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955" windowWidth="15480" windowHeight="6600" tabRatio="647" firstSheet="2" activeTab="7"/>
  </bookViews>
  <sheets>
    <sheet name="XET LEN LOP" sheetId="1" r:id="rId1"/>
    <sheet name="HK2 (so sánh HK3)" sheetId="2" r:id="rId2"/>
    <sheet name="HK1" sheetId="3" r:id="rId3"/>
    <sheet name="HK2" sheetId="4" r:id="rId4"/>
    <sheet name="HK3" sheetId="5" r:id="rId5"/>
    <sheet name="HK4" sheetId="6" r:id="rId6"/>
    <sheet name="XET LEN LOP NAM 2012" sheetId="7" r:id="rId7"/>
    <sheet name="XET LEN LOP NAM 2012 (sxep)" sheetId="8" r:id="rId8"/>
    <sheet name="qd 509" sheetId="9" r:id="rId9"/>
  </sheets>
  <externalReferences>
    <externalReference r:id="rId12"/>
  </externalReferences>
  <definedNames>
    <definedName name="_xlnm._FilterDatabase" localSheetId="2" hidden="1">'HK1'!$A$1:$Z$57</definedName>
    <definedName name="_xlnm._FilterDatabase" localSheetId="3" hidden="1">'HK2'!$A$1:$AC$57</definedName>
    <definedName name="_xlnm._FilterDatabase" localSheetId="1" hidden="1">'HK2 (so sánh HK3)'!$A$1:$AD$64</definedName>
    <definedName name="_xlnm.Print_Titles" localSheetId="2">'HK1'!$1:$3</definedName>
    <definedName name="_xlnm.Print_Titles" localSheetId="3">'HK2'!$1:$3</definedName>
    <definedName name="_xlnm.Print_Titles" localSheetId="1">'HK2 (so sánh HK3)'!$1:$3</definedName>
    <definedName name="_xlnm.Print_Titles" localSheetId="0">'XET LEN LOP'!$4:$6</definedName>
    <definedName name="_xlnm.Print_Titles" localSheetId="6">'XET LEN LOP NAM 2012'!$9:$10</definedName>
    <definedName name="_xlnm.Print_Titles" localSheetId="7">'XET LEN LOP NAM 2012 (sxep)'!$9:$11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DĐ HT QĐ 674/HV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DĐ HT QĐ 674/HV
</t>
        </r>
      </text>
    </comment>
    <comment ref="D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  <comment ref="M63" authorId="0">
      <text>
        <r>
          <rPr>
            <b/>
            <sz val="8"/>
            <rFont val="Tahoma"/>
            <family val="0"/>
          </rPr>
          <t xml:space="preserve">điểm khóa cũ : 6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CHƯA TRừ</t>
        </r>
      </text>
    </comment>
  </commentList>
</comments>
</file>

<file path=xl/sharedStrings.xml><?xml version="1.0" encoding="utf-8"?>
<sst xmlns="http://schemas.openxmlformats.org/spreadsheetml/2006/main" count="3255" uniqueCount="347">
  <si>
    <t>Thanh Hóa</t>
  </si>
  <si>
    <t>Quảng Bình</t>
  </si>
  <si>
    <t>Quảng Ngãi</t>
  </si>
  <si>
    <t>Quảng Nam</t>
  </si>
  <si>
    <t>Đồng Nai</t>
  </si>
  <si>
    <t>Tây Ninh</t>
  </si>
  <si>
    <t>Nghệ An</t>
  </si>
  <si>
    <t>Đà Nẵng</t>
  </si>
  <si>
    <t>Bến Tre</t>
  </si>
  <si>
    <t>Đồng Tháp</t>
  </si>
  <si>
    <t>Thái Bình</t>
  </si>
  <si>
    <t>Đăk Lăk</t>
  </si>
  <si>
    <t>Gia Lai</t>
  </si>
  <si>
    <t>Bình Phước</t>
  </si>
  <si>
    <t>Nam Định</t>
  </si>
  <si>
    <t>Hà Nội</t>
  </si>
  <si>
    <t>TT</t>
  </si>
  <si>
    <t>MÃ
SINH VIÊN</t>
  </si>
  <si>
    <t>HỌ ĐỆM</t>
  </si>
  <si>
    <t>TÊN</t>
  </si>
  <si>
    <t>NGÀY 
SINH</t>
  </si>
  <si>
    <t>NƠI SINH</t>
  </si>
  <si>
    <t>SỐ ĐVHT</t>
  </si>
  <si>
    <t>Anh</t>
  </si>
  <si>
    <t>Bình Định</t>
  </si>
  <si>
    <t>Đạt</t>
  </si>
  <si>
    <t>Đức</t>
  </si>
  <si>
    <t>01/06/92</t>
  </si>
  <si>
    <t>Trần Văn</t>
  </si>
  <si>
    <t>25/05/92</t>
  </si>
  <si>
    <t>Hiếu</t>
  </si>
  <si>
    <t>05/10/92</t>
  </si>
  <si>
    <t>Hưng</t>
  </si>
  <si>
    <t>15/03/92</t>
  </si>
  <si>
    <t>25/09/92</t>
  </si>
  <si>
    <t>Minh</t>
  </si>
  <si>
    <t>Nam</t>
  </si>
  <si>
    <t>12/09/92</t>
  </si>
  <si>
    <t>Nghĩa</t>
  </si>
  <si>
    <t>Nhân</t>
  </si>
  <si>
    <t>10/10/92</t>
  </si>
  <si>
    <t>19/08/92</t>
  </si>
  <si>
    <t>Nguyễn Mạnh</t>
  </si>
  <si>
    <t>Nguyễn Hoàng</t>
  </si>
  <si>
    <t>Tân</t>
  </si>
  <si>
    <t>01/01/91</t>
  </si>
  <si>
    <t>Nguyễn Văn</t>
  </si>
  <si>
    <t>Cà Mau</t>
  </si>
  <si>
    <t>Bình Dương</t>
  </si>
  <si>
    <t>Khánh Hòa</t>
  </si>
  <si>
    <t>Trung</t>
  </si>
  <si>
    <t>Tuấn</t>
  </si>
  <si>
    <t>Vũ</t>
  </si>
  <si>
    <t>Trần Hoàng</t>
  </si>
  <si>
    <t>07/04/92</t>
  </si>
  <si>
    <t>Hải Phòng</t>
  </si>
  <si>
    <t>Vũ Hùng</t>
  </si>
  <si>
    <t>04/03/92</t>
  </si>
  <si>
    <t>Tp.Hồ Chí Minh</t>
  </si>
  <si>
    <t>Đào Kiên</t>
  </si>
  <si>
    <t>Cường</t>
  </si>
  <si>
    <t>24/01/92</t>
  </si>
  <si>
    <t>Trần Công</t>
  </si>
  <si>
    <t>01/05/92</t>
  </si>
  <si>
    <t>Huỳnh Thúc</t>
  </si>
  <si>
    <t>30/06/92</t>
  </si>
  <si>
    <t>Tào Ngọc</t>
  </si>
  <si>
    <t>Định</t>
  </si>
  <si>
    <t>20/11/90</t>
  </si>
  <si>
    <t>Dương Văn Tân Mỹ</t>
  </si>
  <si>
    <t>Đông</t>
  </si>
  <si>
    <t>24/12/92</t>
  </si>
  <si>
    <t>Nguyễn Hữu</t>
  </si>
  <si>
    <t>22/12/92</t>
  </si>
  <si>
    <t>Nguyễn Công</t>
  </si>
  <si>
    <t>19/01/92</t>
  </si>
  <si>
    <t>Lê Nguyên Ngọc</t>
  </si>
  <si>
    <t>Dung</t>
  </si>
  <si>
    <t>13/01/92</t>
  </si>
  <si>
    <t>Bùi Tuấn</t>
  </si>
  <si>
    <t>Dũng</t>
  </si>
  <si>
    <t>15/10/92</t>
  </si>
  <si>
    <t>Mai Trung</t>
  </si>
  <si>
    <t>Duy</t>
  </si>
  <si>
    <t>Bạc Liêu</t>
  </si>
  <si>
    <t>Doãn Văn</t>
  </si>
  <si>
    <t>09/09/92</t>
  </si>
  <si>
    <t>Nguyễn Trường</t>
  </si>
  <si>
    <t>Giang</t>
  </si>
  <si>
    <t>16/12/91</t>
  </si>
  <si>
    <t>Nguyễn Đăng</t>
  </si>
  <si>
    <t>17/09/92</t>
  </si>
  <si>
    <t>Bùi Thị</t>
  </si>
  <si>
    <t>Hồng</t>
  </si>
  <si>
    <t>10/06/91</t>
  </si>
  <si>
    <t>Nguyễn Lê</t>
  </si>
  <si>
    <t>Hùng</t>
  </si>
  <si>
    <t>14/06/92</t>
  </si>
  <si>
    <t>Bùi Đức</t>
  </si>
  <si>
    <t>17/03/92</t>
  </si>
  <si>
    <t>Dương Đình</t>
  </si>
  <si>
    <t>01/12/91</t>
  </si>
  <si>
    <t>Trần Thị</t>
  </si>
  <si>
    <t>Huyền</t>
  </si>
  <si>
    <t>Bắc Giang</t>
  </si>
  <si>
    <t>Nguyễn Trọng</t>
  </si>
  <si>
    <t>Kha</t>
  </si>
  <si>
    <t>19/12/92</t>
  </si>
  <si>
    <t>Vũ Thị Vân</t>
  </si>
  <si>
    <t>Khanh</t>
  </si>
  <si>
    <t>04/10/92</t>
  </si>
  <si>
    <t>Trần Nhật</t>
  </si>
  <si>
    <t>Linh</t>
  </si>
  <si>
    <t>18/01/92</t>
  </si>
  <si>
    <t>Hà Đức</t>
  </si>
  <si>
    <t>20/12/92</t>
  </si>
  <si>
    <t>Võ Nhựt</t>
  </si>
  <si>
    <t>07/11/92</t>
  </si>
  <si>
    <t>Tiền Giang</t>
  </si>
  <si>
    <t>25/03/91</t>
  </si>
  <si>
    <t>Đào Thúc</t>
  </si>
  <si>
    <t>31/12/91</t>
  </si>
  <si>
    <t>Kon Tum</t>
  </si>
  <si>
    <t>Đặng Đức</t>
  </si>
  <si>
    <t>Phú</t>
  </si>
  <si>
    <t>21/08/91</t>
  </si>
  <si>
    <t>Trần</t>
  </si>
  <si>
    <t>Quang</t>
  </si>
  <si>
    <t>14/11/91</t>
  </si>
  <si>
    <t>Lê Xuân</t>
  </si>
  <si>
    <t>Quỳnh</t>
  </si>
  <si>
    <t>28/09/92</t>
  </si>
  <si>
    <t>Lê Hoài</t>
  </si>
  <si>
    <t>Sinh</t>
  </si>
  <si>
    <t>10/07/91</t>
  </si>
  <si>
    <t>Quách Kim</t>
  </si>
  <si>
    <t>Tài</t>
  </si>
  <si>
    <t>Lê Ngọc</t>
  </si>
  <si>
    <t>Đỗ Duy</t>
  </si>
  <si>
    <t>Thành</t>
  </si>
  <si>
    <t>25/08/91</t>
  </si>
  <si>
    <t>Quảng Trị</t>
  </si>
  <si>
    <t>Lại Thị Khánh</t>
  </si>
  <si>
    <t>Thảo</t>
  </si>
  <si>
    <t>Nguyễn Thị Phương</t>
  </si>
  <si>
    <t>03/12/91</t>
  </si>
  <si>
    <t>Trần Vĩnh</t>
  </si>
  <si>
    <t>Thịnh</t>
  </si>
  <si>
    <t>Lê Cao</t>
  </si>
  <si>
    <t>Thụ</t>
  </si>
  <si>
    <t>Sông Bé</t>
  </si>
  <si>
    <t>Lê Anh</t>
  </si>
  <si>
    <t>Thuấn</t>
  </si>
  <si>
    <t>04/04/92</t>
  </si>
  <si>
    <t>Nguyễn Hoài</t>
  </si>
  <si>
    <t>Thương</t>
  </si>
  <si>
    <t>14/05/92</t>
  </si>
  <si>
    <t>Phan Viết Đăng</t>
  </si>
  <si>
    <t>Vũ Thị Kiều</t>
  </si>
  <si>
    <t>Trang</t>
  </si>
  <si>
    <t>22/03/92</t>
  </si>
  <si>
    <t>Hưng Yên</t>
  </si>
  <si>
    <t>Hoàng Đình</t>
  </si>
  <si>
    <t>Nguyễn Thành</t>
  </si>
  <si>
    <t>Mã Khánh</t>
  </si>
  <si>
    <t>27/09/92</t>
  </si>
  <si>
    <t>Lê Nguyễn Nhật</t>
  </si>
  <si>
    <t>05/02/92</t>
  </si>
  <si>
    <t>Đặng Trần Bảo</t>
  </si>
  <si>
    <t>23/11/92</t>
  </si>
  <si>
    <t>Lâm Đồng</t>
  </si>
  <si>
    <t>10/03/92</t>
  </si>
  <si>
    <t>Nguyễn Văn Minh</t>
  </si>
  <si>
    <t>30/09/92</t>
  </si>
  <si>
    <t>Phạm Anh</t>
  </si>
  <si>
    <t>29/09/92</t>
  </si>
  <si>
    <t>Phan Thanh</t>
  </si>
  <si>
    <t>Tùng</t>
  </si>
  <si>
    <t>05/08/92</t>
  </si>
  <si>
    <t>Lê Thị ánh</t>
  </si>
  <si>
    <t>Tuyết</t>
  </si>
  <si>
    <t>Trương Nguyễn Đăng</t>
  </si>
  <si>
    <t>Uy</t>
  </si>
  <si>
    <t>03/02/92</t>
  </si>
  <si>
    <t>Bà Rịa - Vũng Tàu</t>
  </si>
  <si>
    <t>Phan Thị Phương</t>
  </si>
  <si>
    <t>Uyên</t>
  </si>
  <si>
    <t>Vinh</t>
  </si>
  <si>
    <t>03/01/92</t>
  </si>
  <si>
    <t>05/05/86</t>
  </si>
  <si>
    <t>Trần Quang</t>
  </si>
  <si>
    <t>27/10/91</t>
  </si>
  <si>
    <t>Phan Thế</t>
  </si>
  <si>
    <t>Vương</t>
  </si>
  <si>
    <t>Nguyễn Thị</t>
  </si>
  <si>
    <t>Yến</t>
  </si>
  <si>
    <t>26/09/92</t>
  </si>
  <si>
    <t>Hà Bắc</t>
  </si>
  <si>
    <t>Tiếng Anh 1</t>
  </si>
  <si>
    <t>Thi lần 2</t>
  </si>
  <si>
    <t>TK  môn</t>
  </si>
  <si>
    <t>Những nguyên lý cơ bản của CN Mac-Lênin</t>
  </si>
  <si>
    <t>Đại số</t>
  </si>
  <si>
    <t>Tin học đại cương</t>
  </si>
  <si>
    <t>Giải tích 1</t>
  </si>
  <si>
    <t>GDTC 1</t>
  </si>
  <si>
    <t>TBC học kỳ 1</t>
  </si>
  <si>
    <t>Xếp loại</t>
  </si>
  <si>
    <t>N102104134</t>
  </si>
  <si>
    <t>N102104135</t>
  </si>
  <si>
    <t>N102104136</t>
  </si>
  <si>
    <t>N102104137</t>
  </si>
  <si>
    <t>N102104138</t>
  </si>
  <si>
    <t>N102104139</t>
  </si>
  <si>
    <t>N102104140</t>
  </si>
  <si>
    <t>N102104141</t>
  </si>
  <si>
    <t>N102104142</t>
  </si>
  <si>
    <t>N102104143</t>
  </si>
  <si>
    <t>N102104144</t>
  </si>
  <si>
    <t>N102104145</t>
  </si>
  <si>
    <t>N102104146</t>
  </si>
  <si>
    <t>N102104147</t>
  </si>
  <si>
    <t>N102104148</t>
  </si>
  <si>
    <t>N102104149</t>
  </si>
  <si>
    <t>N102104150</t>
  </si>
  <si>
    <t>N102104151</t>
  </si>
  <si>
    <t>N102104152</t>
  </si>
  <si>
    <t>N102104153</t>
  </si>
  <si>
    <t>N102104154</t>
  </si>
  <si>
    <t>N102104155</t>
  </si>
  <si>
    <t>N102104156</t>
  </si>
  <si>
    <t>N102104157</t>
  </si>
  <si>
    <t>N102104158</t>
  </si>
  <si>
    <t>N102104159</t>
  </si>
  <si>
    <t>N102104160</t>
  </si>
  <si>
    <t>N102104161</t>
  </si>
  <si>
    <t>N102104162</t>
  </si>
  <si>
    <t>N102104163</t>
  </si>
  <si>
    <t>N102104164</t>
  </si>
  <si>
    <t>N102104165</t>
  </si>
  <si>
    <t>N102104166</t>
  </si>
  <si>
    <t>N102104167</t>
  </si>
  <si>
    <t>N102104168</t>
  </si>
  <si>
    <t>N102104169</t>
  </si>
  <si>
    <t>N102104170</t>
  </si>
  <si>
    <t>N102104171</t>
  </si>
  <si>
    <t>N102104172</t>
  </si>
  <si>
    <t>N102104173</t>
  </si>
  <si>
    <t>N102104174</t>
  </si>
  <si>
    <t>N102104175</t>
  </si>
  <si>
    <t>N102104176</t>
  </si>
  <si>
    <t>N102104177</t>
  </si>
  <si>
    <t>N102104178</t>
  </si>
  <si>
    <t>N102104179</t>
  </si>
  <si>
    <t>N102104180</t>
  </si>
  <si>
    <t>N102104181</t>
  </si>
  <si>
    <t>N102104182</t>
  </si>
  <si>
    <t>N102104183</t>
  </si>
  <si>
    <t>N102104184</t>
  </si>
  <si>
    <t>N102104185</t>
  </si>
  <si>
    <t>N102104186</t>
  </si>
  <si>
    <t>N102104187</t>
  </si>
  <si>
    <t>N102104188</t>
  </si>
  <si>
    <t>N102104189</t>
  </si>
  <si>
    <t>N102104190</t>
  </si>
  <si>
    <t>N102104191</t>
  </si>
  <si>
    <t>N102104192</t>
  </si>
  <si>
    <t>N102104193</t>
  </si>
  <si>
    <t>N102104194</t>
  </si>
  <si>
    <t>N102104195</t>
  </si>
  <si>
    <t>M</t>
  </si>
  <si>
    <t>Tiếng anh 2</t>
  </si>
  <si>
    <t>Giải tích 2</t>
  </si>
  <si>
    <t>Vật lý A1 &amp; thí nghiệm</t>
  </si>
  <si>
    <t>Xác suất thống kê</t>
  </si>
  <si>
    <t>GDTC 2</t>
  </si>
  <si>
    <t>GDQP</t>
  </si>
  <si>
    <t>TBC học kỳ 2</t>
  </si>
  <si>
    <t>ĐTBC TOÀN KHÓA</t>
  </si>
  <si>
    <t>XẾP LOẠI</t>
  </si>
  <si>
    <t>SỐ MÔN &lt;5</t>
  </si>
  <si>
    <t>SỐ ĐVHT&lt;5</t>
  </si>
  <si>
    <t>XÉT LÊN LỚP</t>
  </si>
  <si>
    <t xml:space="preserve">                                CỘNG HÒA XÃ HỘI CHỦ NGHĨA VIỆT NAM</t>
  </si>
  <si>
    <t xml:space="preserve">                              Độc lập - Tự do - Hạnh phúc</t>
  </si>
  <si>
    <t>BẢNG ĐIỂM TỔNG HỢP TOÀN KHÓA HỌC</t>
  </si>
  <si>
    <t>LỚP: Đ10CQCN03N            HỆ: ĐẠI HỌC CHÍNH QUY               NIÊN KHÓA: 2010-2015          NGÀNH: CÔNG NGHỆ THÔNG TIN</t>
  </si>
  <si>
    <t>ThS. Vũ Mạnh Tường</t>
  </si>
  <si>
    <t>Lý thuyết xác suất thống kê</t>
  </si>
  <si>
    <t>Nhập môn Logic</t>
  </si>
  <si>
    <t>Vật lý A2 - TN</t>
  </si>
  <si>
    <t>Tư tưởng HCM</t>
  </si>
  <si>
    <t>Hóa Học</t>
  </si>
  <si>
    <t>Anh Văn 3</t>
  </si>
  <si>
    <t>Toán rời rạc 1</t>
  </si>
  <si>
    <t>GDTC3</t>
  </si>
  <si>
    <t>Nguyễn Tư Hoàng</t>
  </si>
  <si>
    <t>Gia</t>
  </si>
  <si>
    <t>xét vớt</t>
  </si>
  <si>
    <t>HỌ</t>
  </si>
  <si>
    <t xml:space="preserve"> Lê Minh </t>
  </si>
  <si>
    <t>26/11/1991</t>
  </si>
  <si>
    <t>Long An</t>
  </si>
  <si>
    <t>15/08/1991</t>
  </si>
  <si>
    <t xml:space="preserve">Đinh Tuấn </t>
  </si>
  <si>
    <t>Mỹ</t>
  </si>
  <si>
    <t>24/09/1990</t>
  </si>
  <si>
    <t>18/05/1991</t>
  </si>
  <si>
    <t>TP HCM</t>
  </si>
  <si>
    <t xml:space="preserve">Hồ Thiên </t>
  </si>
  <si>
    <t>Nguyễn Hữu Minh</t>
  </si>
  <si>
    <t>Trí</t>
  </si>
  <si>
    <t>13/11/1991</t>
  </si>
  <si>
    <t>11/10/1991</t>
  </si>
  <si>
    <t>26/09/1992</t>
  </si>
  <si>
    <t xml:space="preserve">HỌC VIỆN CÔNG NGHỆ BƯU CHÍNH VIỄN THÔNG </t>
  </si>
  <si>
    <t>CƠ SỞ TẠI TP HỒ CHÍ MINH</t>
  </si>
  <si>
    <t>PHÒNG GIÁO VỤ &amp; CTSV</t>
  </si>
  <si>
    <t>LỚP: Đ10CQCN03-N            HỆ: ĐẠI HỌC CHÍNH QUY               NIÊN KHÓA: 2010-2015          NGÀNH: CÔNG NGHỆ THÔNG TIN</t>
  </si>
  <si>
    <t>Đường lối CM của ĐCSVN</t>
  </si>
  <si>
    <t>L2</t>
  </si>
  <si>
    <t>Toán rời rạc 2</t>
  </si>
  <si>
    <t>Lý thuyết về hệ thống thông tin</t>
  </si>
  <si>
    <t>Cấu trúc dữ liệu và giải thuật</t>
  </si>
  <si>
    <t>Ngôn ngữ lập trình C++</t>
  </si>
  <si>
    <t>Kiến trúc máy tính</t>
  </si>
  <si>
    <t>Điện tử số</t>
  </si>
  <si>
    <t>Kiểm Tra TA 4</t>
  </si>
  <si>
    <t>GDTC 4</t>
  </si>
  <si>
    <t>TP HCM, ngày       tháng         năm 2012</t>
  </si>
  <si>
    <t>TL. PHÓ GIÁM ĐỐC HỌC VIỆN CNBCVT</t>
  </si>
  <si>
    <t>PHỤ TRÁCH CƠ SỞ TẠI TP.HCM</t>
  </si>
  <si>
    <t>Người lập biểu</t>
  </si>
  <si>
    <t>TRƯỞNG PHÒNG GIÁO VỤ &amp; CTSV</t>
  </si>
  <si>
    <t>Lê Minh Nhựt</t>
  </si>
  <si>
    <t>ThS .Vũ Mạnh Tường</t>
  </si>
  <si>
    <t>NGỪNG HỌC , THÔI HỌC</t>
  </si>
  <si>
    <t>NGỪNG HỌC ,  THÔI HỌC</t>
  </si>
  <si>
    <t>MÃ SV</t>
  </si>
  <si>
    <t>ĐTBNĂM  2</t>
  </si>
  <si>
    <t xml:space="preserve">năm học 2010-2011
</t>
  </si>
  <si>
    <t xml:space="preserve">năm học 2011-2012
</t>
  </si>
  <si>
    <t>ĐTBC 2 NĂM</t>
  </si>
  <si>
    <t>BẢNG ĐIỂM TỔNG HỢP 2 NĂM HỌC</t>
  </si>
  <si>
    <t>TL. GIÁM ĐỐC HỌC VIỆN CNBCVT</t>
  </si>
  <si>
    <t>TB HK3</t>
  </si>
  <si>
    <t>TBHK4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</si>
</sst>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₫_-;\-* #,##0.00\ _₫_-;_-* &quot;-&quot;??\ _₫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\ &quot;₫&quot;_-;\-* #,##0\ &quot;₫&quot;_-;_-* &quot;-&quot;\ &quot;₫&quot;_-;_-@_-"/>
    <numFmt numFmtId="176" formatCode="d/mm/yyyy;@"/>
    <numFmt numFmtId="177" formatCode="[$-1010000]d/m/yyyy;@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409]dddd\,\ mmmm\ dd\,\ yyyy"/>
    <numFmt numFmtId="187" formatCode="#,##0.0"/>
    <numFmt numFmtId="188" formatCode="[$-80C]dddd\ d\ mmmm\ yyyy"/>
    <numFmt numFmtId="189" formatCode="0.0"/>
    <numFmt numFmtId="190" formatCode="mmm\-yyyy"/>
    <numFmt numFmtId="191" formatCode="dd/mm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/yyyy"/>
  </numFmts>
  <fonts count="68">
    <font>
      <sz val="12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Palatino Linotype"/>
      <family val="1"/>
    </font>
    <font>
      <b/>
      <sz val="10"/>
      <name val="Palatino Linotype"/>
      <family val="1"/>
    </font>
    <font>
      <sz val="13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13"/>
      <color indexed="10"/>
      <name val="Palatino Linotype"/>
      <family val="1"/>
    </font>
    <font>
      <b/>
      <sz val="11"/>
      <color indexed="10"/>
      <name val="Palatino Linotype"/>
      <family val="1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6"/>
      <color indexed="10"/>
      <name val="Palatino Linotyp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8"/>
      <name val="Tahoma"/>
      <family val="0"/>
    </font>
    <font>
      <b/>
      <sz val="14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2"/>
      <name val="Palatino Linotype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VNI-Time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3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21" fillId="0" borderId="10" xfId="63" applyFont="1" applyFill="1" applyBorder="1" applyAlignment="1">
      <alignment horizontal="center"/>
      <protection/>
    </xf>
    <xf numFmtId="0" fontId="22" fillId="0" borderId="11" xfId="65" applyFont="1" applyFill="1" applyBorder="1" applyAlignment="1">
      <alignment horizontal="center" vertical="center"/>
      <protection/>
    </xf>
    <xf numFmtId="0" fontId="22" fillId="0" borderId="12" xfId="65" applyFont="1" applyFill="1" applyBorder="1" applyAlignment="1">
      <alignment horizontal="center" vertical="center" wrapText="1"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textRotation="90"/>
      <protection/>
    </xf>
    <xf numFmtId="0" fontId="21" fillId="0" borderId="12" xfId="65" applyFont="1" applyFill="1" applyBorder="1" applyAlignment="1">
      <alignment horizontal="center" textRotation="90"/>
      <protection/>
    </xf>
    <xf numFmtId="2" fontId="23" fillId="0" borderId="12" xfId="65" applyNumberFormat="1" applyFont="1" applyFill="1" applyBorder="1" applyAlignment="1">
      <alignment horizontal="center" textRotation="90" wrapText="1"/>
      <protection/>
    </xf>
    <xf numFmtId="0" fontId="23" fillId="0" borderId="13" xfId="65" applyFont="1" applyFill="1" applyBorder="1" applyAlignment="1">
      <alignment horizontal="center" textRotation="90" wrapText="1"/>
      <protection/>
    </xf>
    <xf numFmtId="0" fontId="25" fillId="0" borderId="0" xfId="61" applyFont="1" applyFill="1" applyAlignment="1">
      <alignment horizontal="center"/>
      <protection/>
    </xf>
    <xf numFmtId="0" fontId="26" fillId="0" borderId="14" xfId="65" applyFont="1" applyFill="1" applyBorder="1" applyAlignment="1">
      <alignment horizontal="center" vertical="center"/>
      <protection/>
    </xf>
    <xf numFmtId="0" fontId="26" fillId="0" borderId="10" xfId="65" applyFont="1" applyFill="1" applyBorder="1" applyAlignment="1">
      <alignment horizontal="center" vertical="center"/>
      <protection/>
    </xf>
    <xf numFmtId="0" fontId="26" fillId="0" borderId="10" xfId="65" applyFont="1" applyFill="1" applyBorder="1" applyAlignment="1">
      <alignment horizontal="left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6" fillId="0" borderId="14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>
      <alignment horizontal="left" vertical="center"/>
      <protection/>
    </xf>
    <xf numFmtId="0" fontId="26" fillId="0" borderId="15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0" fontId="26" fillId="0" borderId="0" xfId="61" applyFont="1" applyFill="1" applyAlignment="1">
      <alignment horizontal="left"/>
      <protection/>
    </xf>
    <xf numFmtId="0" fontId="25" fillId="0" borderId="0" xfId="64" applyFont="1" applyFill="1" applyAlignment="1">
      <alignment horizontal="center"/>
      <protection/>
    </xf>
    <xf numFmtId="0" fontId="24" fillId="0" borderId="0" xfId="64" applyFont="1" applyFill="1" applyAlignment="1">
      <alignment horizontal="center"/>
      <protection/>
    </xf>
    <xf numFmtId="2" fontId="25" fillId="0" borderId="0" xfId="64" applyNumberFormat="1" applyFont="1" applyFill="1" applyAlignment="1">
      <alignment horizontal="center"/>
      <protection/>
    </xf>
    <xf numFmtId="0" fontId="26" fillId="0" borderId="16" xfId="65" applyFont="1" applyFill="1" applyBorder="1" applyAlignment="1">
      <alignment horizontal="left" vertical="center"/>
      <protection/>
    </xf>
    <xf numFmtId="0" fontId="26" fillId="0" borderId="17" xfId="65" applyFont="1" applyFill="1" applyBorder="1" applyAlignment="1">
      <alignment horizontal="left" vertical="center"/>
      <protection/>
    </xf>
    <xf numFmtId="0" fontId="26" fillId="0" borderId="16" xfId="61" applyFont="1" applyFill="1" applyBorder="1" applyAlignment="1">
      <alignment horizontal="left" vertical="center"/>
      <protection/>
    </xf>
    <xf numFmtId="0" fontId="26" fillId="0" borderId="17" xfId="61" applyFont="1" applyFill="1" applyBorder="1" applyAlignment="1">
      <alignment horizontal="left" vertical="center"/>
      <protection/>
    </xf>
    <xf numFmtId="0" fontId="26" fillId="0" borderId="18" xfId="61" applyFont="1" applyFill="1" applyBorder="1" applyAlignment="1">
      <alignment horizontal="left" vertical="center"/>
      <protection/>
    </xf>
    <xf numFmtId="0" fontId="26" fillId="0" borderId="19" xfId="61" applyFont="1" applyFill="1" applyBorder="1" applyAlignment="1">
      <alignment horizontal="left" vertical="center"/>
      <protection/>
    </xf>
    <xf numFmtId="0" fontId="26" fillId="0" borderId="0" xfId="61" applyFont="1" applyFill="1" applyBorder="1" applyAlignment="1">
      <alignment horizontal="left"/>
      <protection/>
    </xf>
    <xf numFmtId="0" fontId="22" fillId="0" borderId="10" xfId="65" applyFont="1" applyFill="1" applyBorder="1" applyAlignment="1">
      <alignment horizontal="center"/>
      <protection/>
    </xf>
    <xf numFmtId="0" fontId="21" fillId="0" borderId="10" xfId="65" applyFont="1" applyFill="1" applyBorder="1" applyAlignment="1">
      <alignment horizontal="center"/>
      <protection/>
    </xf>
    <xf numFmtId="2" fontId="22" fillId="0" borderId="10" xfId="65" applyNumberFormat="1" applyFont="1" applyFill="1" applyBorder="1" applyAlignment="1">
      <alignment horizontal="center" wrapText="1"/>
      <protection/>
    </xf>
    <xf numFmtId="0" fontId="22" fillId="0" borderId="20" xfId="65" applyFont="1" applyFill="1" applyBorder="1" applyAlignment="1">
      <alignment horizontal="center" wrapText="1"/>
      <protection/>
    </xf>
    <xf numFmtId="1" fontId="25" fillId="0" borderId="10" xfId="58" applyNumberFormat="1" applyFont="1" applyFill="1" applyBorder="1" applyAlignment="1">
      <alignment horizontal="center"/>
      <protection/>
    </xf>
    <xf numFmtId="1" fontId="25" fillId="0" borderId="10" xfId="64" applyNumberFormat="1" applyFont="1" applyFill="1" applyBorder="1" applyAlignment="1">
      <alignment horizontal="center"/>
      <protection/>
    </xf>
    <xf numFmtId="0" fontId="25" fillId="0" borderId="10" xfId="58" applyFont="1" applyFill="1" applyBorder="1" applyAlignment="1">
      <alignment horizontal="center"/>
      <protection/>
    </xf>
    <xf numFmtId="1" fontId="25" fillId="0" borderId="10" xfId="64" applyNumberFormat="1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horizontal="center" textRotation="90"/>
      <protection/>
    </xf>
    <xf numFmtId="0" fontId="28" fillId="0" borderId="12" xfId="65" applyFont="1" applyFill="1" applyBorder="1" applyAlignment="1">
      <alignment horizontal="center" textRotation="90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1" fontId="24" fillId="0" borderId="10" xfId="58" applyNumberFormat="1" applyFont="1" applyFill="1" applyBorder="1" applyAlignment="1">
      <alignment horizontal="center"/>
      <protection/>
    </xf>
    <xf numFmtId="1" fontId="24" fillId="0" borderId="10" xfId="62" applyNumberFormat="1" applyFont="1" applyFill="1" applyBorder="1" applyAlignment="1">
      <alignment horizontal="center"/>
      <protection/>
    </xf>
    <xf numFmtId="0" fontId="21" fillId="0" borderId="20" xfId="62" applyFont="1" applyFill="1" applyBorder="1" applyAlignment="1">
      <alignment horizontal="center"/>
      <protection/>
    </xf>
    <xf numFmtId="0" fontId="24" fillId="0" borderId="10" xfId="58" applyFont="1" applyFill="1" applyBorder="1" applyAlignment="1">
      <alignment horizontal="center"/>
      <protection/>
    </xf>
    <xf numFmtId="1" fontId="25" fillId="0" borderId="10" xfId="62" applyNumberFormat="1" applyFont="1" applyFill="1" applyBorder="1" applyAlignment="1">
      <alignment horizontal="center" vertical="center"/>
      <protection/>
    </xf>
    <xf numFmtId="1" fontId="24" fillId="0" borderId="10" xfId="62" applyNumberFormat="1" applyFont="1" applyFill="1" applyBorder="1" applyAlignment="1">
      <alignment horizontal="center" vertical="center"/>
      <protection/>
    </xf>
    <xf numFmtId="1" fontId="21" fillId="0" borderId="10" xfId="62" applyNumberFormat="1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center"/>
      <protection/>
    </xf>
    <xf numFmtId="2" fontId="25" fillId="0" borderId="0" xfId="62" applyNumberFormat="1" applyFont="1" applyFill="1" applyAlignment="1">
      <alignment horizont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3" fontId="24" fillId="0" borderId="10" xfId="0" applyNumberFormat="1" applyFont="1" applyBorder="1" applyAlignment="1">
      <alignment horizontal="center" vertical="center"/>
    </xf>
    <xf numFmtId="1" fontId="24" fillId="24" borderId="10" xfId="62" applyNumberFormat="1" applyFont="1" applyFill="1" applyBorder="1" applyAlignment="1">
      <alignment horizontal="center" vertical="center"/>
      <protection/>
    </xf>
    <xf numFmtId="0" fontId="28" fillId="10" borderId="12" xfId="65" applyFont="1" applyFill="1" applyBorder="1" applyAlignment="1">
      <alignment horizontal="center" textRotation="90"/>
      <protection/>
    </xf>
    <xf numFmtId="0" fontId="26" fillId="0" borderId="10" xfId="69" applyFont="1" applyFill="1" applyBorder="1" applyAlignment="1">
      <alignment horizontal="center" vertical="center"/>
      <protection/>
    </xf>
    <xf numFmtId="0" fontId="26" fillId="17" borderId="10" xfId="61" applyFont="1" applyFill="1" applyBorder="1" applyAlignment="1">
      <alignment horizontal="center" vertical="center"/>
      <protection/>
    </xf>
    <xf numFmtId="1" fontId="25" fillId="24" borderId="10" xfId="64" applyNumberFormat="1" applyFont="1" applyFill="1" applyBorder="1" applyAlignment="1">
      <alignment horizontal="center" vertical="center"/>
      <protection/>
    </xf>
    <xf numFmtId="0" fontId="25" fillId="24" borderId="10" xfId="58" applyFont="1" applyFill="1" applyBorder="1" applyAlignment="1">
      <alignment horizontal="center"/>
      <protection/>
    </xf>
    <xf numFmtId="0" fontId="25" fillId="25" borderId="10" xfId="58" applyFont="1" applyFill="1" applyBorder="1" applyAlignment="1">
      <alignment horizontal="center"/>
      <protection/>
    </xf>
    <xf numFmtId="1" fontId="25" fillId="25" borderId="10" xfId="64" applyNumberFormat="1" applyFont="1" applyFill="1" applyBorder="1" applyAlignment="1">
      <alignment horizontal="center" vertical="center"/>
      <protection/>
    </xf>
    <xf numFmtId="0" fontId="28" fillId="26" borderId="12" xfId="65" applyFont="1" applyFill="1" applyBorder="1" applyAlignment="1">
      <alignment horizontal="center" textRotation="90"/>
      <protection/>
    </xf>
    <xf numFmtId="0" fontId="21" fillId="26" borderId="10" xfId="65" applyFont="1" applyFill="1" applyBorder="1" applyAlignment="1">
      <alignment horizontal="center"/>
      <protection/>
    </xf>
    <xf numFmtId="1" fontId="25" fillId="26" borderId="10" xfId="58" applyNumberFormat="1" applyFont="1" applyFill="1" applyBorder="1" applyAlignment="1">
      <alignment horizontal="center"/>
      <protection/>
    </xf>
    <xf numFmtId="0" fontId="25" fillId="26" borderId="10" xfId="58" applyFont="1" applyFill="1" applyBorder="1" applyAlignment="1">
      <alignment horizontal="center"/>
      <protection/>
    </xf>
    <xf numFmtId="1" fontId="25" fillId="26" borderId="10" xfId="64" applyNumberFormat="1" applyFont="1" applyFill="1" applyBorder="1" applyAlignment="1">
      <alignment horizontal="center" vertical="center"/>
      <protection/>
    </xf>
    <xf numFmtId="0" fontId="24" fillId="26" borderId="0" xfId="64" applyFont="1" applyFill="1" applyAlignment="1">
      <alignment horizontal="center"/>
      <protection/>
    </xf>
    <xf numFmtId="0" fontId="26" fillId="24" borderId="10" xfId="61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2" fillId="0" borderId="12" xfId="67" applyFont="1" applyFill="1" applyBorder="1" applyAlignment="1">
      <alignment horizontal="center" vertical="center" wrapText="1"/>
      <protection/>
    </xf>
    <xf numFmtId="0" fontId="26" fillId="0" borderId="22" xfId="67" applyFont="1" applyFill="1" applyBorder="1" applyAlignment="1">
      <alignment horizontal="left" vertical="center"/>
      <protection/>
    </xf>
    <xf numFmtId="0" fontId="26" fillId="0" borderId="23" xfId="67" applyFont="1" applyFill="1" applyBorder="1" applyAlignment="1">
      <alignment horizontal="left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7" fillId="0" borderId="12" xfId="67" applyFont="1" applyFill="1" applyBorder="1" applyAlignment="1">
      <alignment horizontal="center" textRotation="90"/>
      <protection/>
    </xf>
    <xf numFmtId="0" fontId="24" fillId="0" borderId="12" xfId="67" applyFont="1" applyFill="1" applyBorder="1" applyAlignment="1">
      <alignment horizontal="center" textRotation="90"/>
      <protection/>
    </xf>
    <xf numFmtId="0" fontId="28" fillId="0" borderId="12" xfId="67" applyFont="1" applyFill="1" applyBorder="1" applyAlignment="1">
      <alignment horizontal="center" textRotation="90"/>
      <protection/>
    </xf>
    <xf numFmtId="0" fontId="28" fillId="10" borderId="12" xfId="67" applyFont="1" applyFill="1" applyBorder="1" applyAlignment="1">
      <alignment horizontal="center" textRotation="90"/>
      <protection/>
    </xf>
    <xf numFmtId="0" fontId="21" fillId="0" borderId="12" xfId="67" applyFont="1" applyFill="1" applyBorder="1" applyAlignment="1">
      <alignment horizontal="center" textRotation="90"/>
      <protection/>
    </xf>
    <xf numFmtId="2" fontId="23" fillId="0" borderId="12" xfId="67" applyNumberFormat="1" applyFont="1" applyFill="1" applyBorder="1" applyAlignment="1">
      <alignment horizontal="center" textRotation="90" wrapText="1"/>
      <protection/>
    </xf>
    <xf numFmtId="0" fontId="23" fillId="0" borderId="13" xfId="67" applyFont="1" applyFill="1" applyBorder="1" applyAlignment="1">
      <alignment horizontal="center" textRotation="90" wrapText="1"/>
      <protection/>
    </xf>
    <xf numFmtId="0" fontId="22" fillId="0" borderId="10" xfId="67" applyFont="1" applyFill="1" applyBorder="1" applyAlignment="1">
      <alignment horizontal="center"/>
      <protection/>
    </xf>
    <xf numFmtId="0" fontId="21" fillId="0" borderId="10" xfId="67" applyFont="1" applyFill="1" applyBorder="1" applyAlignment="1">
      <alignment horizontal="center"/>
      <protection/>
    </xf>
    <xf numFmtId="2" fontId="22" fillId="0" borderId="10" xfId="67" applyNumberFormat="1" applyFont="1" applyFill="1" applyBorder="1" applyAlignment="1">
      <alignment horizontal="center" wrapText="1"/>
      <protection/>
    </xf>
    <xf numFmtId="0" fontId="22" fillId="0" borderId="20" xfId="67" applyFont="1" applyFill="1" applyBorder="1" applyAlignment="1">
      <alignment horizontal="center" wrapText="1"/>
      <protection/>
    </xf>
    <xf numFmtId="0" fontId="26" fillId="0" borderId="14" xfId="67" applyFont="1" applyFill="1" applyBorder="1" applyAlignment="1">
      <alignment horizontal="center" vertical="center"/>
      <protection/>
    </xf>
    <xf numFmtId="0" fontId="26" fillId="0" borderId="10" xfId="67" applyFont="1" applyFill="1" applyBorder="1" applyAlignment="1">
      <alignment horizontal="center" vertical="center"/>
      <protection/>
    </xf>
    <xf numFmtId="0" fontId="26" fillId="0" borderId="16" xfId="67" applyFont="1" applyFill="1" applyBorder="1" applyAlignment="1">
      <alignment horizontal="left" vertical="center"/>
      <protection/>
    </xf>
    <xf numFmtId="0" fontId="26" fillId="0" borderId="17" xfId="67" applyFont="1" applyFill="1" applyBorder="1" applyAlignment="1">
      <alignment horizontal="left" vertical="center"/>
      <protection/>
    </xf>
    <xf numFmtId="0" fontId="26" fillId="0" borderId="10" xfId="67" applyFont="1" applyFill="1" applyBorder="1" applyAlignment="1">
      <alignment horizontal="left" vertical="center"/>
      <protection/>
    </xf>
    <xf numFmtId="1" fontId="24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0" fontId="22" fillId="0" borderId="22" xfId="67" applyFont="1" applyFill="1" applyBorder="1" applyAlignment="1">
      <alignment horizontal="center" vertical="center" wrapText="1"/>
      <protection/>
    </xf>
    <xf numFmtId="0" fontId="26" fillId="17" borderId="14" xfId="67" applyFont="1" applyFill="1" applyBorder="1" applyAlignment="1">
      <alignment horizontal="center" vertical="center"/>
      <protection/>
    </xf>
    <xf numFmtId="0" fontId="26" fillId="17" borderId="16" xfId="61" applyFont="1" applyFill="1" applyBorder="1" applyAlignment="1">
      <alignment horizontal="left" vertical="center"/>
      <protection/>
    </xf>
    <xf numFmtId="0" fontId="26" fillId="17" borderId="17" xfId="61" applyFont="1" applyFill="1" applyBorder="1" applyAlignment="1">
      <alignment horizontal="left" vertical="center"/>
      <protection/>
    </xf>
    <xf numFmtId="0" fontId="26" fillId="17" borderId="10" xfId="61" applyFont="1" applyFill="1" applyBorder="1" applyAlignment="1">
      <alignment horizontal="left" vertical="center"/>
      <protection/>
    </xf>
    <xf numFmtId="0" fontId="25" fillId="17" borderId="10" xfId="59" applyFont="1" applyFill="1" applyBorder="1" applyAlignment="1">
      <alignment horizontal="center"/>
      <protection/>
    </xf>
    <xf numFmtId="0" fontId="24" fillId="17" borderId="10" xfId="59" applyFont="1" applyFill="1" applyBorder="1" applyAlignment="1">
      <alignment horizontal="center"/>
      <protection/>
    </xf>
    <xf numFmtId="1" fontId="24" fillId="17" borderId="10" xfId="62" applyNumberFormat="1" applyFont="1" applyFill="1" applyBorder="1" applyAlignment="1">
      <alignment horizontal="center"/>
      <protection/>
    </xf>
    <xf numFmtId="3" fontId="24" fillId="17" borderId="10" xfId="0" applyNumberFormat="1" applyFont="1" applyFill="1" applyBorder="1" applyAlignment="1">
      <alignment horizontal="center" vertical="center"/>
    </xf>
    <xf numFmtId="2" fontId="25" fillId="17" borderId="10" xfId="0" applyNumberFormat="1" applyFont="1" applyFill="1" applyBorder="1" applyAlignment="1">
      <alignment horizontal="center" vertical="center" wrapText="1"/>
    </xf>
    <xf numFmtId="0" fontId="21" fillId="17" borderId="20" xfId="62" applyFont="1" applyFill="1" applyBorder="1" applyAlignment="1">
      <alignment horizontal="center"/>
      <protection/>
    </xf>
    <xf numFmtId="0" fontId="25" fillId="17" borderId="0" xfId="61" applyFont="1" applyFill="1" applyAlignment="1">
      <alignment horizontal="center" vertical="center"/>
      <protection/>
    </xf>
    <xf numFmtId="1" fontId="25" fillId="17" borderId="10" xfId="62" applyNumberFormat="1" applyFont="1" applyFill="1" applyBorder="1" applyAlignment="1">
      <alignment horizontal="center" vertical="center"/>
      <protection/>
    </xf>
    <xf numFmtId="1" fontId="24" fillId="17" borderId="10" xfId="62" applyNumberFormat="1" applyFont="1" applyFill="1" applyBorder="1" applyAlignment="1">
      <alignment horizontal="center" vertical="center"/>
      <protection/>
    </xf>
    <xf numFmtId="0" fontId="33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" fontId="24" fillId="25" borderId="10" xfId="62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vertical="top"/>
    </xf>
    <xf numFmtId="0" fontId="34" fillId="0" borderId="0" xfId="65" applyFont="1" applyFill="1" applyAlignment="1">
      <alignment horizontal="center"/>
      <protection/>
    </xf>
    <xf numFmtId="0" fontId="34" fillId="0" borderId="0" xfId="65" applyFont="1" applyFill="1" applyAlignment="1">
      <alignment/>
      <protection/>
    </xf>
    <xf numFmtId="0" fontId="35" fillId="0" borderId="0" xfId="65" applyFont="1" applyFill="1" applyAlignment="1">
      <alignment horizontal="center"/>
      <protection/>
    </xf>
    <xf numFmtId="0" fontId="36" fillId="0" borderId="0" xfId="61" applyFont="1" applyFill="1" applyAlignment="1">
      <alignment horizontal="center"/>
      <protection/>
    </xf>
    <xf numFmtId="0" fontId="37" fillId="0" borderId="0" xfId="65" applyFont="1" applyFill="1" applyAlignment="1">
      <alignment horizontal="center"/>
      <protection/>
    </xf>
    <xf numFmtId="0" fontId="38" fillId="0" borderId="0" xfId="65" applyFont="1" applyFill="1" applyAlignment="1">
      <alignment horizontal="center"/>
      <protection/>
    </xf>
    <xf numFmtId="0" fontId="39" fillId="0" borderId="0" xfId="65" applyFont="1" applyFill="1" applyAlignment="1">
      <alignment horizontal="center"/>
      <protection/>
    </xf>
    <xf numFmtId="0" fontId="36" fillId="0" borderId="0" xfId="65" applyFont="1" applyFill="1" applyAlignment="1">
      <alignment horizontal="center"/>
      <protection/>
    </xf>
    <xf numFmtId="0" fontId="36" fillId="0" borderId="0" xfId="0" applyFont="1" applyFill="1" applyAlignment="1">
      <alignment vertical="top"/>
    </xf>
    <xf numFmtId="0" fontId="41" fillId="0" borderId="0" xfId="65" applyFont="1" applyFill="1" applyAlignment="1">
      <alignment/>
      <protection/>
    </xf>
    <xf numFmtId="0" fontId="42" fillId="0" borderId="0" xfId="65" applyFont="1" applyFill="1">
      <alignment/>
      <protection/>
    </xf>
    <xf numFmtId="0" fontId="41" fillId="0" borderId="0" xfId="65" applyFont="1" applyFill="1" applyAlignment="1">
      <alignment horizontal="center"/>
      <protection/>
    </xf>
    <xf numFmtId="0" fontId="43" fillId="0" borderId="0" xfId="0" applyFont="1" applyFill="1" applyBorder="1" applyAlignment="1">
      <alignment horizontal="center"/>
    </xf>
    <xf numFmtId="0" fontId="34" fillId="0" borderId="10" xfId="65" applyNumberFormat="1" applyFont="1" applyFill="1" applyBorder="1" applyAlignment="1">
      <alignment horizontal="center" vertical="center"/>
      <protection/>
    </xf>
    <xf numFmtId="0" fontId="34" fillId="0" borderId="10" xfId="65" applyNumberFormat="1" applyFont="1" applyFill="1" applyBorder="1" applyAlignment="1">
      <alignment horizontal="center" vertical="center" wrapText="1"/>
      <protection/>
    </xf>
    <xf numFmtId="0" fontId="34" fillId="0" borderId="10" xfId="65" applyNumberFormat="1" applyFont="1" applyFill="1" applyBorder="1" applyAlignment="1">
      <alignment horizontal="center" textRotation="90"/>
      <protection/>
    </xf>
    <xf numFmtId="0" fontId="34" fillId="0" borderId="10" xfId="65" applyNumberFormat="1" applyFont="1" applyFill="1" applyBorder="1" applyAlignment="1">
      <alignment horizontal="center" textRotation="90" wrapText="1"/>
      <protection/>
    </xf>
    <xf numFmtId="0" fontId="34" fillId="0" borderId="10" xfId="61" applyNumberFormat="1" applyFont="1" applyFill="1" applyBorder="1" applyAlignment="1">
      <alignment horizontal="center" textRotation="90" wrapText="1"/>
      <protection/>
    </xf>
    <xf numFmtId="0" fontId="34" fillId="0" borderId="0" xfId="61" applyFont="1" applyFill="1" applyAlignment="1">
      <alignment horizontal="center"/>
      <protection/>
    </xf>
    <xf numFmtId="0" fontId="38" fillId="0" borderId="10" xfId="65" applyNumberFormat="1" applyFont="1" applyFill="1" applyBorder="1" applyAlignment="1">
      <alignment horizontal="center"/>
      <protection/>
    </xf>
    <xf numFmtId="0" fontId="38" fillId="0" borderId="10" xfId="65" applyNumberFormat="1" applyFont="1" applyFill="1" applyBorder="1" applyAlignment="1">
      <alignment horizontal="center" wrapText="1"/>
      <protection/>
    </xf>
    <xf numFmtId="0" fontId="37" fillId="0" borderId="10" xfId="65" applyNumberFormat="1" applyFont="1" applyFill="1" applyBorder="1" applyAlignment="1">
      <alignment horizontal="center" wrapText="1"/>
      <protection/>
    </xf>
    <xf numFmtId="0" fontId="38" fillId="0" borderId="10" xfId="61" applyNumberFormat="1" applyFont="1" applyFill="1" applyBorder="1" applyAlignment="1">
      <alignment horizontal="center" wrapText="1"/>
      <protection/>
    </xf>
    <xf numFmtId="0" fontId="38" fillId="0" borderId="0" xfId="61" applyFont="1" applyFill="1" applyAlignment="1">
      <alignment horizontal="center"/>
      <protection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0" xfId="57" applyNumberFormat="1" applyFont="1" applyFill="1" applyBorder="1" applyAlignment="1">
      <alignment vertical="center"/>
      <protection/>
    </xf>
    <xf numFmtId="0" fontId="36" fillId="0" borderId="10" xfId="65" applyNumberFormat="1" applyFont="1" applyFill="1" applyBorder="1" applyAlignment="1">
      <alignment horizontal="center" vertical="center"/>
      <protection/>
    </xf>
    <xf numFmtId="0" fontId="36" fillId="0" borderId="10" xfId="65" applyNumberFormat="1" applyFont="1" applyFill="1" applyBorder="1" applyAlignment="1">
      <alignment horizontal="left" vertical="center"/>
      <protection/>
    </xf>
    <xf numFmtId="0" fontId="39" fillId="0" borderId="10" xfId="65" applyNumberFormat="1" applyFont="1" applyFill="1" applyBorder="1" applyAlignment="1">
      <alignment horizontal="center"/>
      <protection/>
    </xf>
    <xf numFmtId="0" fontId="39" fillId="0" borderId="10" xfId="65" applyNumberFormat="1" applyFont="1" applyFill="1" applyBorder="1" applyAlignment="1">
      <alignment horizontal="center" wrapText="1"/>
      <protection/>
    </xf>
    <xf numFmtId="0" fontId="39" fillId="0" borderId="10" xfId="65" applyNumberFormat="1" applyFont="1" applyFill="1" applyBorder="1" applyAlignment="1">
      <alignment horizontal="center" vertical="center"/>
      <protection/>
    </xf>
    <xf numFmtId="0" fontId="36" fillId="0" borderId="10" xfId="61" applyNumberFormat="1" applyFont="1" applyFill="1" applyBorder="1" applyAlignment="1">
      <alignment horizontal="center" vertical="center"/>
      <protection/>
    </xf>
    <xf numFmtId="0" fontId="36" fillId="0" borderId="0" xfId="61" applyFont="1" applyFill="1" applyAlignment="1">
      <alignment horizontal="center" vertical="center"/>
      <protection/>
    </xf>
    <xf numFmtId="0" fontId="34" fillId="0" borderId="10" xfId="61" applyNumberFormat="1" applyFont="1" applyFill="1" applyBorder="1" applyAlignment="1">
      <alignment horizontal="center" vertical="center"/>
      <protection/>
    </xf>
    <xf numFmtId="0" fontId="36" fillId="0" borderId="10" xfId="61" applyNumberFormat="1" applyFont="1" applyFill="1" applyBorder="1" applyAlignment="1">
      <alignment horizontal="left" vertical="center"/>
      <protection/>
    </xf>
    <xf numFmtId="0" fontId="44" fillId="26" borderId="10" xfId="65" applyNumberFormat="1" applyFont="1" applyFill="1" applyBorder="1" applyAlignment="1">
      <alignment horizontal="center" vertical="center"/>
      <protection/>
    </xf>
    <xf numFmtId="0" fontId="45" fillId="26" borderId="10" xfId="0" applyNumberFormat="1" applyFont="1" applyFill="1" applyBorder="1" applyAlignment="1">
      <alignment horizontal="center" vertical="center"/>
    </xf>
    <xf numFmtId="0" fontId="45" fillId="26" borderId="10" xfId="57" applyNumberFormat="1" applyFont="1" applyFill="1" applyBorder="1" applyAlignment="1">
      <alignment vertical="center"/>
      <protection/>
    </xf>
    <xf numFmtId="0" fontId="45" fillId="26" borderId="10" xfId="61" applyNumberFormat="1" applyFont="1" applyFill="1" applyBorder="1" applyAlignment="1">
      <alignment horizontal="center" vertical="center"/>
      <protection/>
    </xf>
    <xf numFmtId="0" fontId="45" fillId="26" borderId="10" xfId="61" applyNumberFormat="1" applyFont="1" applyFill="1" applyBorder="1" applyAlignment="1">
      <alignment horizontal="left" vertical="center"/>
      <protection/>
    </xf>
    <xf numFmtId="0" fontId="45" fillId="26" borderId="10" xfId="65" applyNumberFormat="1" applyFont="1" applyFill="1" applyBorder="1" applyAlignment="1">
      <alignment horizontal="center"/>
      <protection/>
    </xf>
    <xf numFmtId="0" fontId="45" fillId="26" borderId="10" xfId="65" applyNumberFormat="1" applyFont="1" applyFill="1" applyBorder="1" applyAlignment="1">
      <alignment horizontal="center" wrapText="1"/>
      <protection/>
    </xf>
    <xf numFmtId="0" fontId="45" fillId="26" borderId="10" xfId="65" applyNumberFormat="1" applyFont="1" applyFill="1" applyBorder="1" applyAlignment="1">
      <alignment horizontal="center" vertical="center"/>
      <protection/>
    </xf>
    <xf numFmtId="0" fontId="45" fillId="26" borderId="0" xfId="61" applyFont="1" applyFill="1" applyAlignment="1">
      <alignment horizontal="center" vertical="center"/>
      <protection/>
    </xf>
    <xf numFmtId="0" fontId="34" fillId="24" borderId="10" xfId="61" applyNumberFormat="1" applyFont="1" applyFill="1" applyBorder="1" applyAlignment="1">
      <alignment horizontal="center" vertical="center"/>
      <protection/>
    </xf>
    <xf numFmtId="0" fontId="36" fillId="24" borderId="10" xfId="0" applyNumberFormat="1" applyFont="1" applyFill="1" applyBorder="1" applyAlignment="1">
      <alignment horizontal="center" vertical="center"/>
    </xf>
    <xf numFmtId="0" fontId="36" fillId="24" borderId="10" xfId="57" applyNumberFormat="1" applyFont="1" applyFill="1" applyBorder="1" applyAlignment="1">
      <alignment vertical="center"/>
      <protection/>
    </xf>
    <xf numFmtId="0" fontId="36" fillId="24" borderId="10" xfId="61" applyNumberFormat="1" applyFont="1" applyFill="1" applyBorder="1" applyAlignment="1">
      <alignment horizontal="center" vertical="center"/>
      <protection/>
    </xf>
    <xf numFmtId="0" fontId="36" fillId="24" borderId="10" xfId="61" applyNumberFormat="1" applyFont="1" applyFill="1" applyBorder="1" applyAlignment="1">
      <alignment horizontal="left" vertical="center"/>
      <protection/>
    </xf>
    <xf numFmtId="0" fontId="39" fillId="24" borderId="10" xfId="65" applyNumberFormat="1" applyFont="1" applyFill="1" applyBorder="1" applyAlignment="1">
      <alignment horizontal="center"/>
      <protection/>
    </xf>
    <xf numFmtId="0" fontId="39" fillId="24" borderId="10" xfId="65" applyNumberFormat="1" applyFont="1" applyFill="1" applyBorder="1" applyAlignment="1">
      <alignment horizontal="center" wrapText="1"/>
      <protection/>
    </xf>
    <xf numFmtId="0" fontId="39" fillId="24" borderId="10" xfId="65" applyNumberFormat="1" applyFont="1" applyFill="1" applyBorder="1" applyAlignment="1">
      <alignment horizontal="center" vertical="center"/>
      <protection/>
    </xf>
    <xf numFmtId="0" fontId="36" fillId="24" borderId="0" xfId="61" applyFont="1" applyFill="1" applyAlignment="1">
      <alignment horizontal="center" vertical="center"/>
      <protection/>
    </xf>
    <xf numFmtId="0" fontId="34" fillId="24" borderId="10" xfId="65" applyNumberFormat="1" applyFont="1" applyFill="1" applyBorder="1" applyAlignment="1">
      <alignment horizontal="center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1" fontId="42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39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horizontal="center"/>
    </xf>
    <xf numFmtId="0" fontId="34" fillId="0" borderId="0" xfId="61" applyFont="1" applyFill="1" applyAlignment="1">
      <alignment/>
      <protection/>
    </xf>
    <xf numFmtId="2" fontId="36" fillId="0" borderId="0" xfId="61" applyNumberFormat="1" applyFont="1" applyFill="1" applyAlignment="1">
      <alignment horizontal="center"/>
      <protection/>
    </xf>
    <xf numFmtId="0" fontId="35" fillId="0" borderId="0" xfId="61" applyFont="1" applyFill="1" applyAlignment="1">
      <alignment horizontal="center"/>
      <protection/>
    </xf>
    <xf numFmtId="0" fontId="34" fillId="0" borderId="0" xfId="61" applyFont="1" applyFill="1" applyAlignment="1">
      <alignment horizontal="left"/>
      <protection/>
    </xf>
    <xf numFmtId="0" fontId="39" fillId="0" borderId="10" xfId="67" applyNumberFormat="1" applyFont="1" applyFill="1" applyBorder="1" applyAlignment="1">
      <alignment horizontal="center" vertical="center"/>
      <protection/>
    </xf>
    <xf numFmtId="0" fontId="39" fillId="24" borderId="10" xfId="67" applyNumberFormat="1" applyFont="1" applyFill="1" applyBorder="1" applyAlignment="1">
      <alignment horizontal="center" wrapText="1"/>
      <protection/>
    </xf>
    <xf numFmtId="0" fontId="37" fillId="0" borderId="0" xfId="61" applyFont="1" applyFill="1" applyAlignment="1">
      <alignment horizontal="center"/>
      <protection/>
    </xf>
    <xf numFmtId="0" fontId="39" fillId="0" borderId="10" xfId="67" applyNumberFormat="1" applyFont="1" applyFill="1" applyBorder="1" applyAlignment="1">
      <alignment horizontal="center" vertical="center" wrapText="1"/>
      <protection/>
    </xf>
    <xf numFmtId="0" fontId="39" fillId="0" borderId="10" xfId="67" applyNumberFormat="1" applyFont="1" applyFill="1" applyBorder="1" applyAlignment="1">
      <alignment horizontal="center" textRotation="90"/>
      <protection/>
    </xf>
    <xf numFmtId="0" fontId="39" fillId="0" borderId="10" xfId="67" applyNumberFormat="1" applyFont="1" applyFill="1" applyBorder="1" applyAlignment="1">
      <alignment horizontal="center" textRotation="90" wrapText="1"/>
      <protection/>
    </xf>
    <xf numFmtId="0" fontId="39" fillId="0" borderId="10" xfId="61" applyNumberFormat="1" applyFont="1" applyFill="1" applyBorder="1" applyAlignment="1">
      <alignment horizontal="center" textRotation="90" wrapText="1"/>
      <protection/>
    </xf>
    <xf numFmtId="0" fontId="39" fillId="0" borderId="10" xfId="61" applyNumberFormat="1" applyFont="1" applyFill="1" applyBorder="1" applyAlignment="1">
      <alignment horizontal="center" wrapText="1"/>
      <protection/>
    </xf>
    <xf numFmtId="0" fontId="4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26" borderId="10" xfId="67" applyNumberFormat="1" applyFont="1" applyFill="1" applyBorder="1" applyAlignment="1">
      <alignment horizontal="center" vertical="center"/>
      <protection/>
    </xf>
    <xf numFmtId="0" fontId="36" fillId="26" borderId="10" xfId="57" applyNumberFormat="1" applyFont="1" applyFill="1" applyBorder="1" applyAlignment="1">
      <alignment vertical="center"/>
      <protection/>
    </xf>
    <xf numFmtId="0" fontId="36" fillId="26" borderId="10" xfId="67" applyNumberFormat="1" applyFont="1" applyFill="1" applyBorder="1" applyAlignment="1">
      <alignment horizontal="left" vertical="center"/>
      <protection/>
    </xf>
    <xf numFmtId="0" fontId="36" fillId="26" borderId="10" xfId="61" applyNumberFormat="1" applyFont="1" applyFill="1" applyBorder="1" applyAlignment="1">
      <alignment horizontal="center" vertical="center"/>
      <protection/>
    </xf>
    <xf numFmtId="0" fontId="36" fillId="26" borderId="0" xfId="61" applyFont="1" applyFill="1" applyAlignment="1">
      <alignment horizontal="center" vertical="center"/>
      <protection/>
    </xf>
    <xf numFmtId="0" fontId="36" fillId="26" borderId="10" xfId="61" applyNumberFormat="1" applyFont="1" applyFill="1" applyBorder="1" applyAlignment="1">
      <alignment horizontal="left" vertical="center"/>
      <protection/>
    </xf>
    <xf numFmtId="0" fontId="36" fillId="26" borderId="0" xfId="61" applyFont="1" applyFill="1" applyBorder="1" applyAlignment="1">
      <alignment horizontal="center" vertical="center"/>
      <protection/>
    </xf>
    <xf numFmtId="0" fontId="46" fillId="26" borderId="10" xfId="0" applyFont="1" applyFill="1" applyBorder="1" applyAlignment="1">
      <alignment horizontal="center" vertical="center" wrapText="1"/>
    </xf>
    <xf numFmtId="0" fontId="36" fillId="26" borderId="0" xfId="61" applyFont="1" applyFill="1" applyAlignment="1">
      <alignment horizontal="center"/>
      <protection/>
    </xf>
    <xf numFmtId="0" fontId="37" fillId="0" borderId="11" xfId="69" applyFont="1" applyFill="1" applyBorder="1" applyAlignment="1">
      <alignment horizontal="center" vertical="center"/>
      <protection/>
    </xf>
    <xf numFmtId="0" fontId="34" fillId="0" borderId="22" xfId="69" applyFont="1" applyFill="1" applyBorder="1" applyAlignment="1">
      <alignment horizontal="left" vertical="center"/>
      <protection/>
    </xf>
    <xf numFmtId="0" fontId="37" fillId="0" borderId="12" xfId="69" applyFont="1" applyFill="1" applyBorder="1" applyAlignment="1">
      <alignment horizontal="center" vertical="center" wrapText="1"/>
      <protection/>
    </xf>
    <xf numFmtId="0" fontId="37" fillId="0" borderId="12" xfId="69" applyFont="1" applyFill="1" applyBorder="1" applyAlignment="1">
      <alignment horizontal="center" vertical="center"/>
      <protection/>
    </xf>
    <xf numFmtId="0" fontId="47" fillId="0" borderId="12" xfId="69" applyFont="1" applyFill="1" applyBorder="1" applyAlignment="1">
      <alignment horizontal="center" textRotation="90"/>
      <protection/>
    </xf>
    <xf numFmtId="0" fontId="35" fillId="0" borderId="12" xfId="69" applyFont="1" applyFill="1" applyBorder="1" applyAlignment="1">
      <alignment horizontal="center" textRotation="90"/>
      <protection/>
    </xf>
    <xf numFmtId="0" fontId="38" fillId="0" borderId="12" xfId="69" applyFont="1" applyFill="1" applyBorder="1" applyAlignment="1">
      <alignment horizontal="center" textRotation="90"/>
      <protection/>
    </xf>
    <xf numFmtId="0" fontId="48" fillId="0" borderId="12" xfId="69" applyFont="1" applyFill="1" applyBorder="1" applyAlignment="1">
      <alignment horizontal="center" textRotation="90"/>
      <protection/>
    </xf>
    <xf numFmtId="0" fontId="47" fillId="26" borderId="12" xfId="69" applyFont="1" applyFill="1" applyBorder="1" applyAlignment="1">
      <alignment horizontal="center" textRotation="90"/>
      <protection/>
    </xf>
    <xf numFmtId="2" fontId="40" fillId="0" borderId="12" xfId="69" applyNumberFormat="1" applyFont="1" applyFill="1" applyBorder="1" applyAlignment="1">
      <alignment horizontal="center" textRotation="90" wrapText="1"/>
      <protection/>
    </xf>
    <xf numFmtId="0" fontId="40" fillId="0" borderId="13" xfId="69" applyFont="1" applyFill="1" applyBorder="1" applyAlignment="1">
      <alignment horizontal="center" textRotation="90" wrapText="1"/>
      <protection/>
    </xf>
    <xf numFmtId="0" fontId="35" fillId="24" borderId="10" xfId="69" applyFont="1" applyFill="1" applyBorder="1" applyAlignment="1">
      <alignment horizontal="center"/>
      <protection/>
    </xf>
    <xf numFmtId="0" fontId="49" fillId="24" borderId="10" xfId="69" applyFont="1" applyFill="1" applyBorder="1" applyAlignment="1">
      <alignment horizontal="center"/>
      <protection/>
    </xf>
    <xf numFmtId="0" fontId="34" fillId="24" borderId="10" xfId="69" applyFont="1" applyFill="1" applyBorder="1" applyAlignment="1">
      <alignment horizontal="center"/>
      <protection/>
    </xf>
    <xf numFmtId="2" fontId="37" fillId="24" borderId="10" xfId="69" applyNumberFormat="1" applyFont="1" applyFill="1" applyBorder="1" applyAlignment="1">
      <alignment horizontal="center" wrapText="1"/>
      <protection/>
    </xf>
    <xf numFmtId="0" fontId="37" fillId="24" borderId="20" xfId="69" applyFont="1" applyFill="1" applyBorder="1" applyAlignment="1">
      <alignment horizontal="center" wrapText="1"/>
      <protection/>
    </xf>
    <xf numFmtId="0" fontId="34" fillId="0" borderId="14" xfId="69" applyFont="1" applyFill="1" applyBorder="1" applyAlignment="1">
      <alignment horizontal="center" vertical="center"/>
      <protection/>
    </xf>
    <xf numFmtId="0" fontId="34" fillId="0" borderId="16" xfId="69" applyFont="1" applyFill="1" applyBorder="1" applyAlignment="1">
      <alignment horizontal="left" vertical="center"/>
      <protection/>
    </xf>
    <xf numFmtId="0" fontId="34" fillId="0" borderId="10" xfId="69" applyFont="1" applyFill="1" applyBorder="1" applyAlignment="1">
      <alignment horizontal="center" vertical="center"/>
      <protection/>
    </xf>
    <xf numFmtId="1" fontId="35" fillId="0" borderId="24" xfId="62" applyNumberFormat="1" applyFont="1" applyFill="1" applyBorder="1" applyAlignment="1">
      <alignment horizontal="center"/>
      <protection/>
    </xf>
    <xf numFmtId="1" fontId="38" fillId="0" borderId="24" xfId="62" applyNumberFormat="1" applyFont="1" applyFill="1" applyBorder="1" applyAlignment="1">
      <alignment horizontal="center"/>
      <protection/>
    </xf>
    <xf numFmtId="1" fontId="35" fillId="0" borderId="24" xfId="60" applyNumberFormat="1" applyFont="1" applyFill="1" applyBorder="1" applyAlignment="1">
      <alignment horizontal="center"/>
      <protection/>
    </xf>
    <xf numFmtId="3" fontId="35" fillId="0" borderId="24" xfId="0" applyNumberFormat="1" applyFont="1" applyBorder="1" applyAlignment="1">
      <alignment horizontal="center" vertical="center"/>
    </xf>
    <xf numFmtId="2" fontId="36" fillId="0" borderId="24" xfId="0" applyNumberFormat="1" applyFont="1" applyFill="1" applyBorder="1" applyAlignment="1">
      <alignment horizontal="center" vertical="center" wrapText="1"/>
    </xf>
    <xf numFmtId="0" fontId="34" fillId="0" borderId="14" xfId="61" applyFont="1" applyFill="1" applyBorder="1" applyAlignment="1">
      <alignment horizontal="center" vertical="center"/>
      <protection/>
    </xf>
    <xf numFmtId="0" fontId="34" fillId="0" borderId="16" xfId="61" applyFont="1" applyFill="1" applyBorder="1" applyAlignment="1">
      <alignment horizontal="left" vertical="center"/>
      <protection/>
    </xf>
    <xf numFmtId="0" fontId="34" fillId="0" borderId="10" xfId="61" applyFont="1" applyFill="1" applyBorder="1" applyAlignment="1">
      <alignment horizontal="center" vertical="center"/>
      <protection/>
    </xf>
    <xf numFmtId="1" fontId="35" fillId="0" borderId="25" xfId="62" applyNumberFormat="1" applyFont="1" applyFill="1" applyBorder="1" applyAlignment="1">
      <alignment horizontal="center"/>
      <protection/>
    </xf>
    <xf numFmtId="1" fontId="38" fillId="0" borderId="25" xfId="62" applyNumberFormat="1" applyFont="1" applyFill="1" applyBorder="1" applyAlignment="1">
      <alignment horizontal="center"/>
      <protection/>
    </xf>
    <xf numFmtId="0" fontId="35" fillId="0" borderId="25" xfId="60" applyFont="1" applyFill="1" applyBorder="1" applyAlignment="1">
      <alignment horizontal="center"/>
      <protection/>
    </xf>
    <xf numFmtId="3" fontId="35" fillId="0" borderId="25" xfId="0" applyNumberFormat="1" applyFont="1" applyBorder="1" applyAlignment="1">
      <alignment horizontal="center" vertical="center"/>
    </xf>
    <xf numFmtId="1" fontId="35" fillId="0" borderId="25" xfId="62" applyNumberFormat="1" applyFont="1" applyFill="1" applyBorder="1" applyAlignment="1">
      <alignment horizontal="center" vertical="center"/>
      <protection/>
    </xf>
    <xf numFmtId="1" fontId="35" fillId="26" borderId="25" xfId="62" applyNumberFormat="1" applyFont="1" applyFill="1" applyBorder="1" applyAlignment="1">
      <alignment horizontal="center" vertical="center"/>
      <protection/>
    </xf>
    <xf numFmtId="1" fontId="38" fillId="0" borderId="25" xfId="62" applyNumberFormat="1" applyFont="1" applyFill="1" applyBorder="1" applyAlignment="1">
      <alignment horizontal="center" vertical="center"/>
      <protection/>
    </xf>
    <xf numFmtId="1" fontId="35" fillId="25" borderId="25" xfId="62" applyNumberFormat="1" applyFont="1" applyFill="1" applyBorder="1" applyAlignment="1">
      <alignment horizontal="center"/>
      <protection/>
    </xf>
    <xf numFmtId="0" fontId="36" fillId="0" borderId="21" xfId="61" applyFont="1" applyFill="1" applyBorder="1" applyAlignment="1">
      <alignment horizontal="center" vertical="center"/>
      <protection/>
    </xf>
    <xf numFmtId="0" fontId="35" fillId="0" borderId="0" xfId="62" applyFont="1" applyFill="1" applyAlignment="1">
      <alignment horizontal="center"/>
      <protection/>
    </xf>
    <xf numFmtId="0" fontId="38" fillId="0" borderId="0" xfId="62" applyFont="1" applyFill="1" applyAlignment="1">
      <alignment horizontal="center"/>
      <protection/>
    </xf>
    <xf numFmtId="0" fontId="36" fillId="0" borderId="0" xfId="62" applyFont="1" applyFill="1" applyAlignment="1">
      <alignment horizontal="center"/>
      <protection/>
    </xf>
    <xf numFmtId="2" fontId="36" fillId="0" borderId="0" xfId="62" applyNumberFormat="1" applyFont="1" applyFill="1" applyAlignment="1">
      <alignment horizontal="center"/>
      <protection/>
    </xf>
    <xf numFmtId="0" fontId="34" fillId="0" borderId="0" xfId="61" applyFont="1" applyFill="1" applyBorder="1" applyAlignment="1">
      <alignment horizontal="left"/>
      <protection/>
    </xf>
    <xf numFmtId="1" fontId="35" fillId="0" borderId="10" xfId="62" applyNumberFormat="1" applyFont="1" applyFill="1" applyBorder="1" applyAlignment="1">
      <alignment horizontal="center"/>
      <protection/>
    </xf>
    <xf numFmtId="1" fontId="38" fillId="0" borderId="10" xfId="62" applyNumberFormat="1" applyFont="1" applyFill="1" applyBorder="1" applyAlignment="1">
      <alignment horizontal="center"/>
      <protection/>
    </xf>
    <xf numFmtId="1" fontId="36" fillId="0" borderId="10" xfId="62" applyNumberFormat="1" applyFont="1" applyFill="1" applyBorder="1" applyAlignment="1">
      <alignment horizontal="center" vertical="center"/>
      <protection/>
    </xf>
    <xf numFmtId="1" fontId="35" fillId="0" borderId="10" xfId="62" applyNumberFormat="1" applyFont="1" applyFill="1" applyBorder="1" applyAlignment="1">
      <alignment horizontal="center" vertical="center"/>
      <protection/>
    </xf>
    <xf numFmtId="3" fontId="35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 wrapText="1"/>
    </xf>
    <xf numFmtId="0" fontId="38" fillId="0" borderId="20" xfId="62" applyFont="1" applyFill="1" applyBorder="1" applyAlignment="1">
      <alignment horizontal="center"/>
      <protection/>
    </xf>
    <xf numFmtId="0" fontId="36" fillId="0" borderId="10" xfId="60" applyFont="1" applyFill="1" applyBorder="1" applyAlignment="1">
      <alignment horizontal="center"/>
      <protection/>
    </xf>
    <xf numFmtId="0" fontId="35" fillId="0" borderId="10" xfId="60" applyFont="1" applyFill="1" applyBorder="1" applyAlignment="1">
      <alignment horizontal="center"/>
      <protection/>
    </xf>
    <xf numFmtId="0" fontId="37" fillId="26" borderId="12" xfId="69" applyFont="1" applyFill="1" applyBorder="1" applyAlignment="1">
      <alignment horizontal="center" vertical="center" wrapText="1"/>
      <protection/>
    </xf>
    <xf numFmtId="0" fontId="34" fillId="26" borderId="10" xfId="69" applyFont="1" applyFill="1" applyBorder="1" applyAlignment="1">
      <alignment horizontal="center" vertical="center"/>
      <protection/>
    </xf>
    <xf numFmtId="0" fontId="34" fillId="26" borderId="10" xfId="61" applyFont="1" applyFill="1" applyBorder="1" applyAlignment="1">
      <alignment horizontal="center" vertical="center"/>
      <protection/>
    </xf>
    <xf numFmtId="0" fontId="33" fillId="26" borderId="10" xfId="0" applyFont="1" applyFill="1" applyBorder="1" applyAlignment="1">
      <alignment horizontal="center" vertical="center" wrapText="1"/>
    </xf>
    <xf numFmtId="0" fontId="34" fillId="26" borderId="17" xfId="61" applyFont="1" applyFill="1" applyBorder="1" applyAlignment="1">
      <alignment horizontal="left" vertical="center"/>
      <protection/>
    </xf>
    <xf numFmtId="0" fontId="34" fillId="26" borderId="0" xfId="61" applyFont="1" applyFill="1" applyBorder="1" applyAlignment="1">
      <alignment horizontal="left"/>
      <protection/>
    </xf>
    <xf numFmtId="0" fontId="34" fillId="26" borderId="16" xfId="61" applyFont="1" applyFill="1" applyBorder="1" applyAlignment="1">
      <alignment horizontal="left" vertical="center"/>
      <protection/>
    </xf>
    <xf numFmtId="1" fontId="35" fillId="26" borderId="25" xfId="62" applyNumberFormat="1" applyFont="1" applyFill="1" applyBorder="1" applyAlignment="1">
      <alignment horizontal="center"/>
      <protection/>
    </xf>
    <xf numFmtId="1" fontId="38" fillId="26" borderId="25" xfId="62" applyNumberFormat="1" applyFont="1" applyFill="1" applyBorder="1" applyAlignment="1">
      <alignment horizontal="center"/>
      <protection/>
    </xf>
    <xf numFmtId="3" fontId="35" fillId="27" borderId="25" xfId="0" applyNumberFormat="1" applyFont="1" applyFill="1" applyBorder="1" applyAlignment="1">
      <alignment horizontal="center" vertical="center"/>
    </xf>
    <xf numFmtId="49" fontId="34" fillId="0" borderId="10" xfId="61" applyNumberFormat="1" applyFont="1" applyFill="1" applyBorder="1" applyAlignment="1">
      <alignment horizontal="center" vertical="center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" fontId="35" fillId="0" borderId="26" xfId="62" applyNumberFormat="1" applyFont="1" applyFill="1" applyBorder="1" applyAlignment="1">
      <alignment horizontal="center"/>
      <protection/>
    </xf>
    <xf numFmtId="0" fontId="38" fillId="0" borderId="27" xfId="62" applyFont="1" applyFill="1" applyBorder="1" applyAlignment="1">
      <alignment horizontal="center"/>
      <protection/>
    </xf>
    <xf numFmtId="1" fontId="35" fillId="0" borderId="28" xfId="62" applyNumberFormat="1" applyFont="1" applyFill="1" applyBorder="1" applyAlignment="1">
      <alignment horizontal="center"/>
      <protection/>
    </xf>
    <xf numFmtId="0" fontId="36" fillId="0" borderId="25" xfId="60" applyFont="1" applyFill="1" applyBorder="1" applyAlignment="1">
      <alignment horizontal="center"/>
      <protection/>
    </xf>
    <xf numFmtId="0" fontId="38" fillId="0" borderId="29" xfId="62" applyFont="1" applyFill="1" applyBorder="1" applyAlignment="1">
      <alignment horizontal="center"/>
      <protection/>
    </xf>
    <xf numFmtId="1" fontId="36" fillId="0" borderId="25" xfId="62" applyNumberFormat="1" applyFont="1" applyFill="1" applyBorder="1" applyAlignment="1">
      <alignment horizontal="center" vertical="center"/>
      <protection/>
    </xf>
    <xf numFmtId="1" fontId="35" fillId="26" borderId="28" xfId="62" applyNumberFormat="1" applyFont="1" applyFill="1" applyBorder="1" applyAlignment="1">
      <alignment horizontal="center"/>
      <protection/>
    </xf>
    <xf numFmtId="1" fontId="36" fillId="26" borderId="25" xfId="62" applyNumberFormat="1" applyFont="1" applyFill="1" applyBorder="1" applyAlignment="1">
      <alignment horizontal="center" vertical="center"/>
      <protection/>
    </xf>
    <xf numFmtId="0" fontId="38" fillId="26" borderId="29" xfId="62" applyFont="1" applyFill="1" applyBorder="1" applyAlignment="1">
      <alignment horizontal="center"/>
      <protection/>
    </xf>
    <xf numFmtId="0" fontId="35" fillId="0" borderId="28" xfId="62" applyFont="1" applyFill="1" applyBorder="1" applyAlignment="1">
      <alignment horizontal="center"/>
      <protection/>
    </xf>
    <xf numFmtId="0" fontId="35" fillId="0" borderId="25" xfId="62" applyFont="1" applyFill="1" applyBorder="1" applyAlignment="1">
      <alignment horizontal="center"/>
      <protection/>
    </xf>
    <xf numFmtId="0" fontId="36" fillId="0" borderId="25" xfId="62" applyFont="1" applyFill="1" applyBorder="1" applyAlignment="1">
      <alignment horizontal="center"/>
      <protection/>
    </xf>
    <xf numFmtId="0" fontId="35" fillId="0" borderId="30" xfId="62" applyFont="1" applyFill="1" applyBorder="1" applyAlignment="1">
      <alignment horizontal="center"/>
      <protection/>
    </xf>
    <xf numFmtId="0" fontId="35" fillId="0" borderId="31" xfId="62" applyFont="1" applyFill="1" applyBorder="1" applyAlignment="1">
      <alignment horizontal="center"/>
      <protection/>
    </xf>
    <xf numFmtId="0" fontId="36" fillId="0" borderId="31" xfId="62" applyFont="1" applyFill="1" applyBorder="1" applyAlignment="1">
      <alignment horizontal="center"/>
      <protection/>
    </xf>
    <xf numFmtId="0" fontId="34" fillId="0" borderId="16" xfId="69" applyFont="1" applyFill="1" applyBorder="1" applyAlignment="1">
      <alignment horizontal="center" vertical="center"/>
      <protection/>
    </xf>
    <xf numFmtId="0" fontId="34" fillId="0" borderId="16" xfId="61" applyFont="1" applyFill="1" applyBorder="1" applyAlignment="1">
      <alignment horizontal="center" vertical="center"/>
      <protection/>
    </xf>
    <xf numFmtId="0" fontId="34" fillId="26" borderId="16" xfId="61" applyFont="1" applyFill="1" applyBorder="1" applyAlignment="1">
      <alignment horizontal="center" vertical="center"/>
      <protection/>
    </xf>
    <xf numFmtId="0" fontId="36" fillId="26" borderId="10" xfId="61" applyFont="1" applyFill="1" applyBorder="1" applyAlignment="1">
      <alignment horizontal="center" vertical="center"/>
      <protection/>
    </xf>
    <xf numFmtId="0" fontId="36" fillId="0" borderId="10" xfId="61" applyFont="1" applyFill="1" applyBorder="1" applyAlignment="1">
      <alignment horizontal="left" vertical="center"/>
      <protection/>
    </xf>
    <xf numFmtId="49" fontId="36" fillId="0" borderId="10" xfId="61" applyNumberFormat="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2" fontId="39" fillId="0" borderId="0" xfId="61" applyNumberFormat="1" applyFont="1" applyFill="1" applyAlignment="1">
      <alignment horizontal="center"/>
      <protection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65" applyFont="1" applyFill="1" applyBorder="1" applyAlignment="1">
      <alignment horizontal="center"/>
      <protection/>
    </xf>
    <xf numFmtId="0" fontId="35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65" applyFont="1" applyFill="1" applyBorder="1" applyAlignment="1">
      <alignment horizontal="center"/>
      <protection/>
    </xf>
    <xf numFmtId="0" fontId="37" fillId="0" borderId="0" xfId="65" applyFont="1" applyFill="1" applyAlignment="1">
      <alignment/>
      <protection/>
    </xf>
    <xf numFmtId="0" fontId="37" fillId="0" borderId="0" xfId="0" applyFont="1" applyFill="1" applyAlignment="1">
      <alignment vertical="center"/>
    </xf>
    <xf numFmtId="0" fontId="40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0" fontId="51" fillId="0" borderId="0" xfId="65" applyFont="1" applyFill="1">
      <alignment/>
      <protection/>
    </xf>
    <xf numFmtId="0" fontId="5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4" fillId="0" borderId="10" xfId="67" applyNumberFormat="1" applyFont="1" applyFill="1" applyBorder="1" applyAlignment="1">
      <alignment horizontal="center" vertical="center" wrapText="1"/>
      <protection/>
    </xf>
    <xf numFmtId="0" fontId="54" fillId="26" borderId="10" xfId="57" applyNumberFormat="1" applyFont="1" applyFill="1" applyBorder="1" applyAlignment="1">
      <alignment vertical="center"/>
      <protection/>
    </xf>
    <xf numFmtId="0" fontId="54" fillId="0" borderId="10" xfId="61" applyFont="1" applyFill="1" applyBorder="1" applyAlignment="1">
      <alignment horizontal="left" vertical="center"/>
      <protection/>
    </xf>
    <xf numFmtId="0" fontId="54" fillId="0" borderId="10" xfId="0" applyFont="1" applyFill="1" applyBorder="1" applyAlignment="1">
      <alignment vertical="center"/>
    </xf>
    <xf numFmtId="0" fontId="55" fillId="0" borderId="0" xfId="61" applyFont="1" applyFill="1" applyAlignment="1">
      <alignment horizontal="center"/>
      <protection/>
    </xf>
    <xf numFmtId="0" fontId="28" fillId="0" borderId="12" xfId="68" applyFont="1" applyFill="1" applyBorder="1" applyAlignment="1">
      <alignment horizontal="center" textRotation="90"/>
      <protection/>
    </xf>
    <xf numFmtId="0" fontId="21" fillId="0" borderId="12" xfId="68" applyFont="1" applyFill="1" applyBorder="1" applyAlignment="1">
      <alignment horizontal="center" textRotation="90"/>
      <protection/>
    </xf>
    <xf numFmtId="0" fontId="24" fillId="0" borderId="12" xfId="68" applyFont="1" applyFill="1" applyBorder="1" applyAlignment="1">
      <alignment horizontal="center" textRotation="90"/>
      <protection/>
    </xf>
    <xf numFmtId="0" fontId="28" fillId="26" borderId="12" xfId="68" applyFont="1" applyFill="1" applyBorder="1" applyAlignment="1">
      <alignment horizontal="center" textRotation="90"/>
      <protection/>
    </xf>
    <xf numFmtId="0" fontId="24" fillId="24" borderId="10" xfId="68" applyFont="1" applyFill="1" applyBorder="1" applyAlignment="1">
      <alignment horizontal="center"/>
      <protection/>
    </xf>
    <xf numFmtId="0" fontId="32" fillId="24" borderId="10" xfId="68" applyFont="1" applyFill="1" applyBorder="1" applyAlignment="1">
      <alignment horizontal="center"/>
      <protection/>
    </xf>
    <xf numFmtId="2" fontId="56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36" fillId="0" borderId="0" xfId="61" applyFont="1" applyFill="1" applyBorder="1" applyAlignment="1">
      <alignment horizontal="left"/>
      <protection/>
    </xf>
    <xf numFmtId="0" fontId="36" fillId="0" borderId="0" xfId="61" applyFont="1" applyFill="1" applyAlignment="1">
      <alignment horizontal="left"/>
      <protection/>
    </xf>
    <xf numFmtId="0" fontId="22" fillId="0" borderId="22" xfId="65" applyFont="1" applyFill="1" applyBorder="1" applyAlignment="1">
      <alignment horizontal="center" vertical="center"/>
      <protection/>
    </xf>
    <xf numFmtId="0" fontId="22" fillId="0" borderId="23" xfId="65" applyFont="1" applyFill="1" applyBorder="1" applyAlignment="1">
      <alignment horizontal="center" vertical="center"/>
      <protection/>
    </xf>
    <xf numFmtId="0" fontId="26" fillId="24" borderId="16" xfId="61" applyFont="1" applyFill="1" applyBorder="1" applyAlignment="1">
      <alignment horizontal="left" vertical="center"/>
      <protection/>
    </xf>
    <xf numFmtId="0" fontId="26" fillId="24" borderId="17" xfId="61" applyFont="1" applyFill="1" applyBorder="1" applyAlignment="1">
      <alignment horizontal="left" vertical="center"/>
      <protection/>
    </xf>
    <xf numFmtId="0" fontId="26" fillId="25" borderId="16" xfId="61" applyFont="1" applyFill="1" applyBorder="1" applyAlignment="1">
      <alignment horizontal="left" vertical="center"/>
      <protection/>
    </xf>
    <xf numFmtId="0" fontId="26" fillId="25" borderId="17" xfId="61" applyFont="1" applyFill="1" applyBorder="1" applyAlignment="1">
      <alignment horizontal="left" vertical="center"/>
      <protection/>
    </xf>
    <xf numFmtId="0" fontId="26" fillId="25" borderId="10" xfId="61" applyFont="1" applyFill="1" applyBorder="1" applyAlignment="1">
      <alignment horizontal="center" vertical="center"/>
      <protection/>
    </xf>
    <xf numFmtId="0" fontId="35" fillId="26" borderId="10" xfId="61" applyFont="1" applyFill="1" applyBorder="1" applyAlignment="1">
      <alignment horizontal="center" vertical="center"/>
      <protection/>
    </xf>
    <xf numFmtId="0" fontId="35" fillId="0" borderId="10" xfId="61" applyFont="1" applyFill="1" applyBorder="1" applyAlignment="1">
      <alignment horizontal="left" vertical="center"/>
      <protection/>
    </xf>
    <xf numFmtId="0" fontId="53" fillId="0" borderId="10" xfId="61" applyFont="1" applyFill="1" applyBorder="1" applyAlignment="1">
      <alignment horizontal="left" vertical="center"/>
      <protection/>
    </xf>
    <xf numFmtId="49" fontId="35" fillId="0" borderId="10" xfId="61" applyNumberFormat="1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8" fillId="26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26" fillId="0" borderId="32" xfId="61" applyFont="1" applyFill="1" applyBorder="1" applyAlignment="1">
      <alignment horizontal="left" vertical="center"/>
      <protection/>
    </xf>
    <xf numFmtId="1" fontId="25" fillId="0" borderId="32" xfId="64" applyNumberFormat="1" applyFont="1" applyFill="1" applyBorder="1" applyAlignment="1">
      <alignment horizontal="center" vertical="center"/>
      <protection/>
    </xf>
    <xf numFmtId="1" fontId="25" fillId="0" borderId="32" xfId="64" applyNumberFormat="1" applyFont="1" applyFill="1" applyBorder="1" applyAlignment="1">
      <alignment horizontal="center"/>
      <protection/>
    </xf>
    <xf numFmtId="1" fontId="25" fillId="26" borderId="32" xfId="64" applyNumberFormat="1" applyFont="1" applyFill="1" applyBorder="1" applyAlignment="1">
      <alignment horizontal="center" vertical="center"/>
      <protection/>
    </xf>
    <xf numFmtId="2" fontId="25" fillId="0" borderId="32" xfId="0" applyNumberFormat="1" applyFont="1" applyFill="1" applyBorder="1" applyAlignment="1">
      <alignment horizontal="center" vertical="center" wrapText="1"/>
    </xf>
    <xf numFmtId="0" fontId="21" fillId="0" borderId="32" xfId="63" applyFont="1" applyFill="1" applyBorder="1" applyAlignment="1">
      <alignment horizontal="center"/>
      <protection/>
    </xf>
    <xf numFmtId="0" fontId="25" fillId="0" borderId="10" xfId="64" applyFont="1" applyFill="1" applyBorder="1" applyAlignment="1">
      <alignment horizontal="center"/>
      <protection/>
    </xf>
    <xf numFmtId="0" fontId="24" fillId="0" borderId="10" xfId="64" applyFont="1" applyFill="1" applyBorder="1" applyAlignment="1">
      <alignment horizontal="center"/>
      <protection/>
    </xf>
    <xf numFmtId="0" fontId="36" fillId="26" borderId="25" xfId="62" applyFont="1" applyFill="1" applyBorder="1" applyAlignment="1">
      <alignment horizontal="center"/>
      <protection/>
    </xf>
    <xf numFmtId="0" fontId="24" fillId="26" borderId="10" xfId="64" applyFont="1" applyFill="1" applyBorder="1" applyAlignment="1">
      <alignment horizontal="center"/>
      <protection/>
    </xf>
    <xf numFmtId="2" fontId="25" fillId="0" borderId="10" xfId="64" applyNumberFormat="1" applyFont="1" applyFill="1" applyBorder="1" applyAlignment="1">
      <alignment horizontal="center"/>
      <protection/>
    </xf>
    <xf numFmtId="0" fontId="22" fillId="0" borderId="17" xfId="65" applyFont="1" applyFill="1" applyBorder="1" applyAlignment="1">
      <alignment horizontal="left" vertical="center"/>
      <protection/>
    </xf>
    <xf numFmtId="0" fontId="22" fillId="0" borderId="17" xfId="61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left"/>
      <protection/>
    </xf>
    <xf numFmtId="0" fontId="46" fillId="26" borderId="10" xfId="61" applyNumberFormat="1" applyFont="1" applyFill="1" applyBorder="1" applyAlignment="1">
      <alignment horizontal="center" vertical="center"/>
      <protection/>
    </xf>
    <xf numFmtId="0" fontId="33" fillId="26" borderId="10" xfId="61" applyFont="1" applyFill="1" applyBorder="1" applyAlignment="1">
      <alignment horizontal="center" vertical="center"/>
      <protection/>
    </xf>
    <xf numFmtId="2" fontId="59" fillId="0" borderId="10" xfId="0" applyNumberFormat="1" applyFont="1" applyFill="1" applyBorder="1" applyAlignment="1">
      <alignment horizontal="center" vertical="center"/>
    </xf>
    <xf numFmtId="0" fontId="54" fillId="26" borderId="0" xfId="61" applyFont="1" applyFill="1" applyAlignment="1">
      <alignment horizontal="center" vertical="center"/>
      <protection/>
    </xf>
    <xf numFmtId="0" fontId="46" fillId="26" borderId="10" xfId="61" applyNumberFormat="1" applyFont="1" applyFill="1" applyBorder="1" applyAlignment="1">
      <alignment horizontal="left" vertical="center"/>
      <protection/>
    </xf>
    <xf numFmtId="0" fontId="46" fillId="26" borderId="10" xfId="57" applyNumberFormat="1" applyFont="1" applyFill="1" applyBorder="1" applyAlignment="1">
      <alignment vertical="center"/>
      <protection/>
    </xf>
    <xf numFmtId="0" fontId="36" fillId="26" borderId="0" xfId="67" applyNumberFormat="1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6" fillId="26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36" fillId="0" borderId="0" xfId="61" applyFont="1" applyFill="1" applyBorder="1" applyAlignment="1">
      <alignment horizontal="left" vertical="center"/>
      <protection/>
    </xf>
    <xf numFmtId="1" fontId="57" fillId="0" borderId="0" xfId="0" applyNumberFormat="1" applyFont="1" applyFill="1" applyBorder="1" applyAlignment="1">
      <alignment horizontal="center" vertical="center"/>
    </xf>
    <xf numFmtId="0" fontId="39" fillId="26" borderId="0" xfId="67" applyNumberFormat="1" applyFont="1" applyFill="1" applyBorder="1" applyAlignment="1">
      <alignment horizontal="center"/>
      <protection/>
    </xf>
    <xf numFmtId="0" fontId="39" fillId="26" borderId="0" xfId="67" applyNumberFormat="1" applyFont="1" applyFill="1" applyBorder="1" applyAlignment="1">
      <alignment horizontal="center" wrapText="1"/>
      <protection/>
    </xf>
    <xf numFmtId="2" fontId="56" fillId="0" borderId="0" xfId="0" applyNumberFormat="1" applyFont="1" applyFill="1" applyBorder="1" applyAlignment="1">
      <alignment horizontal="center" vertical="center"/>
    </xf>
    <xf numFmtId="0" fontId="36" fillId="26" borderId="0" xfId="61" applyNumberFormat="1" applyFont="1" applyFill="1" applyBorder="1" applyAlignment="1">
      <alignment horizontal="center" vertical="center"/>
      <protection/>
    </xf>
    <xf numFmtId="0" fontId="56" fillId="24" borderId="10" xfId="67" applyNumberFormat="1" applyFont="1" applyFill="1" applyBorder="1" applyAlignment="1">
      <alignment horizontal="center" vertical="center"/>
      <protection/>
    </xf>
    <xf numFmtId="0" fontId="56" fillId="24" borderId="10" xfId="67" applyNumberFormat="1" applyFont="1" applyFill="1" applyBorder="1" applyAlignment="1">
      <alignment horizontal="center" vertical="center" wrapText="1"/>
      <protection/>
    </xf>
    <xf numFmtId="0" fontId="56" fillId="26" borderId="10" xfId="67" applyNumberFormat="1" applyFont="1" applyFill="1" applyBorder="1" applyAlignment="1">
      <alignment horizontal="center" vertical="center"/>
      <protection/>
    </xf>
    <xf numFmtId="0" fontId="56" fillId="26" borderId="10" xfId="67" applyNumberFormat="1" applyFont="1" applyFill="1" applyBorder="1" applyAlignment="1">
      <alignment horizontal="center" vertical="center" wrapText="1"/>
      <protection/>
    </xf>
    <xf numFmtId="0" fontId="59" fillId="26" borderId="10" xfId="67" applyNumberFormat="1" applyFont="1" applyFill="1" applyBorder="1" applyAlignment="1">
      <alignment horizontal="center" vertical="center"/>
      <protection/>
    </xf>
    <xf numFmtId="0" fontId="59" fillId="26" borderId="10" xfId="67" applyNumberFormat="1" applyFont="1" applyFill="1" applyBorder="1" applyAlignment="1">
      <alignment horizontal="center" vertical="center" wrapText="1"/>
      <protection/>
    </xf>
    <xf numFmtId="1" fontId="35" fillId="26" borderId="26" xfId="62" applyNumberFormat="1" applyFont="1" applyFill="1" applyBorder="1" applyAlignment="1">
      <alignment horizontal="center"/>
      <protection/>
    </xf>
    <xf numFmtId="1" fontId="35" fillId="26" borderId="24" xfId="62" applyNumberFormat="1" applyFont="1" applyFill="1" applyBorder="1" applyAlignment="1">
      <alignment horizontal="center"/>
      <protection/>
    </xf>
    <xf numFmtId="0" fontId="35" fillId="26" borderId="28" xfId="62" applyFont="1" applyFill="1" applyBorder="1" applyAlignment="1">
      <alignment horizontal="center"/>
      <protection/>
    </xf>
    <xf numFmtId="0" fontId="35" fillId="26" borderId="25" xfId="62" applyFont="1" applyFill="1" applyBorder="1" applyAlignment="1">
      <alignment horizontal="center"/>
      <protection/>
    </xf>
    <xf numFmtId="0" fontId="35" fillId="26" borderId="30" xfId="62" applyFont="1" applyFill="1" applyBorder="1" applyAlignment="1">
      <alignment horizontal="center"/>
      <protection/>
    </xf>
    <xf numFmtId="0" fontId="35" fillId="26" borderId="31" xfId="62" applyFont="1" applyFill="1" applyBorder="1" applyAlignment="1">
      <alignment horizontal="center"/>
      <protection/>
    </xf>
    <xf numFmtId="1" fontId="35" fillId="26" borderId="10" xfId="62" applyNumberFormat="1" applyFont="1" applyFill="1" applyBorder="1" applyAlignment="1">
      <alignment horizontal="center"/>
      <protection/>
    </xf>
    <xf numFmtId="0" fontId="35" fillId="26" borderId="0" xfId="62" applyFont="1" applyFill="1" applyAlignment="1">
      <alignment horizontal="center"/>
      <protection/>
    </xf>
    <xf numFmtId="1" fontId="35" fillId="26" borderId="24" xfId="60" applyNumberFormat="1" applyFont="1" applyFill="1" applyBorder="1" applyAlignment="1">
      <alignment horizontal="center"/>
      <protection/>
    </xf>
    <xf numFmtId="0" fontId="36" fillId="26" borderId="25" xfId="60" applyFont="1" applyFill="1" applyBorder="1" applyAlignment="1">
      <alignment horizontal="center"/>
      <protection/>
    </xf>
    <xf numFmtId="0" fontId="35" fillId="26" borderId="25" xfId="60" applyFont="1" applyFill="1" applyBorder="1" applyAlignment="1">
      <alignment horizontal="center"/>
      <protection/>
    </xf>
    <xf numFmtId="0" fontId="36" fillId="26" borderId="31" xfId="62" applyFont="1" applyFill="1" applyBorder="1" applyAlignment="1">
      <alignment horizontal="center"/>
      <protection/>
    </xf>
    <xf numFmtId="1" fontId="36" fillId="26" borderId="10" xfId="62" applyNumberFormat="1" applyFont="1" applyFill="1" applyBorder="1" applyAlignment="1">
      <alignment horizontal="center" vertical="center"/>
      <protection/>
    </xf>
    <xf numFmtId="0" fontId="37" fillId="0" borderId="17" xfId="69" applyFont="1" applyFill="1" applyBorder="1" applyAlignment="1">
      <alignment horizontal="left" vertical="center"/>
      <protection/>
    </xf>
    <xf numFmtId="1" fontId="35" fillId="26" borderId="10" xfId="62" applyNumberFormat="1" applyFont="1" applyFill="1" applyBorder="1" applyAlignment="1">
      <alignment horizontal="center" vertical="center"/>
      <protection/>
    </xf>
    <xf numFmtId="0" fontId="36" fillId="26" borderId="10" xfId="60" applyFont="1" applyFill="1" applyBorder="1" applyAlignment="1">
      <alignment horizontal="center"/>
      <protection/>
    </xf>
    <xf numFmtId="0" fontId="35" fillId="26" borderId="10" xfId="60" applyFont="1" applyFill="1" applyBorder="1" applyAlignment="1">
      <alignment horizontal="center"/>
      <protection/>
    </xf>
    <xf numFmtId="0" fontId="36" fillId="26" borderId="0" xfId="62" applyFont="1" applyFill="1" applyAlignment="1">
      <alignment horizontal="center"/>
      <protection/>
    </xf>
    <xf numFmtId="3" fontId="35" fillId="27" borderId="24" xfId="0" applyNumberFormat="1" applyFont="1" applyFill="1" applyBorder="1" applyAlignment="1">
      <alignment horizontal="center" vertical="center"/>
    </xf>
    <xf numFmtId="1" fontId="38" fillId="26" borderId="25" xfId="62" applyNumberFormat="1" applyFont="1" applyFill="1" applyBorder="1" applyAlignment="1">
      <alignment horizontal="center" vertical="center"/>
      <protection/>
    </xf>
    <xf numFmtId="3" fontId="35" fillId="27" borderId="10" xfId="0" applyNumberFormat="1" applyFont="1" applyFill="1" applyBorder="1" applyAlignment="1">
      <alignment horizontal="center" vertical="center"/>
    </xf>
    <xf numFmtId="1" fontId="38" fillId="0" borderId="33" xfId="62" applyNumberFormat="1" applyFont="1" applyFill="1" applyBorder="1" applyAlignment="1">
      <alignment horizontal="center"/>
      <protection/>
    </xf>
    <xf numFmtId="2" fontId="40" fillId="0" borderId="22" xfId="69" applyNumberFormat="1" applyFont="1" applyFill="1" applyBorder="1" applyAlignment="1">
      <alignment horizontal="center" textRotation="90" wrapText="1"/>
      <protection/>
    </xf>
    <xf numFmtId="2" fontId="37" fillId="24" borderId="16" xfId="69" applyNumberFormat="1" applyFont="1" applyFill="1" applyBorder="1" applyAlignment="1">
      <alignment horizontal="center" wrapText="1"/>
      <protection/>
    </xf>
    <xf numFmtId="2" fontId="36" fillId="0" borderId="34" xfId="0" applyNumberFormat="1" applyFont="1" applyFill="1" applyBorder="1" applyAlignment="1">
      <alignment horizontal="center" vertical="center" wrapText="1"/>
    </xf>
    <xf numFmtId="2" fontId="36" fillId="0" borderId="35" xfId="0" applyNumberFormat="1" applyFont="1" applyFill="1" applyBorder="1" applyAlignment="1">
      <alignment horizontal="center" vertical="center" wrapText="1"/>
    </xf>
    <xf numFmtId="2" fontId="36" fillId="26" borderId="35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0" fontId="37" fillId="0" borderId="23" xfId="69" applyFont="1" applyFill="1" applyBorder="1" applyAlignment="1">
      <alignment horizontal="left" vertical="center"/>
      <protection/>
    </xf>
    <xf numFmtId="0" fontId="37" fillId="0" borderId="17" xfId="61" applyFont="1" applyFill="1" applyBorder="1" applyAlignment="1">
      <alignment horizontal="left" vertical="center"/>
      <protection/>
    </xf>
    <xf numFmtId="0" fontId="22" fillId="25" borderId="17" xfId="61" applyFont="1" applyFill="1" applyBorder="1" applyAlignment="1">
      <alignment horizontal="left" vertical="center"/>
      <protection/>
    </xf>
    <xf numFmtId="0" fontId="37" fillId="26" borderId="17" xfId="61" applyFont="1" applyFill="1" applyBorder="1" applyAlignment="1">
      <alignment horizontal="left" vertical="center"/>
      <protection/>
    </xf>
    <xf numFmtId="0" fontId="55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0" xfId="61" applyFont="1" applyFill="1" applyBorder="1" applyAlignment="1">
      <alignment horizontal="left"/>
      <protection/>
    </xf>
    <xf numFmtId="0" fontId="22" fillId="24" borderId="17" xfId="61" applyFont="1" applyFill="1" applyBorder="1" applyAlignment="1">
      <alignment horizontal="left" vertical="center"/>
      <protection/>
    </xf>
    <xf numFmtId="0" fontId="35" fillId="10" borderId="31" xfId="62" applyFont="1" applyFill="1" applyBorder="1" applyAlignment="1">
      <alignment horizontal="center"/>
      <protection/>
    </xf>
    <xf numFmtId="1" fontId="38" fillId="26" borderId="33" xfId="62" applyNumberFormat="1" applyFont="1" applyFill="1" applyBorder="1" applyAlignment="1">
      <alignment horizontal="center"/>
      <protection/>
    </xf>
    <xf numFmtId="0" fontId="60" fillId="0" borderId="12" xfId="69" applyFont="1" applyFill="1" applyBorder="1" applyAlignment="1">
      <alignment horizontal="center" textRotation="90"/>
      <protection/>
    </xf>
    <xf numFmtId="0" fontId="61" fillId="0" borderId="12" xfId="69" applyFont="1" applyFill="1" applyBorder="1" applyAlignment="1">
      <alignment horizontal="center" textRotation="90"/>
      <protection/>
    </xf>
    <xf numFmtId="0" fontId="60" fillId="26" borderId="12" xfId="69" applyFont="1" applyFill="1" applyBorder="1" applyAlignment="1">
      <alignment horizontal="center" textRotation="90"/>
      <protection/>
    </xf>
    <xf numFmtId="0" fontId="60" fillId="0" borderId="12" xfId="68" applyFont="1" applyFill="1" applyBorder="1" applyAlignment="1">
      <alignment horizontal="center" textRotation="90"/>
      <protection/>
    </xf>
    <xf numFmtId="0" fontId="60" fillId="26" borderId="12" xfId="68" applyFont="1" applyFill="1" applyBorder="1" applyAlignment="1">
      <alignment horizontal="center" textRotation="90"/>
      <protection/>
    </xf>
    <xf numFmtId="0" fontId="49" fillId="0" borderId="10" xfId="67" applyNumberFormat="1" applyFont="1" applyFill="1" applyBorder="1" applyAlignment="1">
      <alignment horizontal="center" textRotation="90" wrapText="1"/>
      <protection/>
    </xf>
    <xf numFmtId="0" fontId="39" fillId="26" borderId="10" xfId="61" applyNumberFormat="1" applyFont="1" applyFill="1" applyBorder="1" applyAlignment="1">
      <alignment horizontal="center" vertical="center"/>
      <protection/>
    </xf>
    <xf numFmtId="1" fontId="36" fillId="0" borderId="10" xfId="0" applyNumberFormat="1" applyFont="1" applyFill="1" applyBorder="1" applyAlignment="1">
      <alignment horizontal="center" vertical="center"/>
    </xf>
    <xf numFmtId="0" fontId="36" fillId="26" borderId="16" xfId="57" applyNumberFormat="1" applyFont="1" applyFill="1" applyBorder="1" applyAlignment="1">
      <alignment vertical="center"/>
      <protection/>
    </xf>
    <xf numFmtId="0" fontId="54" fillId="26" borderId="17" xfId="57" applyNumberFormat="1" applyFont="1" applyFill="1" applyBorder="1" applyAlignment="1">
      <alignment vertical="center"/>
      <protection/>
    </xf>
    <xf numFmtId="0" fontId="35" fillId="25" borderId="31" xfId="62" applyFont="1" applyFill="1" applyBorder="1" applyAlignment="1">
      <alignment horizontal="center"/>
      <protection/>
    </xf>
    <xf numFmtId="1" fontId="38" fillId="25" borderId="33" xfId="62" applyNumberFormat="1" applyFont="1" applyFill="1" applyBorder="1" applyAlignment="1">
      <alignment horizontal="center"/>
      <protection/>
    </xf>
    <xf numFmtId="0" fontId="24" fillId="25" borderId="10" xfId="58" applyFont="1" applyFill="1" applyBorder="1" applyAlignment="1">
      <alignment horizontal="center"/>
      <protection/>
    </xf>
    <xf numFmtId="0" fontId="34" fillId="0" borderId="0" xfId="66" applyFont="1" applyFill="1" applyBorder="1" applyAlignment="1">
      <alignment horizontal="center"/>
      <protection/>
    </xf>
    <xf numFmtId="0" fontId="34" fillId="0" borderId="0" xfId="66" applyFont="1" applyFill="1" applyAlignment="1">
      <alignment horizontal="center"/>
      <protection/>
    </xf>
    <xf numFmtId="0" fontId="35" fillId="0" borderId="0" xfId="66" applyFont="1" applyFill="1" applyAlignment="1">
      <alignment horizontal="center"/>
      <protection/>
    </xf>
    <xf numFmtId="0" fontId="34" fillId="0" borderId="0" xfId="66" applyFont="1" applyFill="1" applyAlignment="1">
      <alignment/>
      <protection/>
    </xf>
    <xf numFmtId="0" fontId="37" fillId="0" borderId="0" xfId="66" applyFont="1" applyFill="1" applyAlignment="1">
      <alignment horizontal="center"/>
      <protection/>
    </xf>
    <xf numFmtId="0" fontId="37" fillId="0" borderId="0" xfId="66" applyFont="1" applyFill="1" applyBorder="1" applyAlignment="1">
      <alignment horizontal="center"/>
      <protection/>
    </xf>
    <xf numFmtId="0" fontId="38" fillId="0" borderId="0" xfId="66" applyFont="1" applyFill="1" applyAlignment="1">
      <alignment horizontal="center"/>
      <protection/>
    </xf>
    <xf numFmtId="0" fontId="37" fillId="0" borderId="0" xfId="66" applyFont="1" applyFill="1" applyAlignment="1">
      <alignment/>
      <protection/>
    </xf>
    <xf numFmtId="0" fontId="39" fillId="0" borderId="0" xfId="66" applyFont="1" applyFill="1" applyAlignment="1">
      <alignment horizontal="center"/>
      <protection/>
    </xf>
    <xf numFmtId="0" fontId="36" fillId="0" borderId="0" xfId="66" applyFont="1" applyFill="1" applyAlignment="1">
      <alignment horizontal="center"/>
      <protection/>
    </xf>
    <xf numFmtId="0" fontId="41" fillId="0" borderId="0" xfId="66" applyFont="1" applyFill="1" applyAlignment="1">
      <alignment/>
      <protection/>
    </xf>
    <xf numFmtId="0" fontId="42" fillId="0" borderId="0" xfId="66" applyFont="1" applyFill="1">
      <alignment/>
      <protection/>
    </xf>
    <xf numFmtId="0" fontId="51" fillId="0" borderId="0" xfId="66" applyFont="1" applyFill="1">
      <alignment/>
      <protection/>
    </xf>
    <xf numFmtId="0" fontId="41" fillId="0" borderId="0" xfId="66" applyFont="1" applyFill="1" applyAlignment="1">
      <alignment horizontal="center"/>
      <protection/>
    </xf>
    <xf numFmtId="0" fontId="36" fillId="4" borderId="10" xfId="61" applyNumberFormat="1" applyFont="1" applyFill="1" applyBorder="1" applyAlignment="1">
      <alignment horizontal="center" vertical="center"/>
      <protection/>
    </xf>
    <xf numFmtId="0" fontId="36" fillId="4" borderId="10" xfId="57" applyNumberFormat="1" applyFont="1" applyFill="1" applyBorder="1" applyAlignment="1">
      <alignment vertical="center"/>
      <protection/>
    </xf>
    <xf numFmtId="0" fontId="54" fillId="4" borderId="10" xfId="57" applyNumberFormat="1" applyFont="1" applyFill="1" applyBorder="1" applyAlignment="1">
      <alignment vertical="center"/>
      <protection/>
    </xf>
    <xf numFmtId="0" fontId="34" fillId="4" borderId="10" xfId="61" applyFont="1" applyFill="1" applyBorder="1" applyAlignment="1">
      <alignment horizontal="center" vertical="center"/>
      <protection/>
    </xf>
    <xf numFmtId="0" fontId="36" fillId="4" borderId="10" xfId="61" applyNumberFormat="1" applyFont="1" applyFill="1" applyBorder="1" applyAlignment="1">
      <alignment horizontal="left" vertical="center"/>
      <protection/>
    </xf>
    <xf numFmtId="0" fontId="56" fillId="4" borderId="10" xfId="67" applyNumberFormat="1" applyFont="1" applyFill="1" applyBorder="1" applyAlignment="1">
      <alignment horizontal="center" vertical="center"/>
      <protection/>
    </xf>
    <xf numFmtId="0" fontId="56" fillId="4" borderId="10" xfId="67" applyNumberFormat="1" applyFont="1" applyFill="1" applyBorder="1" applyAlignment="1">
      <alignment horizontal="center" vertical="center" wrapText="1"/>
      <protection/>
    </xf>
    <xf numFmtId="2" fontId="56" fillId="4" borderId="10" xfId="0" applyNumberFormat="1" applyFont="1" applyFill="1" applyBorder="1" applyAlignment="1">
      <alignment horizontal="center" vertical="center"/>
    </xf>
    <xf numFmtId="0" fontId="39" fillId="4" borderId="10" xfId="61" applyNumberFormat="1" applyFont="1" applyFill="1" applyBorder="1" applyAlignment="1">
      <alignment horizontal="center" vertical="center"/>
      <protection/>
    </xf>
    <xf numFmtId="0" fontId="36" fillId="4" borderId="0" xfId="61" applyFont="1" applyFill="1" applyAlignment="1">
      <alignment horizontal="center" vertical="center"/>
      <protection/>
    </xf>
    <xf numFmtId="0" fontId="36" fillId="4" borderId="10" xfId="67" applyNumberFormat="1" applyFont="1" applyFill="1" applyBorder="1" applyAlignment="1">
      <alignment horizontal="center" vertical="center"/>
      <protection/>
    </xf>
    <xf numFmtId="0" fontId="36" fillId="4" borderId="10" xfId="61" applyFont="1" applyFill="1" applyBorder="1" applyAlignment="1">
      <alignment horizontal="left" vertical="center"/>
      <protection/>
    </xf>
    <xf numFmtId="0" fontId="54" fillId="4" borderId="10" xfId="61" applyFont="1" applyFill="1" applyBorder="1" applyAlignment="1">
      <alignment horizontal="left" vertical="center"/>
      <protection/>
    </xf>
    <xf numFmtId="0" fontId="36" fillId="4" borderId="10" xfId="61" applyFont="1" applyFill="1" applyBorder="1" applyAlignment="1">
      <alignment horizontal="center" vertical="center"/>
      <protection/>
    </xf>
    <xf numFmtId="49" fontId="36" fillId="4" borderId="10" xfId="61" applyNumberFormat="1" applyFont="1" applyFill="1" applyBorder="1" applyAlignment="1">
      <alignment horizontal="center" vertical="center"/>
      <protection/>
    </xf>
    <xf numFmtId="0" fontId="46" fillId="4" borderId="10" xfId="0" applyFont="1" applyFill="1" applyBorder="1" applyAlignment="1">
      <alignment vertical="center"/>
    </xf>
    <xf numFmtId="0" fontId="54" fillId="4" borderId="10" xfId="0" applyFont="1" applyFill="1" applyBorder="1" applyAlignment="1">
      <alignment vertical="center"/>
    </xf>
    <xf numFmtId="0" fontId="46" fillId="4" borderId="10" xfId="0" applyFont="1" applyFill="1" applyBorder="1" applyAlignment="1">
      <alignment horizontal="center" vertical="center" wrapText="1"/>
    </xf>
    <xf numFmtId="49" fontId="46" fillId="4" borderId="10" xfId="0" applyNumberFormat="1" applyFont="1" applyFill="1" applyBorder="1" applyAlignment="1">
      <alignment horizontal="center" vertical="center" wrapText="1"/>
    </xf>
    <xf numFmtId="0" fontId="36" fillId="4" borderId="0" xfId="61" applyFont="1" applyFill="1" applyBorder="1" applyAlignment="1">
      <alignment horizontal="center" vertical="center"/>
      <protection/>
    </xf>
    <xf numFmtId="0" fontId="36" fillId="4" borderId="0" xfId="61" applyFont="1" applyFill="1" applyAlignment="1">
      <alignment horizontal="center"/>
      <protection/>
    </xf>
    <xf numFmtId="1" fontId="35" fillId="24" borderId="25" xfId="62" applyNumberFormat="1" applyFont="1" applyFill="1" applyBorder="1" applyAlignment="1">
      <alignment horizontal="center" vertical="center"/>
      <protection/>
    </xf>
    <xf numFmtId="0" fontId="35" fillId="25" borderId="25" xfId="60" applyFont="1" applyFill="1" applyBorder="1" applyAlignment="1">
      <alignment horizontal="center"/>
      <protection/>
    </xf>
    <xf numFmtId="1" fontId="35" fillId="25" borderId="25" xfId="62" applyNumberFormat="1" applyFont="1" applyFill="1" applyBorder="1" applyAlignment="1">
      <alignment horizontal="center" vertical="center"/>
      <protection/>
    </xf>
    <xf numFmtId="1" fontId="35" fillId="25" borderId="24" xfId="60" applyNumberFormat="1" applyFont="1" applyFill="1" applyBorder="1" applyAlignment="1">
      <alignment horizontal="center"/>
      <protection/>
    </xf>
    <xf numFmtId="1" fontId="38" fillId="25" borderId="25" xfId="62" applyNumberFormat="1" applyFont="1" applyFill="1" applyBorder="1" applyAlignment="1">
      <alignment horizontal="center"/>
      <protection/>
    </xf>
    <xf numFmtId="0" fontId="45" fillId="24" borderId="10" xfId="67" applyNumberFormat="1" applyFont="1" applyFill="1" applyBorder="1" applyAlignment="1">
      <alignment horizontal="center" wrapText="1"/>
      <protection/>
    </xf>
    <xf numFmtId="2" fontId="62" fillId="0" borderId="10" xfId="0" applyNumberFormat="1" applyFont="1" applyFill="1" applyBorder="1" applyAlignment="1">
      <alignment horizontal="center" vertical="center"/>
    </xf>
    <xf numFmtId="0" fontId="24" fillId="25" borderId="10" xfId="64" applyFont="1" applyFill="1" applyBorder="1" applyAlignment="1">
      <alignment horizontal="center"/>
      <protection/>
    </xf>
    <xf numFmtId="0" fontId="26" fillId="4" borderId="10" xfId="61" applyFont="1" applyFill="1" applyBorder="1" applyAlignment="1">
      <alignment horizontal="left" vertical="center"/>
      <protection/>
    </xf>
    <xf numFmtId="0" fontId="26" fillId="4" borderId="10" xfId="61" applyFont="1" applyFill="1" applyBorder="1" applyAlignment="1">
      <alignment horizontal="center" vertical="center"/>
      <protection/>
    </xf>
    <xf numFmtId="1" fontId="36" fillId="4" borderId="10" xfId="0" applyNumberFormat="1" applyFont="1" applyFill="1" applyBorder="1" applyAlignment="1">
      <alignment horizontal="center" vertical="center"/>
    </xf>
    <xf numFmtId="0" fontId="46" fillId="4" borderId="10" xfId="57" applyNumberFormat="1" applyFont="1" applyFill="1" applyBorder="1" applyAlignment="1">
      <alignment vertical="center"/>
      <protection/>
    </xf>
    <xf numFmtId="0" fontId="33" fillId="4" borderId="10" xfId="61" applyFont="1" applyFill="1" applyBorder="1" applyAlignment="1">
      <alignment horizontal="center" vertical="center"/>
      <protection/>
    </xf>
    <xf numFmtId="0" fontId="46" fillId="4" borderId="10" xfId="61" applyNumberFormat="1" applyFont="1" applyFill="1" applyBorder="1" applyAlignment="1">
      <alignment horizontal="center" vertical="center"/>
      <protection/>
    </xf>
    <xf numFmtId="0" fontId="46" fillId="4" borderId="10" xfId="61" applyNumberFormat="1" applyFont="1" applyFill="1" applyBorder="1" applyAlignment="1">
      <alignment horizontal="left" vertical="center"/>
      <protection/>
    </xf>
    <xf numFmtId="2" fontId="59" fillId="4" borderId="10" xfId="0" applyNumberFormat="1" applyFont="1" applyFill="1" applyBorder="1" applyAlignment="1">
      <alignment horizontal="center" vertical="center"/>
    </xf>
    <xf numFmtId="2" fontId="62" fillId="4" borderId="10" xfId="0" applyNumberFormat="1" applyFont="1" applyFill="1" applyBorder="1" applyAlignment="1">
      <alignment horizontal="center" vertical="center"/>
    </xf>
    <xf numFmtId="2" fontId="62" fillId="26" borderId="10" xfId="0" applyNumberFormat="1" applyFont="1" applyFill="1" applyBorder="1" applyAlignment="1">
      <alignment horizontal="center" vertical="center"/>
    </xf>
    <xf numFmtId="0" fontId="63" fillId="26" borderId="10" xfId="61" applyNumberFormat="1" applyFont="1" applyFill="1" applyBorder="1" applyAlignment="1">
      <alignment horizontal="center" vertical="center"/>
      <protection/>
    </xf>
    <xf numFmtId="0" fontId="63" fillId="26" borderId="10" xfId="57" applyNumberFormat="1" applyFont="1" applyFill="1" applyBorder="1" applyAlignment="1">
      <alignment vertical="center"/>
      <protection/>
    </xf>
    <xf numFmtId="0" fontId="64" fillId="26" borderId="10" xfId="61" applyFont="1" applyFill="1" applyBorder="1" applyAlignment="1">
      <alignment horizontal="center" vertical="center"/>
      <protection/>
    </xf>
    <xf numFmtId="0" fontId="63" fillId="26" borderId="10" xfId="61" applyNumberFormat="1" applyFont="1" applyFill="1" applyBorder="1" applyAlignment="1">
      <alignment horizontal="left" vertical="center"/>
      <protection/>
    </xf>
    <xf numFmtId="0" fontId="62" fillId="26" borderId="10" xfId="67" applyNumberFormat="1" applyFont="1" applyFill="1" applyBorder="1" applyAlignment="1">
      <alignment horizontal="center" vertical="center"/>
      <protection/>
    </xf>
    <xf numFmtId="0" fontId="62" fillId="26" borderId="10" xfId="67" applyNumberFormat="1" applyFont="1" applyFill="1" applyBorder="1" applyAlignment="1">
      <alignment horizontal="center" vertical="center" wrapText="1"/>
      <protection/>
    </xf>
    <xf numFmtId="1" fontId="63" fillId="26" borderId="10" xfId="0" applyNumberFormat="1" applyFont="1" applyFill="1" applyBorder="1" applyAlignment="1">
      <alignment horizontal="center" vertical="center"/>
    </xf>
    <xf numFmtId="0" fontId="63" fillId="26" borderId="0" xfId="61" applyFont="1" applyFill="1" applyAlignment="1">
      <alignment horizontal="center" vertical="center"/>
      <protection/>
    </xf>
    <xf numFmtId="0" fontId="35" fillId="25" borderId="25" xfId="62" applyFont="1" applyFill="1" applyBorder="1" applyAlignment="1">
      <alignment horizontal="center"/>
      <protection/>
    </xf>
    <xf numFmtId="1" fontId="39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39" fillId="0" borderId="36" xfId="67" applyNumberFormat="1" applyFont="1" applyFill="1" applyBorder="1" applyAlignment="1">
      <alignment horizontal="center" textRotation="90"/>
      <protection/>
    </xf>
    <xf numFmtId="0" fontId="60" fillId="0" borderId="36" xfId="69" applyFont="1" applyFill="1" applyBorder="1" applyAlignment="1">
      <alignment horizontal="center" textRotation="90"/>
      <protection/>
    </xf>
    <xf numFmtId="0" fontId="61" fillId="0" borderId="36" xfId="69" applyFont="1" applyFill="1" applyBorder="1" applyAlignment="1">
      <alignment horizontal="center" textRotation="90"/>
      <protection/>
    </xf>
    <xf numFmtId="0" fontId="60" fillId="26" borderId="36" xfId="69" applyFont="1" applyFill="1" applyBorder="1" applyAlignment="1">
      <alignment horizontal="center" textRotation="90"/>
      <protection/>
    </xf>
    <xf numFmtId="0" fontId="60" fillId="0" borderId="36" xfId="68" applyFont="1" applyFill="1" applyBorder="1" applyAlignment="1">
      <alignment horizontal="center" textRotation="90"/>
      <protection/>
    </xf>
    <xf numFmtId="0" fontId="60" fillId="26" borderId="36" xfId="68" applyFont="1" applyFill="1" applyBorder="1" applyAlignment="1">
      <alignment horizontal="center" textRotation="90"/>
      <protection/>
    </xf>
    <xf numFmtId="0" fontId="51" fillId="0" borderId="10" xfId="67" applyNumberFormat="1" applyFont="1" applyFill="1" applyBorder="1" applyAlignment="1">
      <alignment horizontal="center" textRotation="90" wrapText="1"/>
      <protection/>
    </xf>
    <xf numFmtId="49" fontId="46" fillId="7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/>
    </xf>
    <xf numFmtId="0" fontId="38" fillId="0" borderId="10" xfId="65" applyNumberFormat="1" applyFont="1" applyFill="1" applyBorder="1" applyAlignment="1">
      <alignment horizontal="right" vertical="center"/>
      <protection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2" fillId="0" borderId="14" xfId="67" applyFont="1" applyFill="1" applyBorder="1" applyAlignment="1">
      <alignment horizontal="right" vertical="center"/>
      <protection/>
    </xf>
    <xf numFmtId="0" fontId="22" fillId="0" borderId="10" xfId="67" applyFont="1" applyFill="1" applyBorder="1" applyAlignment="1">
      <alignment horizontal="right" vertical="center"/>
      <protection/>
    </xf>
    <xf numFmtId="0" fontId="22" fillId="0" borderId="14" xfId="65" applyFont="1" applyFill="1" applyBorder="1" applyAlignment="1">
      <alignment horizontal="right" vertical="center"/>
      <protection/>
    </xf>
    <xf numFmtId="0" fontId="22" fillId="0" borderId="10" xfId="65" applyFont="1" applyFill="1" applyBorder="1" applyAlignment="1">
      <alignment horizontal="right" vertical="center"/>
      <protection/>
    </xf>
    <xf numFmtId="0" fontId="22" fillId="0" borderId="0" xfId="61" applyFont="1" applyFill="1" applyBorder="1" applyAlignment="1">
      <alignment horizontal="center"/>
      <protection/>
    </xf>
    <xf numFmtId="0" fontId="37" fillId="0" borderId="14" xfId="69" applyFont="1" applyFill="1" applyBorder="1" applyAlignment="1">
      <alignment horizontal="right" vertical="center"/>
      <protection/>
    </xf>
    <xf numFmtId="0" fontId="37" fillId="0" borderId="10" xfId="69" applyFont="1" applyFill="1" applyBorder="1" applyAlignment="1">
      <alignment horizontal="right" vertical="center"/>
      <protection/>
    </xf>
    <xf numFmtId="0" fontId="51" fillId="0" borderId="0" xfId="61" applyFont="1" applyFill="1" applyBorder="1" applyAlignment="1">
      <alignment horizontal="center"/>
      <protection/>
    </xf>
    <xf numFmtId="0" fontId="51" fillId="0" borderId="0" xfId="61" applyFont="1" applyFill="1" applyAlignment="1">
      <alignment horizontal="center"/>
      <protection/>
    </xf>
    <xf numFmtId="0" fontId="39" fillId="0" borderId="16" xfId="67" applyNumberFormat="1" applyFont="1" applyFill="1" applyBorder="1" applyAlignment="1">
      <alignment horizontal="right" vertical="center"/>
      <protection/>
    </xf>
    <xf numFmtId="0" fontId="39" fillId="0" borderId="37" xfId="67" applyNumberFormat="1" applyFont="1" applyFill="1" applyBorder="1" applyAlignment="1">
      <alignment horizontal="right" vertical="center"/>
      <protection/>
    </xf>
    <xf numFmtId="0" fontId="39" fillId="0" borderId="17" xfId="67" applyNumberFormat="1" applyFont="1" applyFill="1" applyBorder="1" applyAlignment="1">
      <alignment horizontal="right" vertical="center"/>
      <protection/>
    </xf>
    <xf numFmtId="0" fontId="36" fillId="0" borderId="0" xfId="61" applyFont="1" applyFill="1" applyAlignment="1">
      <alignment horizontal="center"/>
      <protection/>
    </xf>
    <xf numFmtId="0" fontId="65" fillId="0" borderId="36" xfId="0" applyFont="1" applyFill="1" applyBorder="1" applyAlignment="1">
      <alignment horizontal="center" vertical="justify" wrapText="1"/>
    </xf>
    <xf numFmtId="0" fontId="65" fillId="0" borderId="36" xfId="0" applyFont="1" applyFill="1" applyBorder="1" applyAlignment="1">
      <alignment horizontal="center" vertical="justify"/>
    </xf>
    <xf numFmtId="0" fontId="65" fillId="0" borderId="0" xfId="0" applyFont="1" applyFill="1" applyBorder="1" applyAlignment="1">
      <alignment horizontal="center" vertical="justify"/>
    </xf>
    <xf numFmtId="0" fontId="66" fillId="0" borderId="36" xfId="69" applyFont="1" applyFill="1" applyBorder="1" applyAlignment="1">
      <alignment horizontal="center" textRotation="90"/>
      <protection/>
    </xf>
    <xf numFmtId="0" fontId="66" fillId="0" borderId="36" xfId="68" applyFont="1" applyFill="1" applyBorder="1" applyAlignment="1">
      <alignment horizontal="center" textRotation="90"/>
      <protection/>
    </xf>
    <xf numFmtId="0" fontId="36" fillId="7" borderId="10" xfId="67" applyNumberFormat="1" applyFont="1" applyFill="1" applyBorder="1" applyAlignment="1">
      <alignment horizontal="center" vertical="center"/>
      <protection/>
    </xf>
    <xf numFmtId="0" fontId="46" fillId="7" borderId="10" xfId="0" applyFont="1" applyFill="1" applyBorder="1" applyAlignment="1">
      <alignment vertical="center"/>
    </xf>
    <xf numFmtId="0" fontId="54" fillId="7" borderId="10" xfId="0" applyFont="1" applyFill="1" applyBorder="1" applyAlignment="1">
      <alignment vertical="center"/>
    </xf>
    <xf numFmtId="0" fontId="46" fillId="7" borderId="10" xfId="0" applyFont="1" applyFill="1" applyBorder="1" applyAlignment="1">
      <alignment horizontal="center" vertical="center" wrapText="1"/>
    </xf>
    <xf numFmtId="0" fontId="36" fillId="7" borderId="10" xfId="61" applyFont="1" applyFill="1" applyBorder="1" applyAlignment="1">
      <alignment horizontal="left" vertical="center"/>
      <protection/>
    </xf>
    <xf numFmtId="0" fontId="56" fillId="7" borderId="10" xfId="67" applyNumberFormat="1" applyFont="1" applyFill="1" applyBorder="1" applyAlignment="1">
      <alignment horizontal="center" vertical="center"/>
      <protection/>
    </xf>
    <xf numFmtId="0" fontId="56" fillId="7" borderId="10" xfId="67" applyNumberFormat="1" applyFont="1" applyFill="1" applyBorder="1" applyAlignment="1">
      <alignment horizontal="center" vertical="center" wrapText="1"/>
      <protection/>
    </xf>
    <xf numFmtId="2" fontId="62" fillId="7" borderId="10" xfId="0" applyNumberFormat="1" applyFont="1" applyFill="1" applyBorder="1" applyAlignment="1">
      <alignment horizontal="center" vertical="center"/>
    </xf>
    <xf numFmtId="0" fontId="39" fillId="7" borderId="10" xfId="61" applyNumberFormat="1" applyFont="1" applyFill="1" applyBorder="1" applyAlignment="1">
      <alignment horizontal="center" vertical="center"/>
      <protection/>
    </xf>
    <xf numFmtId="0" fontId="36" fillId="7" borderId="10" xfId="61" applyNumberFormat="1" applyFont="1" applyFill="1" applyBorder="1" applyAlignment="1">
      <alignment horizontal="center" vertical="center"/>
      <protection/>
    </xf>
    <xf numFmtId="1" fontId="39" fillId="7" borderId="10" xfId="0" applyNumberFormat="1" applyFont="1" applyFill="1" applyBorder="1" applyAlignment="1">
      <alignment horizontal="center" vertical="center"/>
    </xf>
    <xf numFmtId="2" fontId="56" fillId="7" borderId="10" xfId="0" applyNumberFormat="1" applyFont="1" applyFill="1" applyBorder="1" applyAlignment="1">
      <alignment horizontal="center" vertical="center"/>
    </xf>
    <xf numFmtId="0" fontId="36" fillId="7" borderId="0" xfId="61" applyFont="1" applyFill="1" applyAlignment="1">
      <alignment horizontal="center"/>
      <protection/>
    </xf>
    <xf numFmtId="0" fontId="36" fillId="7" borderId="10" xfId="0" applyFont="1" applyFill="1" applyBorder="1" applyAlignment="1">
      <alignment vertical="center"/>
    </xf>
    <xf numFmtId="1" fontId="36" fillId="7" borderId="10" xfId="0" applyNumberFormat="1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10THA3" xfId="57"/>
    <cellStyle name="Normal_HK1" xfId="58"/>
    <cellStyle name="Normal_HK1_DIEM HK3 LOP D10CQCN03-N" xfId="59"/>
    <cellStyle name="Normal_HK1_LOP D10CQCN03-N" xfId="60"/>
    <cellStyle name="Normal_LOP D10DTA1 " xfId="61"/>
    <cellStyle name="Normal_LOP D10THA1" xfId="62"/>
    <cellStyle name="Normal_LOP D10THA2" xfId="63"/>
    <cellStyle name="Normal_LOP D10THA3" xfId="64"/>
    <cellStyle name="Normal_Sheet1" xfId="65"/>
    <cellStyle name="Normal_Sheet1_DIEM 4HK LOP D10CQCN03-N" xfId="66"/>
    <cellStyle name="Normal_Sheet1_DIEM HK3 LOP D10CQCN03-N" xfId="67"/>
    <cellStyle name="Normal_Sheet1_LOP D10CQCN01-N" xfId="68"/>
    <cellStyle name="Normal_Sheet1_LOP D10CQCN03-N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905875" y="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361950</xdr:colOff>
      <xdr:row>0</xdr:row>
      <xdr:rowOff>0</xdr:rowOff>
    </xdr:from>
    <xdr:to>
      <xdr:col>20</xdr:col>
      <xdr:colOff>47625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1344275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4392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2877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44015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628775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991600" y="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9916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9916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21</xdr:col>
      <xdr:colOff>152400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192125" y="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45923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104775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443990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5345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4019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5543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4019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88682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735300" y="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887700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735300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102870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314325" y="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15735300" y="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15887700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15735300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102870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314325" y="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15735300" y="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" name="Line 4"/>
        <xdr:cNvSpPr>
          <a:spLocks/>
        </xdr:cNvSpPr>
      </xdr:nvSpPr>
      <xdr:spPr>
        <a:xfrm>
          <a:off x="15887700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15" name="Line 5"/>
        <xdr:cNvSpPr>
          <a:spLocks/>
        </xdr:cNvSpPr>
      </xdr:nvSpPr>
      <xdr:spPr>
        <a:xfrm>
          <a:off x="15735300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96302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6785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152400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8309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8678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103632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314325" y="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186785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152400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188309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18678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103632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314325" y="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186785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152400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" name="Line 4"/>
        <xdr:cNvSpPr>
          <a:spLocks/>
        </xdr:cNvSpPr>
      </xdr:nvSpPr>
      <xdr:spPr>
        <a:xfrm>
          <a:off x="188309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15" name="Line 5"/>
        <xdr:cNvSpPr>
          <a:spLocks/>
        </xdr:cNvSpPr>
      </xdr:nvSpPr>
      <xdr:spPr>
        <a:xfrm>
          <a:off x="18678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35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62900" y="0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352425</xdr:colOff>
      <xdr:row>0</xdr:row>
      <xdr:rowOff>0</xdr:rowOff>
    </xdr:from>
    <xdr:to>
      <xdr:col>36</xdr:col>
      <xdr:colOff>47625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7383125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1485900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288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49</xdr:col>
      <xdr:colOff>371475</xdr:colOff>
      <xdr:row>0</xdr:row>
      <xdr:rowOff>0</xdr:rowOff>
    </xdr:from>
    <xdr:to>
      <xdr:col>50</xdr:col>
      <xdr:colOff>647700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2922270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1485900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" name="Line 3"/>
        <xdr:cNvSpPr>
          <a:spLocks/>
        </xdr:cNvSpPr>
      </xdr:nvSpPr>
      <xdr:spPr>
        <a:xfrm>
          <a:off x="1828800" y="61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361950</xdr:colOff>
      <xdr:row>1</xdr:row>
      <xdr:rowOff>180975</xdr:rowOff>
    </xdr:from>
    <xdr:to>
      <xdr:col>35</xdr:col>
      <xdr:colOff>638175</xdr:colOff>
      <xdr:row>1</xdr:row>
      <xdr:rowOff>180975</xdr:rowOff>
    </xdr:to>
    <xdr:sp>
      <xdr:nvSpPr>
        <xdr:cNvPr id="6" name="Line 5"/>
        <xdr:cNvSpPr>
          <a:spLocks/>
        </xdr:cNvSpPr>
      </xdr:nvSpPr>
      <xdr:spPr>
        <a:xfrm>
          <a:off x="17392650" y="371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257175</xdr:rowOff>
    </xdr:from>
    <xdr:to>
      <xdr:col>18</xdr:col>
      <xdr:colOff>28575</xdr:colOff>
      <xdr:row>7</xdr:row>
      <xdr:rowOff>257175</xdr:rowOff>
    </xdr:to>
    <xdr:sp>
      <xdr:nvSpPr>
        <xdr:cNvPr id="7" name="Line 22"/>
        <xdr:cNvSpPr>
          <a:spLocks/>
        </xdr:cNvSpPr>
      </xdr:nvSpPr>
      <xdr:spPr>
        <a:xfrm>
          <a:off x="5305425" y="17907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47625</xdr:colOff>
      <xdr:row>7</xdr:row>
      <xdr:rowOff>276225</xdr:rowOff>
    </xdr:from>
    <xdr:to>
      <xdr:col>33</xdr:col>
      <xdr:colOff>409575</xdr:colOff>
      <xdr:row>7</xdr:row>
      <xdr:rowOff>276225</xdr:rowOff>
    </xdr:to>
    <xdr:sp>
      <xdr:nvSpPr>
        <xdr:cNvPr id="8" name="Line 23"/>
        <xdr:cNvSpPr>
          <a:spLocks/>
        </xdr:cNvSpPr>
      </xdr:nvSpPr>
      <xdr:spPr>
        <a:xfrm>
          <a:off x="10372725" y="1809750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35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867775" y="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352425</xdr:colOff>
      <xdr:row>0</xdr:row>
      <xdr:rowOff>0</xdr:rowOff>
    </xdr:from>
    <xdr:to>
      <xdr:col>36</xdr:col>
      <xdr:colOff>47625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82880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1504950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478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49</xdr:col>
      <xdr:colOff>371475</xdr:colOff>
      <xdr:row>0</xdr:row>
      <xdr:rowOff>0</xdr:rowOff>
    </xdr:from>
    <xdr:to>
      <xdr:col>50</xdr:col>
      <xdr:colOff>647700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05085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1504950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3"/>
        <xdr:cNvSpPr>
          <a:spLocks/>
        </xdr:cNvSpPr>
      </xdr:nvSpPr>
      <xdr:spPr>
        <a:xfrm>
          <a:off x="1847850" y="8191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371475</xdr:colOff>
      <xdr:row>2</xdr:row>
      <xdr:rowOff>180975</xdr:rowOff>
    </xdr:from>
    <xdr:to>
      <xdr:col>35</xdr:col>
      <xdr:colOff>638175</xdr:colOff>
      <xdr:row>2</xdr:row>
      <xdr:rowOff>180975</xdr:rowOff>
    </xdr:to>
    <xdr:sp>
      <xdr:nvSpPr>
        <xdr:cNvPr id="6" name="Line 5"/>
        <xdr:cNvSpPr>
          <a:spLocks/>
        </xdr:cNvSpPr>
      </xdr:nvSpPr>
      <xdr:spPr>
        <a:xfrm>
          <a:off x="18307050" y="5715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35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43700" y="0"/>
          <a:ext cx="969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361950</xdr:colOff>
      <xdr:row>0</xdr:row>
      <xdr:rowOff>0</xdr:rowOff>
    </xdr:from>
    <xdr:to>
      <xdr:col>36</xdr:col>
      <xdr:colOff>47625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62782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1485900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288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49</xdr:col>
      <xdr:colOff>371475</xdr:colOff>
      <xdr:row>0</xdr:row>
      <xdr:rowOff>0</xdr:rowOff>
    </xdr:from>
    <xdr:to>
      <xdr:col>50</xdr:col>
      <xdr:colOff>647700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274224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1485900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18288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371475</xdr:colOff>
      <xdr:row>0</xdr:row>
      <xdr:rowOff>0</xdr:rowOff>
    </xdr:from>
    <xdr:to>
      <xdr:col>35</xdr:col>
      <xdr:colOff>609600</xdr:colOff>
      <xdr:row>0</xdr:row>
      <xdr:rowOff>0</xdr:rowOff>
    </xdr:to>
    <xdr:sp>
      <xdr:nvSpPr>
        <xdr:cNvPr id="6" name="Line 5"/>
        <xdr:cNvSpPr>
          <a:spLocks/>
        </xdr:cNvSpPr>
      </xdr:nvSpPr>
      <xdr:spPr>
        <a:xfrm>
          <a:off x="1628775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37</xdr:col>
      <xdr:colOff>104775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6743700" y="0"/>
          <a:ext cx="1089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36</xdr:col>
      <xdr:colOff>352425</xdr:colOff>
      <xdr:row>0</xdr:row>
      <xdr:rowOff>0</xdr:rowOff>
    </xdr:from>
    <xdr:to>
      <xdr:col>38</xdr:col>
      <xdr:colOff>47625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1729740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1485900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3"/>
        <xdr:cNvSpPr>
          <a:spLocks/>
        </xdr:cNvSpPr>
      </xdr:nvSpPr>
      <xdr:spPr>
        <a:xfrm>
          <a:off x="18288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647700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291369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1485900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" name="Line 3"/>
        <xdr:cNvSpPr>
          <a:spLocks/>
        </xdr:cNvSpPr>
      </xdr:nvSpPr>
      <xdr:spPr>
        <a:xfrm>
          <a:off x="1828800" y="61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36</xdr:col>
      <xdr:colOff>361950</xdr:colOff>
      <xdr:row>1</xdr:row>
      <xdr:rowOff>180975</xdr:rowOff>
    </xdr:from>
    <xdr:to>
      <xdr:col>37</xdr:col>
      <xdr:colOff>638175</xdr:colOff>
      <xdr:row>1</xdr:row>
      <xdr:rowOff>180975</xdr:rowOff>
    </xdr:to>
    <xdr:sp>
      <xdr:nvSpPr>
        <xdr:cNvPr id="12" name="Line 5"/>
        <xdr:cNvSpPr>
          <a:spLocks/>
        </xdr:cNvSpPr>
      </xdr:nvSpPr>
      <xdr:spPr>
        <a:xfrm>
          <a:off x="17306925" y="371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257175</xdr:rowOff>
    </xdr:from>
    <xdr:to>
      <xdr:col>18</xdr:col>
      <xdr:colOff>28575</xdr:colOff>
      <xdr:row>7</xdr:row>
      <xdr:rowOff>257175</xdr:rowOff>
    </xdr:to>
    <xdr:sp>
      <xdr:nvSpPr>
        <xdr:cNvPr id="13" name="Line 14"/>
        <xdr:cNvSpPr>
          <a:spLocks/>
        </xdr:cNvSpPr>
      </xdr:nvSpPr>
      <xdr:spPr>
        <a:xfrm>
          <a:off x="4086225" y="17907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47625</xdr:colOff>
      <xdr:row>7</xdr:row>
      <xdr:rowOff>276225</xdr:rowOff>
    </xdr:from>
    <xdr:to>
      <xdr:col>34</xdr:col>
      <xdr:colOff>409575</xdr:colOff>
      <xdr:row>7</xdr:row>
      <xdr:rowOff>276225</xdr:rowOff>
    </xdr:to>
    <xdr:sp>
      <xdr:nvSpPr>
        <xdr:cNvPr id="14" name="Line 15"/>
        <xdr:cNvSpPr>
          <a:spLocks/>
        </xdr:cNvSpPr>
      </xdr:nvSpPr>
      <xdr:spPr>
        <a:xfrm>
          <a:off x="9153525" y="1809750"/>
          <a:ext cx="7172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NCO_HCM\Desktop\qd%20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ET LEN LOP"/>
      <sheetName val="HK2 (so sánh HK3)"/>
      <sheetName val="HK1"/>
      <sheetName val="HK2"/>
      <sheetName val="HK3"/>
      <sheetName val="HK4"/>
      <sheetName val="qd 509"/>
      <sheetName val="XET LEN LOP NAM 2012 (sxep)"/>
      <sheetName val="XET LEN LOP 2012"/>
    </sheetNames>
    <sheetDataSet>
      <sheetData sheetId="2">
        <row r="2">
          <cell r="I2">
            <v>5</v>
          </cell>
          <cell r="L2">
            <v>3</v>
          </cell>
          <cell r="O2">
            <v>4</v>
          </cell>
          <cell r="R2">
            <v>4</v>
          </cell>
          <cell r="U2">
            <v>4</v>
          </cell>
          <cell r="X2">
            <v>0</v>
          </cell>
        </row>
        <row r="3">
          <cell r="I3">
            <v>6</v>
          </cell>
          <cell r="L3">
            <v>5</v>
          </cell>
          <cell r="O3">
            <v>6</v>
          </cell>
          <cell r="R3">
            <v>6</v>
          </cell>
          <cell r="U3">
            <v>5</v>
          </cell>
          <cell r="X3">
            <v>9</v>
          </cell>
        </row>
        <row r="4">
          <cell r="I4">
            <v>7</v>
          </cell>
          <cell r="L4">
            <v>5</v>
          </cell>
          <cell r="O4">
            <v>7</v>
          </cell>
          <cell r="R4">
            <v>10</v>
          </cell>
          <cell r="U4">
            <v>5</v>
          </cell>
          <cell r="X4">
            <v>8</v>
          </cell>
        </row>
        <row r="5">
          <cell r="I5">
            <v>7</v>
          </cell>
          <cell r="L5">
            <v>6</v>
          </cell>
          <cell r="O5">
            <v>7</v>
          </cell>
          <cell r="R5">
            <v>6</v>
          </cell>
          <cell r="U5">
            <v>6</v>
          </cell>
          <cell r="X5">
            <v>8</v>
          </cell>
        </row>
        <row r="6">
          <cell r="I6">
            <v>7</v>
          </cell>
          <cell r="L6">
            <v>8</v>
          </cell>
          <cell r="O6">
            <v>7</v>
          </cell>
          <cell r="R6">
            <v>9</v>
          </cell>
          <cell r="U6">
            <v>6</v>
          </cell>
          <cell r="X6">
            <v>7</v>
          </cell>
        </row>
        <row r="7">
          <cell r="I7">
            <v>5</v>
          </cell>
          <cell r="L7">
            <v>6</v>
          </cell>
          <cell r="O7">
            <v>4</v>
          </cell>
          <cell r="R7">
            <v>6</v>
          </cell>
          <cell r="U7">
            <v>2</v>
          </cell>
          <cell r="X7">
            <v>8</v>
          </cell>
        </row>
        <row r="8">
          <cell r="I8">
            <v>4</v>
          </cell>
          <cell r="L8">
            <v>6</v>
          </cell>
          <cell r="O8">
            <v>8</v>
          </cell>
          <cell r="R8">
            <v>10</v>
          </cell>
          <cell r="U8">
            <v>7</v>
          </cell>
          <cell r="X8">
            <v>7</v>
          </cell>
        </row>
        <row r="9">
          <cell r="I9">
            <v>8</v>
          </cell>
          <cell r="L9">
            <v>5</v>
          </cell>
          <cell r="O9">
            <v>7</v>
          </cell>
          <cell r="R9">
            <v>10</v>
          </cell>
          <cell r="U9">
            <v>7</v>
          </cell>
          <cell r="X9">
            <v>8</v>
          </cell>
        </row>
        <row r="10">
          <cell r="I10">
            <v>7</v>
          </cell>
          <cell r="L10">
            <v>6</v>
          </cell>
          <cell r="O10">
            <v>7</v>
          </cell>
          <cell r="R10">
            <v>9</v>
          </cell>
          <cell r="U10">
            <v>7</v>
          </cell>
          <cell r="X10">
            <v>8</v>
          </cell>
        </row>
        <row r="11">
          <cell r="I11">
            <v>5</v>
          </cell>
          <cell r="L11">
            <v>5</v>
          </cell>
          <cell r="O11">
            <v>5</v>
          </cell>
          <cell r="R11">
            <v>5</v>
          </cell>
          <cell r="U11">
            <v>5</v>
          </cell>
          <cell r="X11">
            <v>8</v>
          </cell>
        </row>
        <row r="12">
          <cell r="I12">
            <v>8</v>
          </cell>
          <cell r="L12">
            <v>6</v>
          </cell>
          <cell r="O12">
            <v>7</v>
          </cell>
          <cell r="R12">
            <v>7</v>
          </cell>
          <cell r="U12">
            <v>6</v>
          </cell>
          <cell r="X12">
            <v>9</v>
          </cell>
        </row>
        <row r="13">
          <cell r="I13">
            <v>6</v>
          </cell>
          <cell r="L13">
            <v>5</v>
          </cell>
          <cell r="O13">
            <v>6</v>
          </cell>
          <cell r="R13">
            <v>5</v>
          </cell>
          <cell r="U13">
            <v>5</v>
          </cell>
          <cell r="X13">
            <v>9</v>
          </cell>
        </row>
        <row r="14">
          <cell r="I14">
            <v>7</v>
          </cell>
          <cell r="L14">
            <v>6</v>
          </cell>
          <cell r="O14">
            <v>6</v>
          </cell>
          <cell r="R14">
            <v>9</v>
          </cell>
          <cell r="U14">
            <v>5</v>
          </cell>
          <cell r="X14">
            <v>7</v>
          </cell>
        </row>
        <row r="15">
          <cell r="I15">
            <v>6</v>
          </cell>
          <cell r="L15">
            <v>7</v>
          </cell>
          <cell r="O15">
            <v>5</v>
          </cell>
          <cell r="R15">
            <v>9</v>
          </cell>
          <cell r="U15">
            <v>7</v>
          </cell>
          <cell r="X15">
            <v>9</v>
          </cell>
        </row>
        <row r="16">
          <cell r="I16">
            <v>8</v>
          </cell>
          <cell r="L16">
            <v>6</v>
          </cell>
          <cell r="O16">
            <v>8</v>
          </cell>
          <cell r="R16">
            <v>5</v>
          </cell>
          <cell r="U16">
            <v>4</v>
          </cell>
          <cell r="X16">
            <v>8</v>
          </cell>
        </row>
        <row r="17">
          <cell r="I17">
            <v>5</v>
          </cell>
          <cell r="L17">
            <v>5</v>
          </cell>
          <cell r="O17">
            <v>6</v>
          </cell>
          <cell r="R17">
            <v>6</v>
          </cell>
          <cell r="U17">
            <v>5</v>
          </cell>
          <cell r="X17">
            <v>9</v>
          </cell>
        </row>
        <row r="18">
          <cell r="I18">
            <v>5</v>
          </cell>
          <cell r="L18">
            <v>6</v>
          </cell>
          <cell r="O18">
            <v>6</v>
          </cell>
          <cell r="R18">
            <v>8</v>
          </cell>
          <cell r="U18">
            <v>6</v>
          </cell>
          <cell r="X18">
            <v>7</v>
          </cell>
        </row>
        <row r="19">
          <cell r="I19">
            <v>6</v>
          </cell>
          <cell r="L19">
            <v>5</v>
          </cell>
          <cell r="O19">
            <v>6</v>
          </cell>
          <cell r="R19">
            <v>9</v>
          </cell>
          <cell r="U19">
            <v>5</v>
          </cell>
          <cell r="X19">
            <v>7</v>
          </cell>
        </row>
        <row r="20">
          <cell r="I20">
            <v>8</v>
          </cell>
          <cell r="L20">
            <v>4</v>
          </cell>
          <cell r="O20">
            <v>3</v>
          </cell>
          <cell r="R20">
            <v>10</v>
          </cell>
          <cell r="U20">
            <v>5</v>
          </cell>
          <cell r="X20">
            <v>10</v>
          </cell>
        </row>
        <row r="21">
          <cell r="I21">
            <v>7</v>
          </cell>
          <cell r="L21">
            <v>6</v>
          </cell>
          <cell r="O21">
            <v>7</v>
          </cell>
          <cell r="R21">
            <v>9</v>
          </cell>
          <cell r="U21">
            <v>4</v>
          </cell>
          <cell r="X21">
            <v>8</v>
          </cell>
        </row>
        <row r="22">
          <cell r="I22">
            <v>5</v>
          </cell>
          <cell r="L22">
            <v>7</v>
          </cell>
          <cell r="O22">
            <v>6</v>
          </cell>
          <cell r="R22">
            <v>6</v>
          </cell>
          <cell r="U22">
            <v>5</v>
          </cell>
          <cell r="X22">
            <v>7</v>
          </cell>
        </row>
        <row r="23">
          <cell r="I23">
            <v>8</v>
          </cell>
          <cell r="L23">
            <v>5</v>
          </cell>
          <cell r="O23">
            <v>7</v>
          </cell>
          <cell r="R23">
            <v>6</v>
          </cell>
          <cell r="U23">
            <v>6</v>
          </cell>
          <cell r="X23">
            <v>7</v>
          </cell>
        </row>
        <row r="24">
          <cell r="I24">
            <v>8</v>
          </cell>
          <cell r="L24">
            <v>5</v>
          </cell>
          <cell r="O24">
            <v>5</v>
          </cell>
          <cell r="R24">
            <v>6</v>
          </cell>
          <cell r="U24">
            <v>6</v>
          </cell>
          <cell r="X24">
            <v>8</v>
          </cell>
        </row>
        <row r="25">
          <cell r="I25">
            <v>5</v>
          </cell>
          <cell r="L25">
            <v>5</v>
          </cell>
          <cell r="O25">
            <v>6</v>
          </cell>
          <cell r="R25">
            <v>6</v>
          </cell>
          <cell r="U25">
            <v>5</v>
          </cell>
          <cell r="X25">
            <v>9</v>
          </cell>
        </row>
        <row r="26">
          <cell r="I26">
            <v>6</v>
          </cell>
          <cell r="L26">
            <v>7</v>
          </cell>
          <cell r="O26">
            <v>6</v>
          </cell>
          <cell r="R26">
            <v>6</v>
          </cell>
          <cell r="U26">
            <v>5</v>
          </cell>
          <cell r="X26">
            <v>7</v>
          </cell>
        </row>
        <row r="27">
          <cell r="I27">
            <v>5</v>
          </cell>
          <cell r="L27">
            <v>5</v>
          </cell>
          <cell r="O27">
            <v>6</v>
          </cell>
          <cell r="R27">
            <v>7</v>
          </cell>
          <cell r="U27">
            <v>5</v>
          </cell>
          <cell r="X27">
            <v>7</v>
          </cell>
        </row>
        <row r="28">
          <cell r="I28">
            <v>6</v>
          </cell>
          <cell r="L28">
            <v>5</v>
          </cell>
          <cell r="O28">
            <v>6</v>
          </cell>
          <cell r="R28">
            <v>6</v>
          </cell>
          <cell r="U28">
            <v>6</v>
          </cell>
          <cell r="X28">
            <v>9</v>
          </cell>
        </row>
        <row r="29">
          <cell r="I29">
            <v>4</v>
          </cell>
          <cell r="L29">
            <v>5</v>
          </cell>
          <cell r="O29">
            <v>3</v>
          </cell>
          <cell r="R29">
            <v>5</v>
          </cell>
          <cell r="U29">
            <v>0</v>
          </cell>
          <cell r="X29">
            <v>8</v>
          </cell>
        </row>
        <row r="30">
          <cell r="I30" t="str">
            <v>M</v>
          </cell>
          <cell r="L30">
            <v>5</v>
          </cell>
          <cell r="O30">
            <v>7</v>
          </cell>
          <cell r="R30">
            <v>9</v>
          </cell>
          <cell r="U30">
            <v>6</v>
          </cell>
          <cell r="X30">
            <v>8</v>
          </cell>
        </row>
        <row r="31">
          <cell r="I31">
            <v>7</v>
          </cell>
          <cell r="L31">
            <v>5</v>
          </cell>
          <cell r="O31">
            <v>5</v>
          </cell>
          <cell r="R31">
            <v>3</v>
          </cell>
          <cell r="U31">
            <v>3</v>
          </cell>
          <cell r="X31">
            <v>9</v>
          </cell>
        </row>
        <row r="32">
          <cell r="I32">
            <v>5</v>
          </cell>
          <cell r="L32">
            <v>6</v>
          </cell>
          <cell r="O32">
            <v>6</v>
          </cell>
          <cell r="R32">
            <v>6</v>
          </cell>
          <cell r="U32">
            <v>6</v>
          </cell>
          <cell r="X32">
            <v>8</v>
          </cell>
        </row>
        <row r="33">
          <cell r="I33">
            <v>6</v>
          </cell>
          <cell r="L33">
            <v>6</v>
          </cell>
          <cell r="O33">
            <v>5</v>
          </cell>
          <cell r="R33">
            <v>6</v>
          </cell>
          <cell r="U33">
            <v>6</v>
          </cell>
          <cell r="X33">
            <v>9</v>
          </cell>
        </row>
        <row r="34">
          <cell r="I34">
            <v>6</v>
          </cell>
          <cell r="L34">
            <v>5</v>
          </cell>
          <cell r="O34">
            <v>5</v>
          </cell>
          <cell r="R34">
            <v>6</v>
          </cell>
          <cell r="U34">
            <v>5</v>
          </cell>
          <cell r="X34">
            <v>8</v>
          </cell>
        </row>
        <row r="35">
          <cell r="I35">
            <v>6</v>
          </cell>
          <cell r="L35">
            <v>6</v>
          </cell>
          <cell r="O35">
            <v>5</v>
          </cell>
          <cell r="R35">
            <v>6</v>
          </cell>
          <cell r="U35">
            <v>5</v>
          </cell>
          <cell r="X35">
            <v>8</v>
          </cell>
        </row>
        <row r="36">
          <cell r="I36">
            <v>6</v>
          </cell>
          <cell r="L36">
            <v>5</v>
          </cell>
          <cell r="O36">
            <v>7</v>
          </cell>
          <cell r="R36">
            <v>6</v>
          </cell>
          <cell r="U36">
            <v>6</v>
          </cell>
          <cell r="X36">
            <v>7</v>
          </cell>
        </row>
        <row r="37">
          <cell r="I37">
            <v>5</v>
          </cell>
          <cell r="L37">
            <v>6</v>
          </cell>
          <cell r="O37">
            <v>9</v>
          </cell>
          <cell r="R37">
            <v>10</v>
          </cell>
          <cell r="U37">
            <v>7</v>
          </cell>
          <cell r="X37">
            <v>8</v>
          </cell>
        </row>
        <row r="38">
          <cell r="I38">
            <v>7</v>
          </cell>
          <cell r="L38">
            <v>5</v>
          </cell>
          <cell r="O38">
            <v>8</v>
          </cell>
          <cell r="R38">
            <v>9</v>
          </cell>
          <cell r="U38">
            <v>6</v>
          </cell>
          <cell r="X38">
            <v>9</v>
          </cell>
        </row>
        <row r="39">
          <cell r="I39">
            <v>6</v>
          </cell>
          <cell r="L39">
            <v>5</v>
          </cell>
          <cell r="O39">
            <v>7</v>
          </cell>
          <cell r="R39">
            <v>7</v>
          </cell>
          <cell r="U39">
            <v>7</v>
          </cell>
          <cell r="X39">
            <v>9</v>
          </cell>
        </row>
        <row r="40">
          <cell r="I40">
            <v>5</v>
          </cell>
          <cell r="L40">
            <v>4</v>
          </cell>
          <cell r="O40">
            <v>5</v>
          </cell>
          <cell r="R40">
            <v>10</v>
          </cell>
          <cell r="U40">
            <v>4</v>
          </cell>
          <cell r="X40">
            <v>7</v>
          </cell>
        </row>
        <row r="41">
          <cell r="I41">
            <v>7</v>
          </cell>
          <cell r="L41">
            <v>6</v>
          </cell>
          <cell r="O41">
            <v>6</v>
          </cell>
          <cell r="R41">
            <v>5</v>
          </cell>
          <cell r="U41">
            <v>5</v>
          </cell>
          <cell r="X41">
            <v>9</v>
          </cell>
        </row>
        <row r="42">
          <cell r="I42">
            <v>6</v>
          </cell>
          <cell r="L42">
            <v>5</v>
          </cell>
          <cell r="O42">
            <v>6</v>
          </cell>
          <cell r="R42">
            <v>6</v>
          </cell>
          <cell r="U42">
            <v>5</v>
          </cell>
          <cell r="X42">
            <v>8</v>
          </cell>
        </row>
        <row r="43">
          <cell r="I43">
            <v>6</v>
          </cell>
          <cell r="L43">
            <v>6</v>
          </cell>
          <cell r="O43">
            <v>6</v>
          </cell>
          <cell r="R43">
            <v>6</v>
          </cell>
          <cell r="U43">
            <v>5</v>
          </cell>
          <cell r="X43">
            <v>7</v>
          </cell>
        </row>
        <row r="44">
          <cell r="I44">
            <v>7</v>
          </cell>
          <cell r="L44">
            <v>5</v>
          </cell>
          <cell r="O44">
            <v>7</v>
          </cell>
          <cell r="R44">
            <v>10</v>
          </cell>
          <cell r="U44">
            <v>6</v>
          </cell>
          <cell r="X44">
            <v>8</v>
          </cell>
        </row>
        <row r="45">
          <cell r="I45">
            <v>7</v>
          </cell>
          <cell r="L45">
            <v>6</v>
          </cell>
          <cell r="O45">
            <v>7</v>
          </cell>
          <cell r="R45">
            <v>6</v>
          </cell>
          <cell r="U45">
            <v>5</v>
          </cell>
          <cell r="X45">
            <v>6</v>
          </cell>
        </row>
        <row r="46">
          <cell r="I46">
            <v>5</v>
          </cell>
          <cell r="L46">
            <v>6</v>
          </cell>
          <cell r="O46">
            <v>4</v>
          </cell>
          <cell r="R46">
            <v>3</v>
          </cell>
          <cell r="U46">
            <v>3</v>
          </cell>
          <cell r="X46">
            <v>8</v>
          </cell>
        </row>
        <row r="47">
          <cell r="I47">
            <v>6</v>
          </cell>
          <cell r="L47">
            <v>6</v>
          </cell>
          <cell r="O47">
            <v>5</v>
          </cell>
          <cell r="R47">
            <v>6</v>
          </cell>
          <cell r="U47">
            <v>5</v>
          </cell>
          <cell r="X47">
            <v>9</v>
          </cell>
        </row>
        <row r="48">
          <cell r="I48">
            <v>6</v>
          </cell>
          <cell r="L48">
            <v>3</v>
          </cell>
          <cell r="O48">
            <v>4</v>
          </cell>
          <cell r="R48">
            <v>8</v>
          </cell>
          <cell r="U48">
            <v>3</v>
          </cell>
          <cell r="X48">
            <v>6</v>
          </cell>
        </row>
        <row r="49">
          <cell r="I49">
            <v>6</v>
          </cell>
          <cell r="L49">
            <v>6</v>
          </cell>
          <cell r="O49">
            <v>7</v>
          </cell>
          <cell r="R49">
            <v>6</v>
          </cell>
          <cell r="U49">
            <v>4</v>
          </cell>
          <cell r="X49">
            <v>10</v>
          </cell>
        </row>
        <row r="50">
          <cell r="I50">
            <v>8</v>
          </cell>
          <cell r="L50">
            <v>7</v>
          </cell>
          <cell r="O50">
            <v>5</v>
          </cell>
          <cell r="R50">
            <v>6</v>
          </cell>
          <cell r="U50">
            <v>4</v>
          </cell>
          <cell r="X50">
            <v>8</v>
          </cell>
        </row>
        <row r="51">
          <cell r="I51">
            <v>7</v>
          </cell>
          <cell r="L51">
            <v>5</v>
          </cell>
          <cell r="O51">
            <v>7</v>
          </cell>
          <cell r="R51">
            <v>9</v>
          </cell>
          <cell r="U51">
            <v>5</v>
          </cell>
          <cell r="X51">
            <v>8</v>
          </cell>
        </row>
        <row r="52">
          <cell r="I52">
            <v>6</v>
          </cell>
          <cell r="L52">
            <v>5</v>
          </cell>
          <cell r="O52">
            <v>6</v>
          </cell>
          <cell r="R52">
            <v>9</v>
          </cell>
          <cell r="U52">
            <v>5</v>
          </cell>
          <cell r="X52">
            <v>7</v>
          </cell>
        </row>
        <row r="53">
          <cell r="I53">
            <v>5</v>
          </cell>
          <cell r="L53">
            <v>5</v>
          </cell>
          <cell r="O53">
            <v>7</v>
          </cell>
          <cell r="R53">
            <v>8</v>
          </cell>
          <cell r="U53">
            <v>6</v>
          </cell>
          <cell r="X53">
            <v>7</v>
          </cell>
        </row>
        <row r="54">
          <cell r="I54">
            <v>5</v>
          </cell>
          <cell r="L54">
            <v>5</v>
          </cell>
          <cell r="O54">
            <v>6</v>
          </cell>
          <cell r="R54">
            <v>10</v>
          </cell>
          <cell r="U54">
            <v>5</v>
          </cell>
          <cell r="X54">
            <v>6</v>
          </cell>
        </row>
        <row r="55">
          <cell r="I55">
            <v>5</v>
          </cell>
          <cell r="L55">
            <v>5</v>
          </cell>
          <cell r="O55">
            <v>6</v>
          </cell>
          <cell r="R55">
            <v>4</v>
          </cell>
          <cell r="U55">
            <v>5</v>
          </cell>
          <cell r="X55">
            <v>9</v>
          </cell>
        </row>
        <row r="56">
          <cell r="I56">
            <v>5</v>
          </cell>
          <cell r="L56">
            <v>5</v>
          </cell>
          <cell r="O56">
            <v>7</v>
          </cell>
          <cell r="R56">
            <v>5</v>
          </cell>
          <cell r="U56">
            <v>4</v>
          </cell>
          <cell r="X56">
            <v>8</v>
          </cell>
        </row>
        <row r="57">
          <cell r="I57">
            <v>5</v>
          </cell>
          <cell r="L57">
            <v>6</v>
          </cell>
          <cell r="O57">
            <v>6</v>
          </cell>
          <cell r="R57">
            <v>6</v>
          </cell>
          <cell r="U57">
            <v>6</v>
          </cell>
          <cell r="X57">
            <v>7</v>
          </cell>
        </row>
        <row r="58">
          <cell r="I58">
            <v>8</v>
          </cell>
          <cell r="L58">
            <v>6</v>
          </cell>
          <cell r="O58">
            <v>6</v>
          </cell>
          <cell r="R58">
            <v>5</v>
          </cell>
          <cell r="U58">
            <v>5</v>
          </cell>
          <cell r="X58">
            <v>7</v>
          </cell>
        </row>
        <row r="59">
          <cell r="I59">
            <v>8</v>
          </cell>
          <cell r="L59">
            <v>6</v>
          </cell>
          <cell r="O59">
            <v>5</v>
          </cell>
          <cell r="R59">
            <v>4</v>
          </cell>
          <cell r="U59">
            <v>5</v>
          </cell>
          <cell r="X59">
            <v>7</v>
          </cell>
        </row>
        <row r="60">
          <cell r="I60">
            <v>5</v>
          </cell>
          <cell r="L60">
            <v>6</v>
          </cell>
          <cell r="O60">
            <v>5</v>
          </cell>
          <cell r="R60">
            <v>6</v>
          </cell>
          <cell r="U60">
            <v>5</v>
          </cell>
          <cell r="X60">
            <v>7</v>
          </cell>
        </row>
        <row r="61">
          <cell r="I61">
            <v>7</v>
          </cell>
          <cell r="L61">
            <v>7</v>
          </cell>
          <cell r="O61">
            <v>7</v>
          </cell>
          <cell r="R61">
            <v>6</v>
          </cell>
          <cell r="U61">
            <v>7</v>
          </cell>
          <cell r="X61">
            <v>7</v>
          </cell>
        </row>
        <row r="62">
          <cell r="I62">
            <v>6</v>
          </cell>
          <cell r="L62">
            <v>6</v>
          </cell>
          <cell r="O62">
            <v>5</v>
          </cell>
          <cell r="R62">
            <v>4</v>
          </cell>
          <cell r="U62">
            <v>5</v>
          </cell>
          <cell r="X62">
            <v>6</v>
          </cell>
        </row>
        <row r="63">
          <cell r="I63">
            <v>7</v>
          </cell>
          <cell r="L63">
            <v>7</v>
          </cell>
          <cell r="O63">
            <v>5</v>
          </cell>
          <cell r="R63">
            <v>3</v>
          </cell>
          <cell r="U63">
            <v>6</v>
          </cell>
          <cell r="X63">
            <v>8</v>
          </cell>
        </row>
      </sheetData>
      <sheetData sheetId="3">
        <row r="2">
          <cell r="I2">
            <v>5</v>
          </cell>
          <cell r="L2">
            <v>4</v>
          </cell>
          <cell r="O2">
            <v>5</v>
          </cell>
          <cell r="R2">
            <v>5</v>
          </cell>
          <cell r="U2">
            <v>3</v>
          </cell>
          <cell r="X2">
            <v>0</v>
          </cell>
        </row>
        <row r="3">
          <cell r="I3">
            <v>9</v>
          </cell>
          <cell r="L3">
            <v>6</v>
          </cell>
          <cell r="O3">
            <v>7</v>
          </cell>
          <cell r="R3">
            <v>5</v>
          </cell>
          <cell r="U3">
            <v>8</v>
          </cell>
          <cell r="X3">
            <v>6</v>
          </cell>
        </row>
        <row r="4">
          <cell r="I4">
            <v>8</v>
          </cell>
          <cell r="L4">
            <v>8</v>
          </cell>
          <cell r="O4">
            <v>6</v>
          </cell>
          <cell r="R4">
            <v>5</v>
          </cell>
          <cell r="U4">
            <v>7</v>
          </cell>
          <cell r="X4">
            <v>6</v>
          </cell>
        </row>
        <row r="5">
          <cell r="I5">
            <v>6</v>
          </cell>
          <cell r="L5">
            <v>5</v>
          </cell>
          <cell r="O5">
            <v>5</v>
          </cell>
          <cell r="R5">
            <v>5</v>
          </cell>
          <cell r="U5">
            <v>7</v>
          </cell>
          <cell r="X5">
            <v>5</v>
          </cell>
        </row>
        <row r="6">
          <cell r="I6">
            <v>7</v>
          </cell>
          <cell r="L6">
            <v>8</v>
          </cell>
          <cell r="O6">
            <v>7</v>
          </cell>
          <cell r="R6">
            <v>6</v>
          </cell>
          <cell r="U6">
            <v>8</v>
          </cell>
          <cell r="X6">
            <v>7</v>
          </cell>
        </row>
        <row r="7">
          <cell r="I7">
            <v>7</v>
          </cell>
          <cell r="L7">
            <v>7</v>
          </cell>
          <cell r="O7">
            <v>6</v>
          </cell>
          <cell r="R7">
            <v>5</v>
          </cell>
          <cell r="U7">
            <v>5</v>
          </cell>
          <cell r="X7">
            <v>8</v>
          </cell>
        </row>
        <row r="8">
          <cell r="I8">
            <v>6</v>
          </cell>
          <cell r="L8">
            <v>7</v>
          </cell>
          <cell r="O8">
            <v>7</v>
          </cell>
          <cell r="R8">
            <v>6</v>
          </cell>
          <cell r="U8">
            <v>6</v>
          </cell>
          <cell r="X8">
            <v>5</v>
          </cell>
        </row>
        <row r="9">
          <cell r="I9">
            <v>9</v>
          </cell>
          <cell r="L9">
            <v>8</v>
          </cell>
          <cell r="O9">
            <v>7</v>
          </cell>
          <cell r="R9">
            <v>6</v>
          </cell>
          <cell r="U9">
            <v>6</v>
          </cell>
          <cell r="X9">
            <v>7</v>
          </cell>
        </row>
        <row r="10">
          <cell r="I10">
            <v>6</v>
          </cell>
          <cell r="L10">
            <v>8</v>
          </cell>
          <cell r="O10">
            <v>6</v>
          </cell>
          <cell r="R10">
            <v>5</v>
          </cell>
          <cell r="U10">
            <v>5</v>
          </cell>
          <cell r="X10">
            <v>5</v>
          </cell>
        </row>
        <row r="11">
          <cell r="I11">
            <v>7</v>
          </cell>
          <cell r="L11">
            <v>6</v>
          </cell>
          <cell r="O11">
            <v>5</v>
          </cell>
          <cell r="R11">
            <v>5</v>
          </cell>
          <cell r="U11">
            <v>8</v>
          </cell>
          <cell r="X11">
            <v>6</v>
          </cell>
        </row>
        <row r="12">
          <cell r="I12">
            <v>7</v>
          </cell>
          <cell r="L12">
            <v>6</v>
          </cell>
          <cell r="O12">
            <v>5</v>
          </cell>
          <cell r="R12">
            <v>5</v>
          </cell>
          <cell r="U12">
            <v>5</v>
          </cell>
          <cell r="X12">
            <v>6</v>
          </cell>
        </row>
        <row r="13">
          <cell r="I13">
            <v>8</v>
          </cell>
          <cell r="L13">
            <v>6</v>
          </cell>
          <cell r="O13">
            <v>5</v>
          </cell>
          <cell r="R13">
            <v>5</v>
          </cell>
          <cell r="U13">
            <v>6</v>
          </cell>
          <cell r="X13">
            <v>6</v>
          </cell>
        </row>
        <row r="14">
          <cell r="I14">
            <v>8</v>
          </cell>
          <cell r="L14">
            <v>5</v>
          </cell>
          <cell r="O14">
            <v>6</v>
          </cell>
          <cell r="R14">
            <v>5</v>
          </cell>
          <cell r="U14">
            <v>6</v>
          </cell>
          <cell r="X14">
            <v>7</v>
          </cell>
        </row>
        <row r="15">
          <cell r="I15">
            <v>8</v>
          </cell>
          <cell r="L15">
            <v>6</v>
          </cell>
          <cell r="O15">
            <v>5</v>
          </cell>
          <cell r="R15">
            <v>7</v>
          </cell>
          <cell r="U15">
            <v>6</v>
          </cell>
          <cell r="X15">
            <v>7</v>
          </cell>
        </row>
        <row r="16">
          <cell r="I16">
            <v>9</v>
          </cell>
          <cell r="L16">
            <v>5</v>
          </cell>
          <cell r="O16">
            <v>6</v>
          </cell>
          <cell r="R16">
            <v>4</v>
          </cell>
          <cell r="U16">
            <v>6</v>
          </cell>
          <cell r="X16">
            <v>5</v>
          </cell>
        </row>
        <row r="17">
          <cell r="I17">
            <v>9</v>
          </cell>
          <cell r="L17">
            <v>5</v>
          </cell>
          <cell r="O17">
            <v>5</v>
          </cell>
          <cell r="R17">
            <v>5</v>
          </cell>
          <cell r="U17">
            <v>8</v>
          </cell>
          <cell r="X17">
            <v>5</v>
          </cell>
        </row>
        <row r="18">
          <cell r="I18">
            <v>8</v>
          </cell>
          <cell r="L18">
            <v>5</v>
          </cell>
          <cell r="O18">
            <v>5</v>
          </cell>
          <cell r="R18">
            <v>6</v>
          </cell>
          <cell r="U18">
            <v>5</v>
          </cell>
          <cell r="X18">
            <v>8</v>
          </cell>
        </row>
        <row r="19">
          <cell r="I19">
            <v>8</v>
          </cell>
          <cell r="L19">
            <v>6</v>
          </cell>
          <cell r="O19">
            <v>5</v>
          </cell>
          <cell r="R19">
            <v>6</v>
          </cell>
          <cell r="U19">
            <v>6</v>
          </cell>
          <cell r="X19">
            <v>6</v>
          </cell>
        </row>
        <row r="20">
          <cell r="I20">
            <v>8</v>
          </cell>
          <cell r="L20">
            <v>1</v>
          </cell>
          <cell r="O20">
            <v>5</v>
          </cell>
          <cell r="R20">
            <v>6</v>
          </cell>
          <cell r="U20">
            <v>5</v>
          </cell>
          <cell r="X20">
            <v>7</v>
          </cell>
        </row>
        <row r="21">
          <cell r="I21">
            <v>8</v>
          </cell>
          <cell r="L21">
            <v>7</v>
          </cell>
          <cell r="O21">
            <v>5</v>
          </cell>
          <cell r="R21">
            <v>5</v>
          </cell>
          <cell r="U21">
            <v>6</v>
          </cell>
          <cell r="X21">
            <v>6</v>
          </cell>
        </row>
        <row r="22">
          <cell r="I22">
            <v>8</v>
          </cell>
          <cell r="L22">
            <v>8</v>
          </cell>
          <cell r="O22">
            <v>6</v>
          </cell>
          <cell r="R22">
            <v>7</v>
          </cell>
          <cell r="U22">
            <v>7</v>
          </cell>
          <cell r="X22">
            <v>8</v>
          </cell>
        </row>
        <row r="23">
          <cell r="I23">
            <v>8</v>
          </cell>
          <cell r="L23">
            <v>7</v>
          </cell>
          <cell r="O23">
            <v>6</v>
          </cell>
          <cell r="R23">
            <v>6</v>
          </cell>
          <cell r="U23">
            <v>6</v>
          </cell>
          <cell r="X23">
            <v>7</v>
          </cell>
        </row>
        <row r="24">
          <cell r="I24">
            <v>8</v>
          </cell>
          <cell r="L24">
            <v>7</v>
          </cell>
          <cell r="O24">
            <v>6</v>
          </cell>
          <cell r="R24">
            <v>5</v>
          </cell>
          <cell r="U24">
            <v>6</v>
          </cell>
          <cell r="X24">
            <v>8</v>
          </cell>
        </row>
        <row r="25">
          <cell r="I25">
            <v>7</v>
          </cell>
          <cell r="L25">
            <v>7</v>
          </cell>
          <cell r="O25">
            <v>5</v>
          </cell>
          <cell r="R25">
            <v>5</v>
          </cell>
          <cell r="U25">
            <v>6</v>
          </cell>
          <cell r="X25">
            <v>5</v>
          </cell>
        </row>
        <row r="26">
          <cell r="I26">
            <v>9</v>
          </cell>
          <cell r="L26">
            <v>6</v>
          </cell>
          <cell r="O26">
            <v>7</v>
          </cell>
          <cell r="R26">
            <v>5</v>
          </cell>
          <cell r="U26">
            <v>5</v>
          </cell>
          <cell r="X26">
            <v>4</v>
          </cell>
        </row>
        <row r="27">
          <cell r="I27">
            <v>8</v>
          </cell>
          <cell r="L27">
            <v>5</v>
          </cell>
          <cell r="O27">
            <v>6</v>
          </cell>
          <cell r="R27">
            <v>5</v>
          </cell>
          <cell r="U27">
            <v>6</v>
          </cell>
          <cell r="X27">
            <v>4</v>
          </cell>
        </row>
        <row r="28">
          <cell r="I28">
            <v>5</v>
          </cell>
          <cell r="L28">
            <v>8</v>
          </cell>
          <cell r="O28">
            <v>5</v>
          </cell>
          <cell r="R28">
            <v>5</v>
          </cell>
          <cell r="U28">
            <v>6</v>
          </cell>
          <cell r="X28">
            <v>6</v>
          </cell>
        </row>
        <row r="29">
          <cell r="I29">
            <v>7</v>
          </cell>
          <cell r="L29">
            <v>1</v>
          </cell>
          <cell r="O29">
            <v>5</v>
          </cell>
          <cell r="R29">
            <v>0</v>
          </cell>
          <cell r="U29">
            <v>6</v>
          </cell>
          <cell r="X29">
            <v>4</v>
          </cell>
        </row>
        <row r="30">
          <cell r="I30">
            <v>9</v>
          </cell>
          <cell r="L30">
            <v>6</v>
          </cell>
          <cell r="O30">
            <v>6</v>
          </cell>
          <cell r="R30">
            <v>6</v>
          </cell>
          <cell r="U30">
            <v>6</v>
          </cell>
          <cell r="X30">
            <v>8</v>
          </cell>
        </row>
        <row r="31">
          <cell r="I31">
            <v>9</v>
          </cell>
          <cell r="L31">
            <v>5</v>
          </cell>
          <cell r="O31">
            <v>5</v>
          </cell>
          <cell r="R31">
            <v>4</v>
          </cell>
          <cell r="U31">
            <v>6</v>
          </cell>
          <cell r="X31">
            <v>5</v>
          </cell>
        </row>
        <row r="32">
          <cell r="I32">
            <v>5</v>
          </cell>
          <cell r="L32">
            <v>6</v>
          </cell>
          <cell r="O32">
            <v>5</v>
          </cell>
          <cell r="R32">
            <v>5</v>
          </cell>
          <cell r="U32">
            <v>7</v>
          </cell>
          <cell r="X32">
            <v>5</v>
          </cell>
        </row>
        <row r="33">
          <cell r="I33">
            <v>8</v>
          </cell>
          <cell r="L33">
            <v>6</v>
          </cell>
          <cell r="O33">
            <v>6</v>
          </cell>
          <cell r="R33">
            <v>5</v>
          </cell>
          <cell r="U33">
            <v>7</v>
          </cell>
          <cell r="X33">
            <v>7</v>
          </cell>
        </row>
        <row r="34">
          <cell r="I34">
            <v>8</v>
          </cell>
          <cell r="L34">
            <v>5</v>
          </cell>
          <cell r="O34">
            <v>5</v>
          </cell>
          <cell r="R34">
            <v>6</v>
          </cell>
          <cell r="U34">
            <v>6</v>
          </cell>
          <cell r="X34">
            <v>5</v>
          </cell>
        </row>
        <row r="35">
          <cell r="I35">
            <v>8</v>
          </cell>
          <cell r="L35">
            <v>6</v>
          </cell>
          <cell r="O35">
            <v>5</v>
          </cell>
          <cell r="R35">
            <v>6</v>
          </cell>
          <cell r="U35">
            <v>7</v>
          </cell>
          <cell r="X35">
            <v>8</v>
          </cell>
        </row>
        <row r="36">
          <cell r="I36">
            <v>8</v>
          </cell>
          <cell r="L36">
            <v>6</v>
          </cell>
          <cell r="O36">
            <v>5</v>
          </cell>
          <cell r="R36">
            <v>5</v>
          </cell>
          <cell r="U36">
            <v>6</v>
          </cell>
          <cell r="X36">
            <v>9</v>
          </cell>
        </row>
        <row r="37">
          <cell r="I37">
            <v>8</v>
          </cell>
          <cell r="L37">
            <v>7</v>
          </cell>
          <cell r="O37">
            <v>6</v>
          </cell>
          <cell r="R37">
            <v>6</v>
          </cell>
          <cell r="U37">
            <v>9</v>
          </cell>
          <cell r="X37">
            <v>7</v>
          </cell>
        </row>
        <row r="38">
          <cell r="I38">
            <v>7</v>
          </cell>
          <cell r="L38">
            <v>7</v>
          </cell>
          <cell r="O38">
            <v>6</v>
          </cell>
          <cell r="R38">
            <v>7</v>
          </cell>
          <cell r="U38">
            <v>6</v>
          </cell>
          <cell r="X38">
            <v>7</v>
          </cell>
        </row>
        <row r="39">
          <cell r="I39">
            <v>8</v>
          </cell>
          <cell r="L39">
            <v>7</v>
          </cell>
          <cell r="O39">
            <v>5</v>
          </cell>
          <cell r="R39">
            <v>6</v>
          </cell>
          <cell r="U39">
            <v>5</v>
          </cell>
          <cell r="X39">
            <v>7</v>
          </cell>
        </row>
        <row r="40">
          <cell r="I40">
            <v>5</v>
          </cell>
          <cell r="L40">
            <v>6</v>
          </cell>
          <cell r="O40">
            <v>5</v>
          </cell>
          <cell r="R40">
            <v>3</v>
          </cell>
          <cell r="U40">
            <v>7</v>
          </cell>
          <cell r="X40">
            <v>5</v>
          </cell>
        </row>
        <row r="41">
          <cell r="I41">
            <v>8</v>
          </cell>
          <cell r="L41">
            <v>7</v>
          </cell>
          <cell r="O41">
            <v>7</v>
          </cell>
          <cell r="R41">
            <v>5</v>
          </cell>
          <cell r="U41">
            <v>5</v>
          </cell>
          <cell r="X41">
            <v>8</v>
          </cell>
        </row>
        <row r="42">
          <cell r="I42">
            <v>5</v>
          </cell>
          <cell r="L42">
            <v>5</v>
          </cell>
          <cell r="O42">
            <v>6</v>
          </cell>
          <cell r="R42">
            <v>5</v>
          </cell>
          <cell r="U42">
            <v>5</v>
          </cell>
          <cell r="X42">
            <v>9</v>
          </cell>
        </row>
        <row r="43">
          <cell r="I43">
            <v>5</v>
          </cell>
          <cell r="L43">
            <v>5</v>
          </cell>
          <cell r="O43">
            <v>6</v>
          </cell>
          <cell r="R43">
            <v>6</v>
          </cell>
          <cell r="U43">
            <v>7</v>
          </cell>
          <cell r="X43">
            <v>4</v>
          </cell>
        </row>
        <row r="44">
          <cell r="I44">
            <v>8</v>
          </cell>
          <cell r="L44">
            <v>6</v>
          </cell>
          <cell r="O44">
            <v>5</v>
          </cell>
          <cell r="R44">
            <v>5</v>
          </cell>
          <cell r="U44">
            <v>6</v>
          </cell>
          <cell r="X44">
            <v>6</v>
          </cell>
        </row>
        <row r="45">
          <cell r="I45">
            <v>8</v>
          </cell>
          <cell r="L45">
            <v>5</v>
          </cell>
          <cell r="O45">
            <v>7</v>
          </cell>
          <cell r="R45">
            <v>5</v>
          </cell>
          <cell r="U45">
            <v>5</v>
          </cell>
          <cell r="X45">
            <v>7</v>
          </cell>
        </row>
        <row r="46">
          <cell r="I46">
            <v>8</v>
          </cell>
          <cell r="L46">
            <v>5</v>
          </cell>
          <cell r="O46">
            <v>6</v>
          </cell>
          <cell r="R46">
            <v>5</v>
          </cell>
          <cell r="U46">
            <v>5</v>
          </cell>
          <cell r="X46">
            <v>5</v>
          </cell>
        </row>
        <row r="47">
          <cell r="I47">
            <v>8</v>
          </cell>
          <cell r="L47">
            <v>6</v>
          </cell>
          <cell r="O47">
            <v>6</v>
          </cell>
          <cell r="R47">
            <v>6</v>
          </cell>
          <cell r="U47">
            <v>8</v>
          </cell>
          <cell r="X47">
            <v>4</v>
          </cell>
        </row>
        <row r="48">
          <cell r="I48">
            <v>7</v>
          </cell>
          <cell r="L48">
            <v>7</v>
          </cell>
          <cell r="O48">
            <v>5</v>
          </cell>
          <cell r="R48">
            <v>6</v>
          </cell>
          <cell r="U48">
            <v>8</v>
          </cell>
          <cell r="X48">
            <v>4</v>
          </cell>
        </row>
        <row r="49">
          <cell r="I49">
            <v>8</v>
          </cell>
          <cell r="L49">
            <v>6</v>
          </cell>
          <cell r="O49">
            <v>5</v>
          </cell>
          <cell r="R49">
            <v>5</v>
          </cell>
          <cell r="U49">
            <v>5</v>
          </cell>
          <cell r="X49">
            <v>7</v>
          </cell>
        </row>
        <row r="50">
          <cell r="I50">
            <v>9</v>
          </cell>
          <cell r="L50">
            <v>5</v>
          </cell>
          <cell r="O50">
            <v>7</v>
          </cell>
          <cell r="R50">
            <v>6</v>
          </cell>
          <cell r="U50">
            <v>8</v>
          </cell>
          <cell r="X50">
            <v>6</v>
          </cell>
        </row>
        <row r="51">
          <cell r="I51">
            <v>8</v>
          </cell>
          <cell r="L51">
            <v>8</v>
          </cell>
          <cell r="O51">
            <v>5</v>
          </cell>
          <cell r="R51">
            <v>5</v>
          </cell>
          <cell r="U51">
            <v>7</v>
          </cell>
          <cell r="X51">
            <v>8</v>
          </cell>
        </row>
        <row r="52">
          <cell r="I52">
            <v>7</v>
          </cell>
          <cell r="L52">
            <v>7</v>
          </cell>
          <cell r="O52">
            <v>5</v>
          </cell>
          <cell r="R52">
            <v>7</v>
          </cell>
          <cell r="U52">
            <v>6</v>
          </cell>
          <cell r="X52">
            <v>5</v>
          </cell>
        </row>
        <row r="53">
          <cell r="I53">
            <v>8</v>
          </cell>
          <cell r="L53">
            <v>7</v>
          </cell>
          <cell r="O53">
            <v>6</v>
          </cell>
          <cell r="R53">
            <v>7</v>
          </cell>
          <cell r="U53">
            <v>8</v>
          </cell>
          <cell r="X53">
            <v>9</v>
          </cell>
        </row>
        <row r="54">
          <cell r="I54">
            <v>5</v>
          </cell>
          <cell r="L54">
            <v>6</v>
          </cell>
          <cell r="O54">
            <v>7</v>
          </cell>
          <cell r="R54">
            <v>5</v>
          </cell>
          <cell r="U54">
            <v>7</v>
          </cell>
          <cell r="X54">
            <v>3</v>
          </cell>
        </row>
        <row r="55">
          <cell r="I55">
            <v>8</v>
          </cell>
          <cell r="L55">
            <v>7</v>
          </cell>
          <cell r="O55">
            <v>6</v>
          </cell>
          <cell r="R55">
            <v>3</v>
          </cell>
          <cell r="U55">
            <v>8</v>
          </cell>
          <cell r="X55">
            <v>5</v>
          </cell>
        </row>
        <row r="56">
          <cell r="I56">
            <v>8</v>
          </cell>
          <cell r="L56">
            <v>5</v>
          </cell>
          <cell r="O56">
            <v>6</v>
          </cell>
          <cell r="R56">
            <v>5</v>
          </cell>
          <cell r="U56">
            <v>7</v>
          </cell>
          <cell r="X56">
            <v>6</v>
          </cell>
        </row>
        <row r="57">
          <cell r="I57">
            <v>8</v>
          </cell>
          <cell r="L57">
            <v>6</v>
          </cell>
          <cell r="O57">
            <v>6</v>
          </cell>
          <cell r="R57">
            <v>7</v>
          </cell>
          <cell r="U57">
            <v>6</v>
          </cell>
          <cell r="X57">
            <v>9</v>
          </cell>
        </row>
        <row r="58">
          <cell r="I58">
            <v>5</v>
          </cell>
          <cell r="L58">
            <v>6</v>
          </cell>
          <cell r="O58">
            <v>6</v>
          </cell>
          <cell r="R58">
            <v>5</v>
          </cell>
          <cell r="U58">
            <v>5</v>
          </cell>
          <cell r="X58">
            <v>9</v>
          </cell>
        </row>
        <row r="59">
          <cell r="I59">
            <v>6</v>
          </cell>
          <cell r="L59">
            <v>8</v>
          </cell>
          <cell r="O59">
            <v>6</v>
          </cell>
          <cell r="R59">
            <v>0</v>
          </cell>
          <cell r="U59">
            <v>5</v>
          </cell>
          <cell r="X59">
            <v>4</v>
          </cell>
        </row>
        <row r="60">
          <cell r="I60">
            <v>5</v>
          </cell>
          <cell r="L60">
            <v>5</v>
          </cell>
          <cell r="O60">
            <v>6</v>
          </cell>
          <cell r="R60">
            <v>4</v>
          </cell>
          <cell r="U60">
            <v>6</v>
          </cell>
          <cell r="X60">
            <v>6</v>
          </cell>
        </row>
        <row r="61">
          <cell r="I61">
            <v>6</v>
          </cell>
          <cell r="L61">
            <v>7</v>
          </cell>
          <cell r="O61">
            <v>7</v>
          </cell>
          <cell r="R61">
            <v>5</v>
          </cell>
          <cell r="U61">
            <v>6</v>
          </cell>
          <cell r="X61">
            <v>6</v>
          </cell>
        </row>
        <row r="62">
          <cell r="I62">
            <v>8</v>
          </cell>
          <cell r="L62">
            <v>5</v>
          </cell>
          <cell r="O62">
            <v>6</v>
          </cell>
          <cell r="R62">
            <v>5</v>
          </cell>
          <cell r="U62">
            <v>5</v>
          </cell>
          <cell r="X62">
            <v>6</v>
          </cell>
        </row>
        <row r="63">
          <cell r="I63">
            <v>7</v>
          </cell>
          <cell r="L63">
            <v>7</v>
          </cell>
          <cell r="O63">
            <v>7</v>
          </cell>
          <cell r="R63">
            <v>7</v>
          </cell>
          <cell r="U63">
            <v>5</v>
          </cell>
          <cell r="X63">
            <v>9</v>
          </cell>
        </row>
      </sheetData>
      <sheetData sheetId="4">
        <row r="2">
          <cell r="I2">
            <v>4</v>
          </cell>
          <cell r="L2">
            <v>3</v>
          </cell>
          <cell r="O2">
            <v>5</v>
          </cell>
          <cell r="R2">
            <v>3</v>
          </cell>
          <cell r="U2">
            <v>3</v>
          </cell>
          <cell r="X2">
            <v>3</v>
          </cell>
          <cell r="AA2">
            <v>0</v>
          </cell>
        </row>
        <row r="3">
          <cell r="I3">
            <v>9</v>
          </cell>
          <cell r="L3">
            <v>6</v>
          </cell>
          <cell r="O3">
            <v>5</v>
          </cell>
          <cell r="R3">
            <v>7</v>
          </cell>
          <cell r="U3">
            <v>7</v>
          </cell>
          <cell r="X3">
            <v>8</v>
          </cell>
          <cell r="AA3">
            <v>3</v>
          </cell>
        </row>
        <row r="4">
          <cell r="I4">
            <v>9</v>
          </cell>
          <cell r="L4">
            <v>8</v>
          </cell>
          <cell r="O4">
            <v>8</v>
          </cell>
          <cell r="R4">
            <v>7</v>
          </cell>
          <cell r="U4">
            <v>8</v>
          </cell>
          <cell r="X4">
            <v>9</v>
          </cell>
          <cell r="AA4">
            <v>3</v>
          </cell>
        </row>
        <row r="5">
          <cell r="I5">
            <v>9</v>
          </cell>
          <cell r="L5">
            <v>7</v>
          </cell>
          <cell r="O5">
            <v>7</v>
          </cell>
          <cell r="R5">
            <v>6</v>
          </cell>
          <cell r="U5">
            <v>6</v>
          </cell>
          <cell r="X5">
            <v>9</v>
          </cell>
          <cell r="AA5">
            <v>5</v>
          </cell>
        </row>
        <row r="6">
          <cell r="I6">
            <v>9</v>
          </cell>
          <cell r="L6">
            <v>8</v>
          </cell>
          <cell r="O6">
            <v>6</v>
          </cell>
          <cell r="R6">
            <v>7</v>
          </cell>
          <cell r="U6">
            <v>8</v>
          </cell>
          <cell r="X6">
            <v>8</v>
          </cell>
          <cell r="AA6">
            <v>5</v>
          </cell>
        </row>
        <row r="7">
          <cell r="I7">
            <v>9</v>
          </cell>
          <cell r="L7">
            <v>7</v>
          </cell>
          <cell r="O7">
            <v>7</v>
          </cell>
          <cell r="R7">
            <v>7</v>
          </cell>
          <cell r="U7">
            <v>6</v>
          </cell>
          <cell r="X7">
            <v>7</v>
          </cell>
          <cell r="AA7">
            <v>6</v>
          </cell>
        </row>
        <row r="8">
          <cell r="I8">
            <v>9</v>
          </cell>
          <cell r="L8">
            <v>5</v>
          </cell>
          <cell r="O8">
            <v>7</v>
          </cell>
          <cell r="R8">
            <v>8</v>
          </cell>
          <cell r="U8">
            <v>6</v>
          </cell>
          <cell r="X8">
            <v>8</v>
          </cell>
          <cell r="AA8">
            <v>4</v>
          </cell>
        </row>
        <row r="9">
          <cell r="I9">
            <v>9</v>
          </cell>
          <cell r="L9">
            <v>7</v>
          </cell>
          <cell r="O9">
            <v>8</v>
          </cell>
          <cell r="R9">
            <v>7</v>
          </cell>
          <cell r="U9">
            <v>8</v>
          </cell>
          <cell r="X9">
            <v>8</v>
          </cell>
          <cell r="AA9">
            <v>3</v>
          </cell>
        </row>
        <row r="10">
          <cell r="I10">
            <v>8</v>
          </cell>
          <cell r="L10">
            <v>6</v>
          </cell>
          <cell r="O10">
            <v>7</v>
          </cell>
          <cell r="R10">
            <v>7</v>
          </cell>
          <cell r="U10">
            <v>8</v>
          </cell>
          <cell r="X10">
            <v>9</v>
          </cell>
          <cell r="AA10">
            <v>5</v>
          </cell>
        </row>
        <row r="11">
          <cell r="I11">
            <v>8</v>
          </cell>
          <cell r="L11">
            <v>6</v>
          </cell>
          <cell r="O11">
            <v>7</v>
          </cell>
          <cell r="R11">
            <v>5</v>
          </cell>
          <cell r="U11">
            <v>7</v>
          </cell>
          <cell r="X11">
            <v>8</v>
          </cell>
          <cell r="AA11">
            <v>3</v>
          </cell>
        </row>
        <row r="12">
          <cell r="I12">
            <v>9</v>
          </cell>
          <cell r="L12">
            <v>6</v>
          </cell>
          <cell r="O12">
            <v>6</v>
          </cell>
          <cell r="R12">
            <v>7</v>
          </cell>
          <cell r="U12">
            <v>7</v>
          </cell>
          <cell r="X12">
            <v>9</v>
          </cell>
          <cell r="AA12">
            <v>8</v>
          </cell>
        </row>
        <row r="13">
          <cell r="I13">
            <v>9</v>
          </cell>
          <cell r="L13">
            <v>6</v>
          </cell>
          <cell r="O13">
            <v>7</v>
          </cell>
          <cell r="R13">
            <v>7</v>
          </cell>
          <cell r="U13">
            <v>6</v>
          </cell>
          <cell r="X13">
            <v>9</v>
          </cell>
          <cell r="AA13">
            <v>4</v>
          </cell>
        </row>
        <row r="14">
          <cell r="I14">
            <v>8</v>
          </cell>
          <cell r="L14">
            <v>5</v>
          </cell>
          <cell r="O14">
            <v>7</v>
          </cell>
          <cell r="R14">
            <v>0</v>
          </cell>
          <cell r="U14">
            <v>7</v>
          </cell>
          <cell r="X14">
            <v>8</v>
          </cell>
          <cell r="AA14">
            <v>3</v>
          </cell>
        </row>
        <row r="15">
          <cell r="I15">
            <v>9</v>
          </cell>
          <cell r="L15">
            <v>7</v>
          </cell>
          <cell r="O15">
            <v>6</v>
          </cell>
          <cell r="R15">
            <v>8</v>
          </cell>
          <cell r="U15">
            <v>5</v>
          </cell>
          <cell r="X15">
            <v>6</v>
          </cell>
          <cell r="AA15">
            <v>7</v>
          </cell>
        </row>
        <row r="16">
          <cell r="I16">
            <v>9</v>
          </cell>
          <cell r="L16">
            <v>5</v>
          </cell>
          <cell r="O16">
            <v>7</v>
          </cell>
          <cell r="R16">
            <v>3</v>
          </cell>
          <cell r="U16">
            <v>6</v>
          </cell>
          <cell r="X16">
            <v>6</v>
          </cell>
          <cell r="AA16">
            <v>3</v>
          </cell>
        </row>
        <row r="17">
          <cell r="I17">
            <v>8</v>
          </cell>
          <cell r="L17">
            <v>6</v>
          </cell>
          <cell r="O17">
            <v>6</v>
          </cell>
          <cell r="R17">
            <v>7</v>
          </cell>
          <cell r="U17">
            <v>7</v>
          </cell>
          <cell r="X17">
            <v>9</v>
          </cell>
          <cell r="AA17">
            <v>5</v>
          </cell>
        </row>
        <row r="18">
          <cell r="I18">
            <v>8</v>
          </cell>
          <cell r="L18">
            <v>6</v>
          </cell>
          <cell r="O18">
            <v>7</v>
          </cell>
          <cell r="R18">
            <v>7</v>
          </cell>
          <cell r="U18">
            <v>6</v>
          </cell>
          <cell r="X18">
            <v>7</v>
          </cell>
          <cell r="AA18">
            <v>6</v>
          </cell>
        </row>
        <row r="19">
          <cell r="I19">
            <v>9</v>
          </cell>
          <cell r="L19">
            <v>7</v>
          </cell>
          <cell r="O19">
            <v>7</v>
          </cell>
          <cell r="R19">
            <v>7</v>
          </cell>
          <cell r="U19">
            <v>7</v>
          </cell>
          <cell r="X19">
            <v>6</v>
          </cell>
          <cell r="AA19">
            <v>3</v>
          </cell>
        </row>
        <row r="20">
          <cell r="I20">
            <v>9</v>
          </cell>
          <cell r="L20">
            <v>7</v>
          </cell>
          <cell r="O20">
            <v>6</v>
          </cell>
          <cell r="R20">
            <v>5</v>
          </cell>
          <cell r="U20">
            <v>3</v>
          </cell>
          <cell r="X20">
            <v>5</v>
          </cell>
          <cell r="AA20">
            <v>6</v>
          </cell>
        </row>
        <row r="21">
          <cell r="I21">
            <v>10</v>
          </cell>
          <cell r="L21">
            <v>6</v>
          </cell>
          <cell r="O21">
            <v>8</v>
          </cell>
          <cell r="R21">
            <v>8</v>
          </cell>
          <cell r="U21">
            <v>7</v>
          </cell>
          <cell r="X21">
            <v>7</v>
          </cell>
          <cell r="AA21">
            <v>3</v>
          </cell>
        </row>
        <row r="22">
          <cell r="I22">
            <v>9</v>
          </cell>
          <cell r="L22">
            <v>8</v>
          </cell>
          <cell r="O22">
            <v>8</v>
          </cell>
          <cell r="R22">
            <v>8</v>
          </cell>
          <cell r="U22">
            <v>6</v>
          </cell>
          <cell r="X22">
            <v>9</v>
          </cell>
          <cell r="AA22">
            <v>9</v>
          </cell>
        </row>
        <row r="23">
          <cell r="I23">
            <v>10</v>
          </cell>
          <cell r="L23">
            <v>7</v>
          </cell>
          <cell r="O23">
            <v>8</v>
          </cell>
          <cell r="R23">
            <v>7</v>
          </cell>
          <cell r="U23">
            <v>6</v>
          </cell>
          <cell r="X23">
            <v>8</v>
          </cell>
          <cell r="AA23">
            <v>5</v>
          </cell>
        </row>
        <row r="24">
          <cell r="I24">
            <v>9</v>
          </cell>
          <cell r="L24">
            <v>5</v>
          </cell>
          <cell r="O24">
            <v>8</v>
          </cell>
          <cell r="R24">
            <v>7</v>
          </cell>
          <cell r="U24">
            <v>6</v>
          </cell>
          <cell r="X24">
            <v>9</v>
          </cell>
          <cell r="AA24">
            <v>7</v>
          </cell>
        </row>
        <row r="25">
          <cell r="I25">
            <v>8</v>
          </cell>
          <cell r="L25">
            <v>7</v>
          </cell>
          <cell r="O25">
            <v>7</v>
          </cell>
          <cell r="R25">
            <v>7</v>
          </cell>
          <cell r="U25">
            <v>3</v>
          </cell>
          <cell r="X25">
            <v>5</v>
          </cell>
          <cell r="AA25">
            <v>6</v>
          </cell>
        </row>
        <row r="26">
          <cell r="I26">
            <v>9</v>
          </cell>
          <cell r="L26">
            <v>6</v>
          </cell>
          <cell r="O26">
            <v>6</v>
          </cell>
          <cell r="R26">
            <v>6</v>
          </cell>
          <cell r="U26">
            <v>6</v>
          </cell>
          <cell r="X26">
            <v>6</v>
          </cell>
          <cell r="AA26">
            <v>3</v>
          </cell>
        </row>
        <row r="27">
          <cell r="I27">
            <v>8</v>
          </cell>
          <cell r="L27">
            <v>7</v>
          </cell>
          <cell r="O27">
            <v>7</v>
          </cell>
          <cell r="R27">
            <v>7</v>
          </cell>
          <cell r="U27">
            <v>6</v>
          </cell>
          <cell r="X27">
            <v>8</v>
          </cell>
          <cell r="AA27">
            <v>1</v>
          </cell>
        </row>
        <row r="28">
          <cell r="I28">
            <v>8</v>
          </cell>
          <cell r="L28">
            <v>6</v>
          </cell>
          <cell r="O28">
            <v>6</v>
          </cell>
          <cell r="R28">
            <v>7</v>
          </cell>
          <cell r="U28">
            <v>6</v>
          </cell>
          <cell r="X28">
            <v>8</v>
          </cell>
          <cell r="AA28">
            <v>5</v>
          </cell>
        </row>
        <row r="29">
          <cell r="I29">
            <v>8</v>
          </cell>
          <cell r="L29">
            <v>6</v>
          </cell>
          <cell r="O29">
            <v>6</v>
          </cell>
          <cell r="R29">
            <v>0</v>
          </cell>
          <cell r="U29">
            <v>6</v>
          </cell>
          <cell r="X29">
            <v>5</v>
          </cell>
          <cell r="AA29">
            <v>3</v>
          </cell>
        </row>
        <row r="30">
          <cell r="I30">
            <v>10</v>
          </cell>
          <cell r="L30">
            <v>9</v>
          </cell>
          <cell r="O30">
            <v>8</v>
          </cell>
          <cell r="R30">
            <v>8</v>
          </cell>
          <cell r="U30">
            <v>7</v>
          </cell>
          <cell r="X30">
            <v>10</v>
          </cell>
          <cell r="AA30">
            <v>3</v>
          </cell>
        </row>
        <row r="31">
          <cell r="I31">
            <v>9</v>
          </cell>
          <cell r="L31">
            <v>6</v>
          </cell>
          <cell r="O31">
            <v>5</v>
          </cell>
          <cell r="R31">
            <v>6</v>
          </cell>
          <cell r="U31">
            <v>6</v>
          </cell>
          <cell r="X31">
            <v>9</v>
          </cell>
          <cell r="AA31">
            <v>3</v>
          </cell>
        </row>
        <row r="32">
          <cell r="I32">
            <v>8</v>
          </cell>
          <cell r="L32">
            <v>7</v>
          </cell>
          <cell r="O32">
            <v>5</v>
          </cell>
          <cell r="R32">
            <v>0</v>
          </cell>
          <cell r="U32">
            <v>5</v>
          </cell>
          <cell r="X32">
            <v>7</v>
          </cell>
          <cell r="AA32">
            <v>0</v>
          </cell>
        </row>
        <row r="33">
          <cell r="I33">
            <v>9</v>
          </cell>
          <cell r="L33">
            <v>6</v>
          </cell>
          <cell r="O33">
            <v>6</v>
          </cell>
          <cell r="R33">
            <v>7</v>
          </cell>
          <cell r="U33">
            <v>6</v>
          </cell>
          <cell r="X33">
            <v>8</v>
          </cell>
          <cell r="AA33">
            <v>5</v>
          </cell>
        </row>
        <row r="34">
          <cell r="I34">
            <v>9</v>
          </cell>
          <cell r="L34">
            <v>8</v>
          </cell>
          <cell r="O34">
            <v>7</v>
          </cell>
          <cell r="R34">
            <v>7</v>
          </cell>
          <cell r="U34">
            <v>8</v>
          </cell>
          <cell r="X34">
            <v>9</v>
          </cell>
          <cell r="AA34">
            <v>2</v>
          </cell>
        </row>
        <row r="35">
          <cell r="I35">
            <v>9</v>
          </cell>
          <cell r="L35">
            <v>6</v>
          </cell>
          <cell r="O35">
            <v>7</v>
          </cell>
          <cell r="R35">
            <v>7</v>
          </cell>
          <cell r="U35">
            <v>8</v>
          </cell>
          <cell r="X35">
            <v>7</v>
          </cell>
          <cell r="AA35">
            <v>5</v>
          </cell>
        </row>
        <row r="36">
          <cell r="I36">
            <v>9</v>
          </cell>
          <cell r="L36">
            <v>7</v>
          </cell>
          <cell r="O36">
            <v>8</v>
          </cell>
          <cell r="R36">
            <v>7</v>
          </cell>
          <cell r="U36">
            <v>7</v>
          </cell>
          <cell r="X36">
            <v>8</v>
          </cell>
          <cell r="AA36">
            <v>8</v>
          </cell>
        </row>
        <row r="37">
          <cell r="I37">
            <v>9</v>
          </cell>
          <cell r="L37">
            <v>8</v>
          </cell>
          <cell r="O37">
            <v>7</v>
          </cell>
          <cell r="R37">
            <v>8</v>
          </cell>
          <cell r="U37">
            <v>7</v>
          </cell>
          <cell r="X37">
            <v>9</v>
          </cell>
          <cell r="AA37">
            <v>10</v>
          </cell>
        </row>
        <row r="38">
          <cell r="I38">
            <v>9</v>
          </cell>
          <cell r="L38">
            <v>8</v>
          </cell>
          <cell r="O38">
            <v>6</v>
          </cell>
          <cell r="R38">
            <v>7</v>
          </cell>
          <cell r="U38">
            <v>7</v>
          </cell>
          <cell r="X38">
            <v>9</v>
          </cell>
          <cell r="AA38">
            <v>7</v>
          </cell>
        </row>
        <row r="39">
          <cell r="I39">
            <v>9</v>
          </cell>
          <cell r="L39">
            <v>6</v>
          </cell>
          <cell r="O39">
            <v>6</v>
          </cell>
          <cell r="R39">
            <v>7</v>
          </cell>
          <cell r="U39">
            <v>7</v>
          </cell>
          <cell r="X39">
            <v>8</v>
          </cell>
          <cell r="AA39">
            <v>5</v>
          </cell>
        </row>
        <row r="40">
          <cell r="I40">
            <v>8</v>
          </cell>
          <cell r="L40">
            <v>6</v>
          </cell>
          <cell r="O40">
            <v>7</v>
          </cell>
          <cell r="R40">
            <v>6</v>
          </cell>
          <cell r="U40">
            <v>5</v>
          </cell>
          <cell r="X40">
            <v>7</v>
          </cell>
          <cell r="AA40">
            <v>3</v>
          </cell>
        </row>
        <row r="41">
          <cell r="I41">
            <v>9</v>
          </cell>
          <cell r="L41">
            <v>6</v>
          </cell>
          <cell r="O41">
            <v>7</v>
          </cell>
          <cell r="R41">
            <v>8</v>
          </cell>
          <cell r="U41">
            <v>7</v>
          </cell>
          <cell r="X41">
            <v>9</v>
          </cell>
          <cell r="AA41">
            <v>4</v>
          </cell>
        </row>
        <row r="42">
          <cell r="I42">
            <v>9</v>
          </cell>
          <cell r="L42">
            <v>7</v>
          </cell>
          <cell r="O42">
            <v>8</v>
          </cell>
          <cell r="R42">
            <v>7</v>
          </cell>
          <cell r="U42">
            <v>7</v>
          </cell>
          <cell r="X42">
            <v>8</v>
          </cell>
          <cell r="AA42">
            <v>9</v>
          </cell>
        </row>
        <row r="43">
          <cell r="I43">
            <v>9</v>
          </cell>
          <cell r="L43">
            <v>8</v>
          </cell>
          <cell r="O43">
            <v>6</v>
          </cell>
          <cell r="R43">
            <v>7</v>
          </cell>
          <cell r="U43">
            <v>7</v>
          </cell>
          <cell r="X43">
            <v>9</v>
          </cell>
          <cell r="AA43">
            <v>3</v>
          </cell>
        </row>
        <row r="44">
          <cell r="I44">
            <v>9</v>
          </cell>
          <cell r="L44">
            <v>8</v>
          </cell>
          <cell r="O44">
            <v>7</v>
          </cell>
          <cell r="R44">
            <v>7</v>
          </cell>
          <cell r="U44">
            <v>7</v>
          </cell>
          <cell r="X44">
            <v>10</v>
          </cell>
          <cell r="AA44">
            <v>4</v>
          </cell>
        </row>
        <row r="45">
          <cell r="I45">
            <v>9</v>
          </cell>
          <cell r="L45">
            <v>6</v>
          </cell>
          <cell r="O45">
            <v>5</v>
          </cell>
          <cell r="R45">
            <v>7</v>
          </cell>
          <cell r="U45">
            <v>7</v>
          </cell>
          <cell r="X45">
            <v>9</v>
          </cell>
          <cell r="AA45">
            <v>6</v>
          </cell>
        </row>
        <row r="46">
          <cell r="I46">
            <v>8</v>
          </cell>
          <cell r="L46">
            <v>5</v>
          </cell>
          <cell r="O46">
            <v>6</v>
          </cell>
          <cell r="R46">
            <v>0</v>
          </cell>
          <cell r="U46">
            <v>6</v>
          </cell>
          <cell r="X46">
            <v>6</v>
          </cell>
          <cell r="AA46">
            <v>3</v>
          </cell>
        </row>
        <row r="47">
          <cell r="I47">
            <v>9</v>
          </cell>
          <cell r="L47">
            <v>7</v>
          </cell>
          <cell r="O47">
            <v>7</v>
          </cell>
          <cell r="R47">
            <v>7</v>
          </cell>
          <cell r="U47">
            <v>6</v>
          </cell>
          <cell r="X47">
            <v>6</v>
          </cell>
          <cell r="AA47">
            <v>3</v>
          </cell>
        </row>
        <row r="48">
          <cell r="I48">
            <v>9</v>
          </cell>
          <cell r="L48">
            <v>6</v>
          </cell>
          <cell r="O48">
            <v>6</v>
          </cell>
          <cell r="R48">
            <v>5</v>
          </cell>
          <cell r="U48">
            <v>5</v>
          </cell>
          <cell r="X48">
            <v>6</v>
          </cell>
          <cell r="AA48">
            <v>3</v>
          </cell>
        </row>
        <row r="49">
          <cell r="I49">
            <v>9</v>
          </cell>
          <cell r="L49">
            <v>6</v>
          </cell>
          <cell r="O49">
            <v>7</v>
          </cell>
          <cell r="R49">
            <v>7</v>
          </cell>
          <cell r="U49">
            <v>7</v>
          </cell>
          <cell r="X49">
            <v>7</v>
          </cell>
          <cell r="AA49">
            <v>7</v>
          </cell>
        </row>
        <row r="50">
          <cell r="I50">
            <v>9</v>
          </cell>
          <cell r="L50">
            <v>4</v>
          </cell>
          <cell r="O50">
            <v>7</v>
          </cell>
          <cell r="R50">
            <v>8</v>
          </cell>
          <cell r="U50">
            <v>0</v>
          </cell>
          <cell r="X50">
            <v>5</v>
          </cell>
          <cell r="AA50">
            <v>5</v>
          </cell>
        </row>
        <row r="51">
          <cell r="I51">
            <v>9</v>
          </cell>
          <cell r="L51">
            <v>6</v>
          </cell>
          <cell r="O51">
            <v>8</v>
          </cell>
          <cell r="R51">
            <v>7</v>
          </cell>
          <cell r="U51">
            <v>6</v>
          </cell>
          <cell r="X51">
            <v>8</v>
          </cell>
          <cell r="AA51">
            <v>9</v>
          </cell>
        </row>
        <row r="52">
          <cell r="I52">
            <v>9</v>
          </cell>
          <cell r="L52">
            <v>8</v>
          </cell>
          <cell r="O52">
            <v>7</v>
          </cell>
          <cell r="R52">
            <v>7</v>
          </cell>
          <cell r="U52">
            <v>6</v>
          </cell>
          <cell r="X52">
            <v>8</v>
          </cell>
          <cell r="AA52">
            <v>3</v>
          </cell>
        </row>
        <row r="53">
          <cell r="I53">
            <v>9</v>
          </cell>
          <cell r="L53">
            <v>6</v>
          </cell>
          <cell r="O53">
            <v>6</v>
          </cell>
          <cell r="R53">
            <v>7</v>
          </cell>
          <cell r="U53">
            <v>7</v>
          </cell>
          <cell r="X53">
            <v>8</v>
          </cell>
          <cell r="AA53">
            <v>7</v>
          </cell>
        </row>
        <row r="54">
          <cell r="I54">
            <v>5</v>
          </cell>
          <cell r="L54">
            <v>2</v>
          </cell>
          <cell r="O54">
            <v>6</v>
          </cell>
          <cell r="R54">
            <v>5</v>
          </cell>
          <cell r="U54">
            <v>4</v>
          </cell>
          <cell r="X54">
            <v>7</v>
          </cell>
          <cell r="AA54">
            <v>2</v>
          </cell>
        </row>
        <row r="55">
          <cell r="I55">
            <v>9</v>
          </cell>
          <cell r="L55">
            <v>7</v>
          </cell>
          <cell r="O55">
            <v>1</v>
          </cell>
          <cell r="R55">
            <v>7</v>
          </cell>
          <cell r="U55">
            <v>7</v>
          </cell>
          <cell r="X55">
            <v>8</v>
          </cell>
          <cell r="AA55">
            <v>3</v>
          </cell>
        </row>
        <row r="56">
          <cell r="I56">
            <v>9</v>
          </cell>
          <cell r="L56">
            <v>6</v>
          </cell>
          <cell r="O56">
            <v>8</v>
          </cell>
          <cell r="R56">
            <v>8</v>
          </cell>
          <cell r="U56">
            <v>6</v>
          </cell>
          <cell r="X56">
            <v>6</v>
          </cell>
          <cell r="AA56">
            <v>3</v>
          </cell>
        </row>
        <row r="57">
          <cell r="I57">
            <v>9</v>
          </cell>
          <cell r="L57">
            <v>8</v>
          </cell>
          <cell r="O57">
            <v>8</v>
          </cell>
          <cell r="R57">
            <v>8</v>
          </cell>
          <cell r="U57">
            <v>8</v>
          </cell>
          <cell r="X57">
            <v>8</v>
          </cell>
          <cell r="AA57">
            <v>9</v>
          </cell>
        </row>
        <row r="58">
          <cell r="I58">
            <v>0</v>
          </cell>
          <cell r="L58">
            <v>6</v>
          </cell>
          <cell r="O58">
            <v>5</v>
          </cell>
          <cell r="R58">
            <v>6</v>
          </cell>
          <cell r="U58">
            <v>7</v>
          </cell>
          <cell r="X58">
            <v>3</v>
          </cell>
          <cell r="AA58">
            <v>10</v>
          </cell>
        </row>
        <row r="59">
          <cell r="I59">
            <v>10</v>
          </cell>
          <cell r="L59">
            <v>7</v>
          </cell>
          <cell r="O59">
            <v>6</v>
          </cell>
          <cell r="R59">
            <v>6</v>
          </cell>
          <cell r="U59">
            <v>6</v>
          </cell>
          <cell r="X59">
            <v>3</v>
          </cell>
          <cell r="AA59">
            <v>7</v>
          </cell>
        </row>
        <row r="60">
          <cell r="I60">
            <v>0</v>
          </cell>
          <cell r="L60">
            <v>8</v>
          </cell>
          <cell r="O60">
            <v>6</v>
          </cell>
          <cell r="R60">
            <v>7</v>
          </cell>
          <cell r="U60">
            <v>7</v>
          </cell>
          <cell r="X60">
            <v>0</v>
          </cell>
          <cell r="AA60">
            <v>7</v>
          </cell>
        </row>
        <row r="61">
          <cell r="I61">
            <v>0</v>
          </cell>
          <cell r="L61">
            <v>8</v>
          </cell>
          <cell r="O61">
            <v>5</v>
          </cell>
          <cell r="R61">
            <v>7</v>
          </cell>
          <cell r="U61">
            <v>6</v>
          </cell>
          <cell r="X61">
            <v>6</v>
          </cell>
          <cell r="AA61">
            <v>6</v>
          </cell>
        </row>
        <row r="62">
          <cell r="I62">
            <v>0</v>
          </cell>
          <cell r="L62">
            <v>6</v>
          </cell>
          <cell r="O62">
            <v>5</v>
          </cell>
          <cell r="R62">
            <v>6</v>
          </cell>
          <cell r="U62">
            <v>6</v>
          </cell>
          <cell r="X62">
            <v>5</v>
          </cell>
          <cell r="AA62">
            <v>6</v>
          </cell>
        </row>
        <row r="63">
          <cell r="I63">
            <v>10</v>
          </cell>
          <cell r="L63">
            <v>6</v>
          </cell>
          <cell r="O63">
            <v>6</v>
          </cell>
          <cell r="R63">
            <v>7</v>
          </cell>
          <cell r="U63">
            <v>7</v>
          </cell>
          <cell r="X63">
            <v>6</v>
          </cell>
          <cell r="AA63">
            <v>9</v>
          </cell>
        </row>
      </sheetData>
      <sheetData sheetId="5">
        <row r="2">
          <cell r="I2">
            <v>4</v>
          </cell>
          <cell r="L2">
            <v>3</v>
          </cell>
          <cell r="O2">
            <v>3</v>
          </cell>
          <cell r="R2">
            <v>4</v>
          </cell>
          <cell r="U2">
            <v>4</v>
          </cell>
          <cell r="X2">
            <v>3</v>
          </cell>
          <cell r="AA2">
            <v>3</v>
          </cell>
          <cell r="AD2">
            <v>1</v>
          </cell>
          <cell r="AG2">
            <v>0</v>
          </cell>
        </row>
        <row r="3">
          <cell r="I3">
            <v>7</v>
          </cell>
          <cell r="L3">
            <v>3</v>
          </cell>
          <cell r="O3">
            <v>6</v>
          </cell>
          <cell r="R3">
            <v>5</v>
          </cell>
          <cell r="U3">
            <v>6</v>
          </cell>
          <cell r="X3">
            <v>4</v>
          </cell>
          <cell r="AA3">
            <v>9</v>
          </cell>
          <cell r="AD3">
            <v>5</v>
          </cell>
          <cell r="AG3">
            <v>7</v>
          </cell>
        </row>
        <row r="4">
          <cell r="I4">
            <v>7</v>
          </cell>
          <cell r="L4">
            <v>9</v>
          </cell>
          <cell r="O4">
            <v>8</v>
          </cell>
          <cell r="R4">
            <v>9</v>
          </cell>
          <cell r="U4">
            <v>9</v>
          </cell>
          <cell r="X4">
            <v>8</v>
          </cell>
          <cell r="AA4">
            <v>9</v>
          </cell>
          <cell r="AD4">
            <v>0</v>
          </cell>
          <cell r="AG4">
            <v>6</v>
          </cell>
        </row>
        <row r="5">
          <cell r="I5">
            <v>7</v>
          </cell>
          <cell r="L5">
            <v>6</v>
          </cell>
          <cell r="O5">
            <v>6</v>
          </cell>
          <cell r="R5">
            <v>3</v>
          </cell>
          <cell r="U5">
            <v>6</v>
          </cell>
          <cell r="X5">
            <v>5</v>
          </cell>
          <cell r="AA5">
            <v>7</v>
          </cell>
          <cell r="AD5">
            <v>0</v>
          </cell>
          <cell r="AG5">
            <v>6</v>
          </cell>
        </row>
        <row r="6">
          <cell r="I6">
            <v>7</v>
          </cell>
          <cell r="L6">
            <v>5</v>
          </cell>
          <cell r="O6">
            <v>8</v>
          </cell>
          <cell r="R6">
            <v>3</v>
          </cell>
          <cell r="U6">
            <v>6</v>
          </cell>
          <cell r="X6">
            <v>6</v>
          </cell>
          <cell r="AA6">
            <v>9</v>
          </cell>
          <cell r="AD6">
            <v>5</v>
          </cell>
          <cell r="AG6">
            <v>6</v>
          </cell>
        </row>
        <row r="7">
          <cell r="I7">
            <v>5</v>
          </cell>
          <cell r="L7">
            <v>5</v>
          </cell>
          <cell r="O7">
            <v>5</v>
          </cell>
          <cell r="R7">
            <v>2</v>
          </cell>
          <cell r="U7">
            <v>1</v>
          </cell>
          <cell r="X7">
            <v>2</v>
          </cell>
          <cell r="AA7">
            <v>0</v>
          </cell>
          <cell r="AD7">
            <v>0</v>
          </cell>
          <cell r="AG7">
            <v>0</v>
          </cell>
        </row>
        <row r="8">
          <cell r="I8">
            <v>6</v>
          </cell>
          <cell r="L8">
            <v>6</v>
          </cell>
          <cell r="O8">
            <v>9</v>
          </cell>
          <cell r="R8">
            <v>2</v>
          </cell>
          <cell r="U8">
            <v>3</v>
          </cell>
          <cell r="X8">
            <v>4</v>
          </cell>
          <cell r="AA8">
            <v>8</v>
          </cell>
          <cell r="AD8">
            <v>0</v>
          </cell>
          <cell r="AG8">
            <v>8</v>
          </cell>
        </row>
        <row r="9">
          <cell r="I9">
            <v>6</v>
          </cell>
          <cell r="L9">
            <v>5</v>
          </cell>
          <cell r="O9">
            <v>7</v>
          </cell>
          <cell r="R9">
            <v>3</v>
          </cell>
          <cell r="U9">
            <v>6</v>
          </cell>
          <cell r="X9">
            <v>6</v>
          </cell>
          <cell r="AA9">
            <v>8</v>
          </cell>
          <cell r="AD9">
            <v>0</v>
          </cell>
          <cell r="AG9">
            <v>9</v>
          </cell>
        </row>
        <row r="10">
          <cell r="I10">
            <v>7</v>
          </cell>
          <cell r="L10">
            <v>5</v>
          </cell>
          <cell r="O10">
            <v>8</v>
          </cell>
          <cell r="R10">
            <v>7</v>
          </cell>
          <cell r="U10">
            <v>8</v>
          </cell>
          <cell r="X10">
            <v>5</v>
          </cell>
          <cell r="AA10">
            <v>9</v>
          </cell>
          <cell r="AD10">
            <v>0</v>
          </cell>
          <cell r="AG10">
            <v>8</v>
          </cell>
        </row>
        <row r="11">
          <cell r="I11">
            <v>6</v>
          </cell>
          <cell r="L11">
            <v>6</v>
          </cell>
          <cell r="O11">
            <v>7</v>
          </cell>
          <cell r="R11">
            <v>2</v>
          </cell>
          <cell r="U11">
            <v>2</v>
          </cell>
          <cell r="X11">
            <v>3</v>
          </cell>
          <cell r="AA11">
            <v>7</v>
          </cell>
          <cell r="AD11">
            <v>0</v>
          </cell>
          <cell r="AG11">
            <v>7</v>
          </cell>
        </row>
        <row r="12">
          <cell r="I12">
            <v>6</v>
          </cell>
          <cell r="L12">
            <v>7</v>
          </cell>
          <cell r="O12">
            <v>6</v>
          </cell>
          <cell r="R12">
            <v>4</v>
          </cell>
          <cell r="U12">
            <v>3</v>
          </cell>
          <cell r="X12">
            <v>6</v>
          </cell>
          <cell r="AA12">
            <v>7</v>
          </cell>
          <cell r="AD12">
            <v>9</v>
          </cell>
          <cell r="AG12">
            <v>9</v>
          </cell>
        </row>
        <row r="13">
          <cell r="I13">
            <v>5</v>
          </cell>
          <cell r="L13">
            <v>5</v>
          </cell>
          <cell r="O13">
            <v>7</v>
          </cell>
          <cell r="R13">
            <v>3</v>
          </cell>
          <cell r="U13">
            <v>3</v>
          </cell>
          <cell r="X13">
            <v>5</v>
          </cell>
          <cell r="AA13">
            <v>8</v>
          </cell>
          <cell r="AD13">
            <v>0</v>
          </cell>
          <cell r="AG13">
            <v>8</v>
          </cell>
        </row>
        <row r="14">
          <cell r="I14">
            <v>5</v>
          </cell>
          <cell r="L14">
            <v>5</v>
          </cell>
          <cell r="O14">
            <v>7</v>
          </cell>
          <cell r="R14">
            <v>2</v>
          </cell>
          <cell r="U14">
            <v>3</v>
          </cell>
          <cell r="X14">
            <v>4</v>
          </cell>
          <cell r="AA14">
            <v>7</v>
          </cell>
          <cell r="AD14">
            <v>0</v>
          </cell>
          <cell r="AG14">
            <v>8</v>
          </cell>
        </row>
        <row r="15">
          <cell r="I15">
            <v>5</v>
          </cell>
          <cell r="L15">
            <v>3</v>
          </cell>
          <cell r="O15">
            <v>7</v>
          </cell>
          <cell r="R15">
            <v>2</v>
          </cell>
          <cell r="U15">
            <v>5</v>
          </cell>
          <cell r="X15">
            <v>4</v>
          </cell>
          <cell r="AA15">
            <v>7</v>
          </cell>
          <cell r="AD15">
            <v>0</v>
          </cell>
          <cell r="AG15">
            <v>7</v>
          </cell>
        </row>
        <row r="16">
          <cell r="I16">
            <v>5</v>
          </cell>
          <cell r="L16">
            <v>2</v>
          </cell>
          <cell r="O16">
            <v>7</v>
          </cell>
          <cell r="R16">
            <v>3</v>
          </cell>
          <cell r="U16">
            <v>2</v>
          </cell>
          <cell r="X16">
            <v>5</v>
          </cell>
          <cell r="AA16">
            <v>7</v>
          </cell>
          <cell r="AD16">
            <v>0</v>
          </cell>
          <cell r="AG16">
            <v>8</v>
          </cell>
        </row>
        <row r="17">
          <cell r="I17">
            <v>5</v>
          </cell>
          <cell r="L17">
            <v>5</v>
          </cell>
          <cell r="O17">
            <v>6</v>
          </cell>
          <cell r="R17">
            <v>3</v>
          </cell>
          <cell r="U17">
            <v>8</v>
          </cell>
          <cell r="X17">
            <v>6</v>
          </cell>
          <cell r="AA17">
            <v>7</v>
          </cell>
          <cell r="AD17">
            <v>0</v>
          </cell>
          <cell r="AG17">
            <v>7</v>
          </cell>
        </row>
        <row r="18">
          <cell r="I18">
            <v>6</v>
          </cell>
          <cell r="L18">
            <v>6</v>
          </cell>
          <cell r="O18">
            <v>8</v>
          </cell>
          <cell r="R18">
            <v>6</v>
          </cell>
          <cell r="U18">
            <v>6</v>
          </cell>
          <cell r="X18">
            <v>6</v>
          </cell>
          <cell r="AA18">
            <v>8</v>
          </cell>
          <cell r="AD18">
            <v>0</v>
          </cell>
          <cell r="AG18">
            <v>6</v>
          </cell>
        </row>
        <row r="19">
          <cell r="I19">
            <v>6</v>
          </cell>
          <cell r="L19">
            <v>7</v>
          </cell>
          <cell r="O19">
            <v>8</v>
          </cell>
          <cell r="R19">
            <v>4</v>
          </cell>
          <cell r="U19">
            <v>6</v>
          </cell>
          <cell r="X19">
            <v>6</v>
          </cell>
          <cell r="AA19">
            <v>8</v>
          </cell>
          <cell r="AD19">
            <v>0</v>
          </cell>
          <cell r="AG19">
            <v>7</v>
          </cell>
        </row>
        <row r="20">
          <cell r="I20">
            <v>6</v>
          </cell>
          <cell r="L20">
            <v>6</v>
          </cell>
          <cell r="O20">
            <v>7</v>
          </cell>
          <cell r="R20">
            <v>2</v>
          </cell>
          <cell r="U20">
            <v>2</v>
          </cell>
          <cell r="X20">
            <v>5</v>
          </cell>
          <cell r="AA20">
            <v>8</v>
          </cell>
          <cell r="AD20">
            <v>0</v>
          </cell>
          <cell r="AG20">
            <v>7</v>
          </cell>
        </row>
        <row r="21">
          <cell r="I21">
            <v>6</v>
          </cell>
          <cell r="L21">
            <v>4</v>
          </cell>
          <cell r="O21">
            <v>6</v>
          </cell>
          <cell r="R21">
            <v>3</v>
          </cell>
          <cell r="U21">
            <v>3</v>
          </cell>
          <cell r="X21">
            <v>5</v>
          </cell>
          <cell r="AA21">
            <v>6</v>
          </cell>
          <cell r="AD21">
            <v>0</v>
          </cell>
          <cell r="AG21">
            <v>8</v>
          </cell>
        </row>
        <row r="22">
          <cell r="I22">
            <v>6</v>
          </cell>
          <cell r="L22">
            <v>6</v>
          </cell>
          <cell r="O22">
            <v>7</v>
          </cell>
          <cell r="R22">
            <v>7</v>
          </cell>
          <cell r="U22">
            <v>6</v>
          </cell>
          <cell r="X22">
            <v>6</v>
          </cell>
          <cell r="AA22">
            <v>8</v>
          </cell>
          <cell r="AD22">
            <v>0</v>
          </cell>
          <cell r="AG22">
            <v>6</v>
          </cell>
        </row>
        <row r="23">
          <cell r="I23">
            <v>6</v>
          </cell>
          <cell r="L23">
            <v>6</v>
          </cell>
          <cell r="O23">
            <v>7</v>
          </cell>
          <cell r="R23">
            <v>7</v>
          </cell>
          <cell r="U23">
            <v>7</v>
          </cell>
          <cell r="X23">
            <v>6</v>
          </cell>
          <cell r="AA23">
            <v>9</v>
          </cell>
          <cell r="AD23">
            <v>5</v>
          </cell>
          <cell r="AG23">
            <v>8</v>
          </cell>
        </row>
        <row r="24">
          <cell r="I24">
            <v>7</v>
          </cell>
          <cell r="L24">
            <v>7</v>
          </cell>
          <cell r="O24">
            <v>7</v>
          </cell>
          <cell r="R24">
            <v>4</v>
          </cell>
          <cell r="U24">
            <v>5</v>
          </cell>
          <cell r="X24">
            <v>5</v>
          </cell>
          <cell r="AA24">
            <v>8</v>
          </cell>
          <cell r="AD24">
            <v>0</v>
          </cell>
          <cell r="AG24">
            <v>6</v>
          </cell>
        </row>
        <row r="25">
          <cell r="I25">
            <v>5</v>
          </cell>
          <cell r="L25">
            <v>2</v>
          </cell>
          <cell r="O25">
            <v>5</v>
          </cell>
          <cell r="R25">
            <v>2</v>
          </cell>
          <cell r="U25">
            <v>5</v>
          </cell>
          <cell r="X25">
            <v>4</v>
          </cell>
          <cell r="AA25">
            <v>7</v>
          </cell>
          <cell r="AD25">
            <v>0</v>
          </cell>
          <cell r="AG25">
            <v>7</v>
          </cell>
        </row>
        <row r="26">
          <cell r="I26">
            <v>7</v>
          </cell>
          <cell r="L26">
            <v>3</v>
          </cell>
          <cell r="O26">
            <v>7</v>
          </cell>
          <cell r="R26">
            <v>4</v>
          </cell>
          <cell r="U26">
            <v>5</v>
          </cell>
          <cell r="X26">
            <v>6</v>
          </cell>
          <cell r="AA26">
            <v>8</v>
          </cell>
          <cell r="AD26">
            <v>10</v>
          </cell>
          <cell r="AG26">
            <v>6</v>
          </cell>
        </row>
        <row r="27">
          <cell r="I27">
            <v>5</v>
          </cell>
          <cell r="L27">
            <v>7</v>
          </cell>
          <cell r="O27">
            <v>8</v>
          </cell>
          <cell r="R27">
            <v>3</v>
          </cell>
          <cell r="U27">
            <v>5</v>
          </cell>
          <cell r="X27">
            <v>5</v>
          </cell>
          <cell r="AA27">
            <v>8</v>
          </cell>
          <cell r="AD27">
            <v>0</v>
          </cell>
          <cell r="AG27">
            <v>6</v>
          </cell>
        </row>
        <row r="28">
          <cell r="I28">
            <v>5</v>
          </cell>
          <cell r="L28">
            <v>3</v>
          </cell>
          <cell r="O28">
            <v>7</v>
          </cell>
          <cell r="R28">
            <v>3</v>
          </cell>
          <cell r="U28">
            <v>3</v>
          </cell>
          <cell r="X28">
            <v>5</v>
          </cell>
          <cell r="AA28">
            <v>6</v>
          </cell>
          <cell r="AD28">
            <v>0</v>
          </cell>
          <cell r="AG28">
            <v>8</v>
          </cell>
        </row>
        <row r="29">
          <cell r="I29">
            <v>5</v>
          </cell>
          <cell r="L29">
            <v>1</v>
          </cell>
          <cell r="O29">
            <v>8</v>
          </cell>
          <cell r="R29">
            <v>2</v>
          </cell>
          <cell r="U29">
            <v>5</v>
          </cell>
          <cell r="X29">
            <v>6</v>
          </cell>
          <cell r="AA29">
            <v>6</v>
          </cell>
          <cell r="AD29">
            <v>0</v>
          </cell>
          <cell r="AG29">
            <v>6</v>
          </cell>
        </row>
        <row r="30">
          <cell r="I30">
            <v>6</v>
          </cell>
          <cell r="L30">
            <v>8</v>
          </cell>
          <cell r="O30">
            <v>8</v>
          </cell>
          <cell r="R30">
            <v>10</v>
          </cell>
          <cell r="U30">
            <v>7</v>
          </cell>
          <cell r="X30">
            <v>6</v>
          </cell>
          <cell r="AA30">
            <v>9</v>
          </cell>
          <cell r="AD30">
            <v>10</v>
          </cell>
          <cell r="AG30">
            <v>7</v>
          </cell>
        </row>
        <row r="31">
          <cell r="I31">
            <v>5</v>
          </cell>
          <cell r="L31">
            <v>7</v>
          </cell>
          <cell r="O31">
            <v>7</v>
          </cell>
          <cell r="R31">
            <v>0</v>
          </cell>
          <cell r="U31">
            <v>5</v>
          </cell>
          <cell r="X31">
            <v>5</v>
          </cell>
          <cell r="AA31">
            <v>0</v>
          </cell>
          <cell r="AD31">
            <v>0</v>
          </cell>
          <cell r="AG31">
            <v>4</v>
          </cell>
        </row>
        <row r="32">
          <cell r="I32">
            <v>5</v>
          </cell>
          <cell r="L32">
            <v>0</v>
          </cell>
          <cell r="O32">
            <v>7</v>
          </cell>
          <cell r="R32">
            <v>4</v>
          </cell>
          <cell r="U32">
            <v>7</v>
          </cell>
          <cell r="X32">
            <v>5</v>
          </cell>
          <cell r="AA32">
            <v>5</v>
          </cell>
          <cell r="AD32">
            <v>0</v>
          </cell>
          <cell r="AG32">
            <v>8</v>
          </cell>
        </row>
        <row r="33">
          <cell r="I33">
            <v>6</v>
          </cell>
          <cell r="L33">
            <v>4</v>
          </cell>
          <cell r="O33">
            <v>8</v>
          </cell>
          <cell r="R33">
            <v>3</v>
          </cell>
          <cell r="U33">
            <v>8</v>
          </cell>
          <cell r="X33">
            <v>5</v>
          </cell>
          <cell r="AA33">
            <v>8</v>
          </cell>
          <cell r="AD33">
            <v>0</v>
          </cell>
          <cell r="AG33">
            <v>6</v>
          </cell>
        </row>
        <row r="34">
          <cell r="I34">
            <v>5</v>
          </cell>
          <cell r="L34">
            <v>4</v>
          </cell>
          <cell r="O34">
            <v>4</v>
          </cell>
          <cell r="R34">
            <v>3</v>
          </cell>
          <cell r="U34">
            <v>5</v>
          </cell>
          <cell r="X34">
            <v>5</v>
          </cell>
          <cell r="AA34">
            <v>8</v>
          </cell>
          <cell r="AD34">
            <v>0</v>
          </cell>
          <cell r="AG34">
            <v>6</v>
          </cell>
        </row>
        <row r="35">
          <cell r="I35">
            <v>6</v>
          </cell>
          <cell r="L35">
            <v>5</v>
          </cell>
          <cell r="O35">
            <v>6</v>
          </cell>
          <cell r="R35">
            <v>6</v>
          </cell>
          <cell r="U35">
            <v>3</v>
          </cell>
          <cell r="X35">
            <v>5</v>
          </cell>
          <cell r="AA35">
            <v>7</v>
          </cell>
          <cell r="AD35">
            <v>0</v>
          </cell>
          <cell r="AG35">
            <v>8</v>
          </cell>
        </row>
        <row r="36">
          <cell r="I36">
            <v>5</v>
          </cell>
          <cell r="L36">
            <v>8</v>
          </cell>
          <cell r="O36">
            <v>7</v>
          </cell>
          <cell r="R36">
            <v>6</v>
          </cell>
          <cell r="U36">
            <v>6</v>
          </cell>
          <cell r="X36">
            <v>6</v>
          </cell>
          <cell r="AA36">
            <v>9</v>
          </cell>
          <cell r="AD36">
            <v>2</v>
          </cell>
          <cell r="AG36">
            <v>7</v>
          </cell>
        </row>
        <row r="37">
          <cell r="I37">
            <v>6</v>
          </cell>
          <cell r="L37">
            <v>7</v>
          </cell>
          <cell r="O37">
            <v>7</v>
          </cell>
          <cell r="R37">
            <v>7</v>
          </cell>
          <cell r="U37">
            <v>7</v>
          </cell>
          <cell r="X37">
            <v>8</v>
          </cell>
          <cell r="AA37">
            <v>9</v>
          </cell>
          <cell r="AD37">
            <v>7</v>
          </cell>
          <cell r="AG37">
            <v>7</v>
          </cell>
        </row>
        <row r="38">
          <cell r="I38">
            <v>5</v>
          </cell>
          <cell r="L38">
            <v>5</v>
          </cell>
          <cell r="O38">
            <v>8</v>
          </cell>
          <cell r="R38">
            <v>3</v>
          </cell>
          <cell r="U38">
            <v>8</v>
          </cell>
          <cell r="X38">
            <v>5</v>
          </cell>
          <cell r="AA38">
            <v>8</v>
          </cell>
          <cell r="AD38">
            <v>0</v>
          </cell>
          <cell r="AG38">
            <v>3</v>
          </cell>
        </row>
        <row r="39">
          <cell r="I39">
            <v>6</v>
          </cell>
          <cell r="L39">
            <v>7</v>
          </cell>
          <cell r="O39">
            <v>8</v>
          </cell>
          <cell r="R39">
            <v>4</v>
          </cell>
          <cell r="U39">
            <v>5</v>
          </cell>
          <cell r="X39">
            <v>5</v>
          </cell>
          <cell r="AA39">
            <v>9</v>
          </cell>
          <cell r="AD39">
            <v>6</v>
          </cell>
          <cell r="AG39">
            <v>7</v>
          </cell>
        </row>
        <row r="40">
          <cell r="I40">
            <v>5</v>
          </cell>
          <cell r="L40">
            <v>4</v>
          </cell>
          <cell r="O40">
            <v>6</v>
          </cell>
          <cell r="R40">
            <v>2</v>
          </cell>
          <cell r="U40">
            <v>2</v>
          </cell>
          <cell r="X40">
            <v>4</v>
          </cell>
          <cell r="AA40">
            <v>7</v>
          </cell>
          <cell r="AD40">
            <v>0</v>
          </cell>
          <cell r="AG40">
            <v>8</v>
          </cell>
        </row>
        <row r="41">
          <cell r="I41">
            <v>5</v>
          </cell>
          <cell r="L41">
            <v>5</v>
          </cell>
          <cell r="O41">
            <v>6</v>
          </cell>
          <cell r="R41">
            <v>3</v>
          </cell>
          <cell r="U41">
            <v>5</v>
          </cell>
          <cell r="X41">
            <v>5</v>
          </cell>
          <cell r="AA41">
            <v>6</v>
          </cell>
          <cell r="AD41">
            <v>0</v>
          </cell>
          <cell r="AG41">
            <v>4</v>
          </cell>
        </row>
        <row r="42">
          <cell r="I42">
            <v>6</v>
          </cell>
          <cell r="L42">
            <v>6</v>
          </cell>
          <cell r="O42">
            <v>8</v>
          </cell>
          <cell r="R42">
            <v>3</v>
          </cell>
          <cell r="U42">
            <v>5</v>
          </cell>
          <cell r="X42">
            <v>5</v>
          </cell>
          <cell r="AA42">
            <v>8</v>
          </cell>
          <cell r="AD42">
            <v>0</v>
          </cell>
          <cell r="AG42">
            <v>9</v>
          </cell>
        </row>
        <row r="43">
          <cell r="I43">
            <v>6</v>
          </cell>
          <cell r="L43">
            <v>6</v>
          </cell>
          <cell r="O43">
            <v>7</v>
          </cell>
          <cell r="R43">
            <v>8</v>
          </cell>
          <cell r="U43">
            <v>9</v>
          </cell>
          <cell r="X43">
            <v>8</v>
          </cell>
          <cell r="AA43">
            <v>9</v>
          </cell>
          <cell r="AD43">
            <v>0</v>
          </cell>
          <cell r="AG43">
            <v>3</v>
          </cell>
        </row>
        <row r="44">
          <cell r="I44">
            <v>5</v>
          </cell>
          <cell r="L44">
            <v>5</v>
          </cell>
          <cell r="O44">
            <v>6</v>
          </cell>
          <cell r="R44">
            <v>8</v>
          </cell>
          <cell r="U44">
            <v>9</v>
          </cell>
          <cell r="X44">
            <v>7</v>
          </cell>
          <cell r="AA44">
            <v>7</v>
          </cell>
          <cell r="AD44">
            <v>0</v>
          </cell>
          <cell r="AG44">
            <v>8</v>
          </cell>
        </row>
        <row r="45">
          <cell r="I45">
            <v>7</v>
          </cell>
          <cell r="L45">
            <v>5</v>
          </cell>
          <cell r="O45">
            <v>6</v>
          </cell>
          <cell r="R45">
            <v>3</v>
          </cell>
          <cell r="U45">
            <v>6</v>
          </cell>
          <cell r="X45">
            <v>7</v>
          </cell>
          <cell r="AA45">
            <v>7</v>
          </cell>
          <cell r="AD45">
            <v>8</v>
          </cell>
          <cell r="AG45">
            <v>8</v>
          </cell>
        </row>
        <row r="46">
          <cell r="I46">
            <v>5</v>
          </cell>
          <cell r="L46">
            <v>2</v>
          </cell>
          <cell r="O46">
            <v>6</v>
          </cell>
          <cell r="R46">
            <v>0</v>
          </cell>
          <cell r="U46">
            <v>1</v>
          </cell>
          <cell r="X46">
            <v>2</v>
          </cell>
          <cell r="AA46">
            <v>4</v>
          </cell>
          <cell r="AD46">
            <v>0</v>
          </cell>
          <cell r="AG46">
            <v>6</v>
          </cell>
        </row>
        <row r="47">
          <cell r="I47">
            <v>7</v>
          </cell>
          <cell r="L47">
            <v>5</v>
          </cell>
          <cell r="O47">
            <v>6</v>
          </cell>
          <cell r="R47">
            <v>3</v>
          </cell>
          <cell r="U47">
            <v>6</v>
          </cell>
          <cell r="X47">
            <v>4</v>
          </cell>
          <cell r="AA47">
            <v>7</v>
          </cell>
          <cell r="AD47">
            <v>0</v>
          </cell>
          <cell r="AG47">
            <v>8</v>
          </cell>
        </row>
        <row r="48">
          <cell r="I48">
            <v>5</v>
          </cell>
          <cell r="L48">
            <v>5</v>
          </cell>
          <cell r="O48">
            <v>5</v>
          </cell>
          <cell r="R48">
            <v>3</v>
          </cell>
          <cell r="U48">
            <v>3</v>
          </cell>
          <cell r="X48">
            <v>6</v>
          </cell>
          <cell r="AA48">
            <v>8</v>
          </cell>
          <cell r="AD48">
            <v>0</v>
          </cell>
          <cell r="AG48">
            <v>6</v>
          </cell>
        </row>
        <row r="49">
          <cell r="I49">
            <v>6</v>
          </cell>
          <cell r="L49">
            <v>5</v>
          </cell>
          <cell r="O49">
            <v>7</v>
          </cell>
          <cell r="R49">
            <v>7</v>
          </cell>
          <cell r="U49">
            <v>6</v>
          </cell>
          <cell r="X49">
            <v>5</v>
          </cell>
          <cell r="AA49">
            <v>6</v>
          </cell>
          <cell r="AD49">
            <v>0</v>
          </cell>
          <cell r="AG49">
            <v>8</v>
          </cell>
        </row>
        <row r="50">
          <cell r="I50">
            <v>6</v>
          </cell>
          <cell r="L50">
            <v>4</v>
          </cell>
          <cell r="O50">
            <v>8</v>
          </cell>
          <cell r="R50">
            <v>7</v>
          </cell>
          <cell r="U50">
            <v>6</v>
          </cell>
          <cell r="X50">
            <v>6</v>
          </cell>
          <cell r="AA50">
            <v>8</v>
          </cell>
          <cell r="AD50">
            <v>1</v>
          </cell>
          <cell r="AG50">
            <v>8</v>
          </cell>
        </row>
        <row r="51">
          <cell r="I51">
            <v>6</v>
          </cell>
          <cell r="L51">
            <v>8</v>
          </cell>
          <cell r="O51">
            <v>6</v>
          </cell>
          <cell r="R51">
            <v>7</v>
          </cell>
          <cell r="U51">
            <v>6</v>
          </cell>
          <cell r="X51">
            <v>6</v>
          </cell>
          <cell r="AA51">
            <v>8</v>
          </cell>
          <cell r="AD51">
            <v>0</v>
          </cell>
          <cell r="AG51">
            <v>6</v>
          </cell>
        </row>
        <row r="52">
          <cell r="I52">
            <v>6</v>
          </cell>
          <cell r="L52">
            <v>7</v>
          </cell>
          <cell r="O52">
            <v>8</v>
          </cell>
          <cell r="R52">
            <v>3</v>
          </cell>
          <cell r="U52">
            <v>6</v>
          </cell>
          <cell r="X52">
            <v>7</v>
          </cell>
          <cell r="AA52">
            <v>9</v>
          </cell>
          <cell r="AD52">
            <v>0</v>
          </cell>
          <cell r="AG52">
            <v>8</v>
          </cell>
        </row>
        <row r="53">
          <cell r="I53">
            <v>5</v>
          </cell>
          <cell r="L53">
            <v>7</v>
          </cell>
          <cell r="O53">
            <v>9</v>
          </cell>
          <cell r="R53">
            <v>8</v>
          </cell>
          <cell r="U53">
            <v>6</v>
          </cell>
          <cell r="X53">
            <v>8</v>
          </cell>
          <cell r="AA53">
            <v>9</v>
          </cell>
          <cell r="AD53">
            <v>0</v>
          </cell>
          <cell r="AG53">
            <v>6</v>
          </cell>
        </row>
        <row r="54">
          <cell r="I54">
            <v>6</v>
          </cell>
          <cell r="L54">
            <v>5</v>
          </cell>
          <cell r="O54">
            <v>8</v>
          </cell>
          <cell r="R54">
            <v>3</v>
          </cell>
          <cell r="U54">
            <v>7</v>
          </cell>
          <cell r="X54">
            <v>5</v>
          </cell>
          <cell r="AA54">
            <v>8</v>
          </cell>
          <cell r="AD54">
            <v>0</v>
          </cell>
          <cell r="AG54">
            <v>6</v>
          </cell>
        </row>
        <row r="55">
          <cell r="I55">
            <v>6</v>
          </cell>
          <cell r="L55">
            <v>6</v>
          </cell>
          <cell r="O55">
            <v>7</v>
          </cell>
          <cell r="R55">
            <v>3</v>
          </cell>
          <cell r="U55">
            <v>3</v>
          </cell>
          <cell r="X55">
            <v>4</v>
          </cell>
          <cell r="AA55">
            <v>8</v>
          </cell>
          <cell r="AD55">
            <v>0</v>
          </cell>
          <cell r="AG55">
            <v>8</v>
          </cell>
        </row>
        <row r="56">
          <cell r="I56">
            <v>6</v>
          </cell>
          <cell r="L56">
            <v>6</v>
          </cell>
          <cell r="O56">
            <v>8</v>
          </cell>
          <cell r="R56">
            <v>3</v>
          </cell>
          <cell r="U56">
            <v>2</v>
          </cell>
          <cell r="X56">
            <v>6</v>
          </cell>
          <cell r="AA56">
            <v>6</v>
          </cell>
          <cell r="AD56">
            <v>0</v>
          </cell>
          <cell r="AG56">
            <v>3</v>
          </cell>
        </row>
        <row r="57">
          <cell r="I57">
            <v>6</v>
          </cell>
          <cell r="L57">
            <v>8</v>
          </cell>
          <cell r="O57">
            <v>7</v>
          </cell>
          <cell r="R57">
            <v>6</v>
          </cell>
          <cell r="U57">
            <v>6</v>
          </cell>
          <cell r="X57">
            <v>6</v>
          </cell>
          <cell r="AA57">
            <v>9</v>
          </cell>
          <cell r="AD57">
            <v>0</v>
          </cell>
          <cell r="AG57">
            <v>7</v>
          </cell>
        </row>
        <row r="58">
          <cell r="I58">
            <v>5</v>
          </cell>
          <cell r="L58">
            <v>5</v>
          </cell>
          <cell r="O58">
            <v>6</v>
          </cell>
          <cell r="R58">
            <v>2</v>
          </cell>
          <cell r="U58">
            <v>3</v>
          </cell>
          <cell r="X58">
            <v>6</v>
          </cell>
          <cell r="AA58">
            <v>5</v>
          </cell>
          <cell r="AD58">
            <v>0</v>
          </cell>
          <cell r="AG58">
            <v>8</v>
          </cell>
        </row>
        <row r="59">
          <cell r="I59">
            <v>0</v>
          </cell>
          <cell r="L59">
            <v>0</v>
          </cell>
          <cell r="O59">
            <v>6</v>
          </cell>
          <cell r="R59">
            <v>7</v>
          </cell>
          <cell r="U59">
            <v>5</v>
          </cell>
          <cell r="X59">
            <v>6</v>
          </cell>
          <cell r="AA59">
            <v>0</v>
          </cell>
          <cell r="AD59">
            <v>0</v>
          </cell>
          <cell r="AG59">
            <v>0</v>
          </cell>
        </row>
        <row r="60">
          <cell r="I60">
            <v>5</v>
          </cell>
          <cell r="L60">
            <v>0</v>
          </cell>
          <cell r="O60">
            <v>5</v>
          </cell>
          <cell r="R60">
            <v>3</v>
          </cell>
          <cell r="U60">
            <v>6</v>
          </cell>
          <cell r="X60">
            <v>7</v>
          </cell>
          <cell r="AA60">
            <v>5</v>
          </cell>
          <cell r="AD60">
            <v>0</v>
          </cell>
          <cell r="AG60">
            <v>7</v>
          </cell>
        </row>
        <row r="61">
          <cell r="I61">
            <v>6</v>
          </cell>
          <cell r="L61">
            <v>5</v>
          </cell>
          <cell r="O61">
            <v>6</v>
          </cell>
          <cell r="R61">
            <v>2</v>
          </cell>
          <cell r="U61">
            <v>4</v>
          </cell>
          <cell r="X61">
            <v>7</v>
          </cell>
          <cell r="AA61">
            <v>6</v>
          </cell>
          <cell r="AD61">
            <v>0</v>
          </cell>
          <cell r="AG61">
            <v>6</v>
          </cell>
        </row>
        <row r="62">
          <cell r="I62">
            <v>6</v>
          </cell>
          <cell r="L62">
            <v>6</v>
          </cell>
          <cell r="O62">
            <v>7</v>
          </cell>
          <cell r="R62">
            <v>2</v>
          </cell>
          <cell r="U62">
            <v>5</v>
          </cell>
          <cell r="X62">
            <v>6</v>
          </cell>
          <cell r="AA62">
            <v>5</v>
          </cell>
          <cell r="AD62">
            <v>0</v>
          </cell>
          <cell r="AG62">
            <v>5</v>
          </cell>
        </row>
        <row r="63">
          <cell r="I63">
            <v>2</v>
          </cell>
          <cell r="L63">
            <v>5</v>
          </cell>
          <cell r="O63">
            <v>7</v>
          </cell>
          <cell r="R63">
            <v>2</v>
          </cell>
          <cell r="U63">
            <v>8</v>
          </cell>
          <cell r="X63">
            <v>5</v>
          </cell>
          <cell r="AA63">
            <v>6</v>
          </cell>
          <cell r="AD63">
            <v>0</v>
          </cell>
          <cell r="AG6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40">
      <selection activeCell="C4" sqref="C4"/>
    </sheetView>
  </sheetViews>
  <sheetFormatPr defaultColWidth="8.796875" defaultRowHeight="15"/>
  <cols>
    <col min="1" max="1" width="3.59765625" style="117" customWidth="1"/>
    <col min="2" max="2" width="11.59765625" style="132" customWidth="1"/>
    <col min="3" max="3" width="17.3984375" style="132" customWidth="1"/>
    <col min="4" max="4" width="11.59765625" style="132" customWidth="1"/>
    <col min="5" max="5" width="11.19921875" style="132" customWidth="1"/>
    <col min="6" max="6" width="13.09765625" style="178" customWidth="1"/>
    <col min="7" max="18" width="3.8984375" style="117" customWidth="1"/>
    <col min="19" max="19" width="7" style="176" customWidth="1"/>
    <col min="20" max="20" width="10.59765625" style="132" customWidth="1"/>
    <col min="21" max="21" width="4.19921875" style="117" customWidth="1"/>
    <col min="22" max="22" width="4.8984375" style="117" customWidth="1"/>
    <col min="23" max="23" width="10.69921875" style="117" customWidth="1"/>
    <col min="24" max="16384" width="9" style="117" customWidth="1"/>
  </cols>
  <sheetData>
    <row r="1" spans="1:23" ht="22.5">
      <c r="A1" s="492" t="s">
        <v>285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</row>
    <row r="2" spans="1:23" ht="18.75">
      <c r="A2" s="493" t="s">
        <v>286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</row>
    <row r="4" spans="1:23" s="132" customFormat="1" ht="186">
      <c r="A4" s="127" t="s">
        <v>16</v>
      </c>
      <c r="B4" s="128"/>
      <c r="C4" s="128"/>
      <c r="D4" s="128"/>
      <c r="E4" s="128" t="s">
        <v>20</v>
      </c>
      <c r="F4" s="127" t="s">
        <v>21</v>
      </c>
      <c r="G4" s="129" t="s">
        <v>198</v>
      </c>
      <c r="H4" s="129" t="s">
        <v>201</v>
      </c>
      <c r="I4" s="129" t="s">
        <v>202</v>
      </c>
      <c r="J4" s="129" t="s">
        <v>203</v>
      </c>
      <c r="K4" s="129" t="s">
        <v>204</v>
      </c>
      <c r="L4" s="129" t="s">
        <v>205</v>
      </c>
      <c r="M4" s="129" t="s">
        <v>271</v>
      </c>
      <c r="N4" s="129" t="s">
        <v>272</v>
      </c>
      <c r="O4" s="129" t="s">
        <v>201</v>
      </c>
      <c r="P4" s="129" t="s">
        <v>273</v>
      </c>
      <c r="Q4" s="129" t="s">
        <v>274</v>
      </c>
      <c r="R4" s="129" t="s">
        <v>275</v>
      </c>
      <c r="S4" s="130" t="s">
        <v>278</v>
      </c>
      <c r="T4" s="130" t="s">
        <v>279</v>
      </c>
      <c r="U4" s="131" t="s">
        <v>280</v>
      </c>
      <c r="V4" s="131" t="s">
        <v>281</v>
      </c>
      <c r="W4" s="131" t="s">
        <v>282</v>
      </c>
    </row>
    <row r="5" spans="1:23" s="137" customFormat="1" ht="14.25">
      <c r="A5" s="491" t="s">
        <v>22</v>
      </c>
      <c r="B5" s="491"/>
      <c r="C5" s="491"/>
      <c r="D5" s="491"/>
      <c r="E5" s="491"/>
      <c r="F5" s="491"/>
      <c r="G5" s="133">
        <f>'HK1'!I2</f>
        <v>5</v>
      </c>
      <c r="H5" s="133">
        <f>'HK1'!L2</f>
        <v>3</v>
      </c>
      <c r="I5" s="133">
        <f>'HK1'!O2</f>
        <v>4</v>
      </c>
      <c r="J5" s="134">
        <f>'HK1'!R2</f>
        <v>4</v>
      </c>
      <c r="K5" s="133">
        <f>'HK1'!U2</f>
        <v>4</v>
      </c>
      <c r="L5" s="133">
        <f>'HK1'!X2</f>
        <v>0</v>
      </c>
      <c r="M5" s="133">
        <f>'HK2'!I2</f>
        <v>5</v>
      </c>
      <c r="N5" s="133">
        <f>'HK2'!L2</f>
        <v>4</v>
      </c>
      <c r="O5" s="133">
        <f>'HK2'!O2</f>
        <v>5</v>
      </c>
      <c r="P5" s="133">
        <f>'HK2'!R2</f>
        <v>5</v>
      </c>
      <c r="Q5" s="133">
        <f>'HK2'!U2</f>
        <v>3</v>
      </c>
      <c r="R5" s="133">
        <f>'HK2'!X2</f>
        <v>0</v>
      </c>
      <c r="S5" s="134">
        <f>SUM(G5:R5)</f>
        <v>42</v>
      </c>
      <c r="T5" s="135"/>
      <c r="U5" s="136"/>
      <c r="V5" s="136"/>
      <c r="W5" s="136"/>
    </row>
    <row r="6" spans="1:23" s="146" customFormat="1" ht="15.75">
      <c r="A6" s="127">
        <v>1</v>
      </c>
      <c r="B6" s="138" t="s">
        <v>208</v>
      </c>
      <c r="C6" s="139" t="s">
        <v>53</v>
      </c>
      <c r="D6" s="139" t="s">
        <v>23</v>
      </c>
      <c r="E6" s="140" t="s">
        <v>54</v>
      </c>
      <c r="F6" s="141" t="s">
        <v>55</v>
      </c>
      <c r="G6" s="142">
        <f>'HK1'!I3</f>
        <v>6</v>
      </c>
      <c r="H6" s="142">
        <f>'HK1'!L3</f>
        <v>5</v>
      </c>
      <c r="I6" s="142">
        <f>'HK1'!O3</f>
        <v>6</v>
      </c>
      <c r="J6" s="143">
        <f>'HK1'!R3</f>
        <v>6</v>
      </c>
      <c r="K6" s="142">
        <f>'HK1'!U3</f>
        <v>5</v>
      </c>
      <c r="L6" s="142">
        <f>'HK1'!X3</f>
        <v>9</v>
      </c>
      <c r="M6" s="142">
        <f>'HK2'!I3</f>
        <v>9</v>
      </c>
      <c r="N6" s="142">
        <f>'HK2'!L3</f>
        <v>6</v>
      </c>
      <c r="O6" s="142">
        <f>'HK2'!O3</f>
        <v>7</v>
      </c>
      <c r="P6" s="142">
        <f>'HK2'!R3</f>
        <v>5</v>
      </c>
      <c r="Q6" s="142">
        <f>'HK2'!U3</f>
        <v>8</v>
      </c>
      <c r="R6" s="142">
        <f>'HK2'!X3</f>
        <v>6</v>
      </c>
      <c r="S6" s="144">
        <f aca="true" t="shared" si="0" ref="S6:S37">IF(AND(G6="M",M6="M"),ROUND((SUMPRODUCT(H6:L6,$H$5:$L$5)+SUMPRODUCT(N6:R6,$N$5:$R$5))/(SUM($H$5:$L$5)+SUM($N$5:$R$5)),2),IF(G6="M",ROUND(SUMPRODUCT(H6:R6,$H$5:$R$5)/SUM($H$5:$R$5),2),IF(M6="M",ROUND((SUMPRODUCT(G6:L6,$G$5:$L$5)+SUMPRODUCT(N6:R6,$N$5:$R$5))/(SUM($G$5:$L$5)+SUM($N$5:$R$5)),2),ROUND(SUMPRODUCT(G6:R6,$G$5:$R$5)/SUM($G$5:$R$5),2))))</f>
        <v>6.33</v>
      </c>
      <c r="T6" s="145" t="str">
        <f aca="true" t="shared" si="1" ref="T6:T37">IF(S6&gt;=9,"Xuất Sắc",IF(S6&gt;=8,"Giỏi",IF(S6&gt;=7,"Khá",IF(S6&gt;=6,"TB.Khá",IF(S6&gt;=5,"Trung Bình",IF(S6&gt;=4,"Yếu","Kém"))))))</f>
        <v>TB.Khá</v>
      </c>
      <c r="U6" s="145">
        <f aca="true" t="shared" si="2" ref="U6:U37">COUNTIF(G6:R6,"&lt;5")</f>
        <v>0</v>
      </c>
      <c r="V6" s="145">
        <f aca="true" t="shared" si="3" ref="V6:V37">SUMIF(G6:R6,"&lt;5",$G$5:$R$5)</f>
        <v>0</v>
      </c>
      <c r="W6" s="145" t="str">
        <f aca="true" t="shared" si="4" ref="W6:W37">IF(AND(S6&gt;=5,V6&lt;=25),"Học tiếp",IF(S6&lt;3.5,"Thôi học","Ngừng học"))</f>
        <v>Học tiếp</v>
      </c>
    </row>
    <row r="7" spans="1:23" s="146" customFormat="1" ht="15.75">
      <c r="A7" s="147">
        <v>2</v>
      </c>
      <c r="B7" s="138" t="s">
        <v>209</v>
      </c>
      <c r="C7" s="139" t="s">
        <v>56</v>
      </c>
      <c r="D7" s="139" t="s">
        <v>23</v>
      </c>
      <c r="E7" s="145" t="s">
        <v>57</v>
      </c>
      <c r="F7" s="148" t="s">
        <v>58</v>
      </c>
      <c r="G7" s="142">
        <f>'HK1'!I4</f>
        <v>7</v>
      </c>
      <c r="H7" s="142">
        <f>'HK1'!L4</f>
        <v>5</v>
      </c>
      <c r="I7" s="142">
        <f>'HK1'!O4</f>
        <v>7</v>
      </c>
      <c r="J7" s="143">
        <f>'HK1'!R4</f>
        <v>10</v>
      </c>
      <c r="K7" s="142">
        <f>'HK1'!U4</f>
        <v>5</v>
      </c>
      <c r="L7" s="142">
        <f>'HK1'!X4</f>
        <v>8</v>
      </c>
      <c r="M7" s="142">
        <f>'HK2'!I4</f>
        <v>8</v>
      </c>
      <c r="N7" s="142">
        <f>'HK2'!L4</f>
        <v>8</v>
      </c>
      <c r="O7" s="142">
        <f>'HK2'!O4</f>
        <v>6</v>
      </c>
      <c r="P7" s="142">
        <f>'HK2'!R4</f>
        <v>5</v>
      </c>
      <c r="Q7" s="142">
        <f>'HK2'!U4</f>
        <v>7</v>
      </c>
      <c r="R7" s="142">
        <f>'HK2'!X4</f>
        <v>6</v>
      </c>
      <c r="S7" s="144">
        <f t="shared" si="0"/>
        <v>6.81</v>
      </c>
      <c r="T7" s="145" t="str">
        <f t="shared" si="1"/>
        <v>TB.Khá</v>
      </c>
      <c r="U7" s="145">
        <f t="shared" si="2"/>
        <v>0</v>
      </c>
      <c r="V7" s="145">
        <f t="shared" si="3"/>
        <v>0</v>
      </c>
      <c r="W7" s="145" t="str">
        <f t="shared" si="4"/>
        <v>Học tiếp</v>
      </c>
    </row>
    <row r="8" spans="1:23" s="146" customFormat="1" ht="15.75">
      <c r="A8" s="127">
        <v>3</v>
      </c>
      <c r="B8" s="138" t="s">
        <v>211</v>
      </c>
      <c r="C8" s="139" t="s">
        <v>42</v>
      </c>
      <c r="D8" s="139" t="s">
        <v>60</v>
      </c>
      <c r="E8" s="145" t="s">
        <v>61</v>
      </c>
      <c r="F8" s="148" t="s">
        <v>11</v>
      </c>
      <c r="G8" s="142">
        <f>'HK1'!I5</f>
        <v>7</v>
      </c>
      <c r="H8" s="142">
        <f>'HK1'!L5</f>
        <v>6</v>
      </c>
      <c r="I8" s="142">
        <f>'HK1'!O5</f>
        <v>7</v>
      </c>
      <c r="J8" s="143">
        <f>'HK1'!R5</f>
        <v>6</v>
      </c>
      <c r="K8" s="142">
        <f>'HK1'!U5</f>
        <v>6</v>
      </c>
      <c r="L8" s="142">
        <f>'HK1'!X5</f>
        <v>8</v>
      </c>
      <c r="M8" s="142">
        <f>'HK2'!I5</f>
        <v>6</v>
      </c>
      <c r="N8" s="142">
        <f>'HK2'!L5</f>
        <v>5</v>
      </c>
      <c r="O8" s="142">
        <f>'HK2'!O5</f>
        <v>5</v>
      </c>
      <c r="P8" s="142">
        <f>'HK2'!R5</f>
        <v>5</v>
      </c>
      <c r="Q8" s="142">
        <f>'HK2'!U5</f>
        <v>7</v>
      </c>
      <c r="R8" s="142">
        <f>'HK2'!X5</f>
        <v>5</v>
      </c>
      <c r="S8" s="144">
        <f t="shared" si="0"/>
        <v>5.95</v>
      </c>
      <c r="T8" s="145" t="str">
        <f t="shared" si="1"/>
        <v>Trung Bình</v>
      </c>
      <c r="U8" s="145">
        <f t="shared" si="2"/>
        <v>0</v>
      </c>
      <c r="V8" s="145">
        <f t="shared" si="3"/>
        <v>0</v>
      </c>
      <c r="W8" s="145" t="str">
        <f t="shared" si="4"/>
        <v>Học tiếp</v>
      </c>
    </row>
    <row r="9" spans="1:23" s="146" customFormat="1" ht="15.75">
      <c r="A9" s="147">
        <v>4</v>
      </c>
      <c r="B9" s="138" t="s">
        <v>212</v>
      </c>
      <c r="C9" s="139" t="s">
        <v>62</v>
      </c>
      <c r="D9" s="139" t="s">
        <v>25</v>
      </c>
      <c r="E9" s="145" t="s">
        <v>63</v>
      </c>
      <c r="F9" s="148" t="s">
        <v>24</v>
      </c>
      <c r="G9" s="142">
        <f>'HK1'!I6</f>
        <v>7</v>
      </c>
      <c r="H9" s="142">
        <f>'HK1'!L6</f>
        <v>8</v>
      </c>
      <c r="I9" s="142">
        <f>'HK1'!O6</f>
        <v>7</v>
      </c>
      <c r="J9" s="143">
        <f>'HK1'!R6</f>
        <v>9</v>
      </c>
      <c r="K9" s="142">
        <f>'HK1'!U6</f>
        <v>6</v>
      </c>
      <c r="L9" s="142">
        <f>'HK1'!X6</f>
        <v>7</v>
      </c>
      <c r="M9" s="142">
        <f>'HK2'!I6</f>
        <v>7</v>
      </c>
      <c r="N9" s="142">
        <f>'HK2'!L6</f>
        <v>8</v>
      </c>
      <c r="O9" s="142">
        <f>'HK2'!O6</f>
        <v>7</v>
      </c>
      <c r="P9" s="142">
        <f>'HK2'!R6</f>
        <v>6</v>
      </c>
      <c r="Q9" s="142">
        <f>'HK2'!U6</f>
        <v>8</v>
      </c>
      <c r="R9" s="142">
        <f>'HK2'!X6</f>
        <v>7</v>
      </c>
      <c r="S9" s="144">
        <f t="shared" si="0"/>
        <v>7.21</v>
      </c>
      <c r="T9" s="145" t="str">
        <f t="shared" si="1"/>
        <v>Khá</v>
      </c>
      <c r="U9" s="145">
        <f t="shared" si="2"/>
        <v>0</v>
      </c>
      <c r="V9" s="145">
        <f t="shared" si="3"/>
        <v>0</v>
      </c>
      <c r="W9" s="145" t="str">
        <f t="shared" si="4"/>
        <v>Học tiếp</v>
      </c>
    </row>
    <row r="10" spans="1:23" s="146" customFormat="1" ht="15.75">
      <c r="A10" s="127">
        <v>5</v>
      </c>
      <c r="B10" s="138" t="s">
        <v>213</v>
      </c>
      <c r="C10" s="139" t="s">
        <v>64</v>
      </c>
      <c r="D10" s="139" t="s">
        <v>25</v>
      </c>
      <c r="E10" s="145" t="s">
        <v>65</v>
      </c>
      <c r="F10" s="148" t="s">
        <v>4</v>
      </c>
      <c r="G10" s="142">
        <f>'HK1'!I7</f>
        <v>5</v>
      </c>
      <c r="H10" s="142">
        <f>'HK1'!L7</f>
        <v>6</v>
      </c>
      <c r="I10" s="142">
        <f>'HK1'!O7</f>
        <v>4</v>
      </c>
      <c r="J10" s="143">
        <f>'HK1'!R7</f>
        <v>6</v>
      </c>
      <c r="K10" s="142">
        <f>'HK1'!U7</f>
        <v>2</v>
      </c>
      <c r="L10" s="142">
        <f>'HK1'!X7</f>
        <v>8</v>
      </c>
      <c r="M10" s="142">
        <f>'HK2'!I7</f>
        <v>7</v>
      </c>
      <c r="N10" s="142">
        <f>'HK2'!L7</f>
        <v>7</v>
      </c>
      <c r="O10" s="142">
        <f>'HK2'!O7</f>
        <v>6</v>
      </c>
      <c r="P10" s="142">
        <f>'HK2'!R7</f>
        <v>5</v>
      </c>
      <c r="Q10" s="142">
        <f>'HK2'!U7</f>
        <v>5</v>
      </c>
      <c r="R10" s="142">
        <f>'HK2'!X7</f>
        <v>8</v>
      </c>
      <c r="S10" s="144">
        <f t="shared" si="0"/>
        <v>5.33</v>
      </c>
      <c r="T10" s="145" t="str">
        <f t="shared" si="1"/>
        <v>Trung Bình</v>
      </c>
      <c r="U10" s="145">
        <f t="shared" si="2"/>
        <v>2</v>
      </c>
      <c r="V10" s="145">
        <f t="shared" si="3"/>
        <v>8</v>
      </c>
      <c r="W10" s="145" t="str">
        <f t="shared" si="4"/>
        <v>Học tiếp</v>
      </c>
    </row>
    <row r="11" spans="1:23" s="146" customFormat="1" ht="15.75">
      <c r="A11" s="147">
        <v>6</v>
      </c>
      <c r="B11" s="138" t="s">
        <v>214</v>
      </c>
      <c r="C11" s="139" t="s">
        <v>66</v>
      </c>
      <c r="D11" s="139" t="s">
        <v>67</v>
      </c>
      <c r="E11" s="145" t="s">
        <v>68</v>
      </c>
      <c r="F11" s="148" t="s">
        <v>0</v>
      </c>
      <c r="G11" s="142">
        <f>'HK1'!I8</f>
        <v>4</v>
      </c>
      <c r="H11" s="142">
        <f>'HK1'!L8</f>
        <v>6</v>
      </c>
      <c r="I11" s="142">
        <f>'HK1'!O8</f>
        <v>8</v>
      </c>
      <c r="J11" s="143">
        <f>'HK1'!R8</f>
        <v>10</v>
      </c>
      <c r="K11" s="142">
        <f>'HK1'!U8</f>
        <v>7</v>
      </c>
      <c r="L11" s="142">
        <f>'HK1'!X8</f>
        <v>7</v>
      </c>
      <c r="M11" s="142">
        <f>'HK2'!I8</f>
        <v>6</v>
      </c>
      <c r="N11" s="142">
        <f>'HK2'!L8</f>
        <v>7</v>
      </c>
      <c r="O11" s="142">
        <f>'HK2'!O8</f>
        <v>7</v>
      </c>
      <c r="P11" s="142">
        <f>'HK2'!R8</f>
        <v>6</v>
      </c>
      <c r="Q11" s="142">
        <f>'HK2'!U8</f>
        <v>6</v>
      </c>
      <c r="R11" s="142">
        <f>'HK2'!X8</f>
        <v>5</v>
      </c>
      <c r="S11" s="144">
        <f t="shared" si="0"/>
        <v>6.64</v>
      </c>
      <c r="T11" s="145" t="str">
        <f t="shared" si="1"/>
        <v>TB.Khá</v>
      </c>
      <c r="U11" s="145">
        <f t="shared" si="2"/>
        <v>1</v>
      </c>
      <c r="V11" s="145">
        <f t="shared" si="3"/>
        <v>5</v>
      </c>
      <c r="W11" s="145" t="str">
        <f t="shared" si="4"/>
        <v>Học tiếp</v>
      </c>
    </row>
    <row r="12" spans="1:23" s="146" customFormat="1" ht="15.75">
      <c r="A12" s="127">
        <v>7</v>
      </c>
      <c r="B12" s="138" t="s">
        <v>215</v>
      </c>
      <c r="C12" s="139" t="s">
        <v>69</v>
      </c>
      <c r="D12" s="139" t="s">
        <v>70</v>
      </c>
      <c r="E12" s="145" t="s">
        <v>71</v>
      </c>
      <c r="F12" s="148" t="s">
        <v>58</v>
      </c>
      <c r="G12" s="142">
        <f>'HK1'!I9</f>
        <v>8</v>
      </c>
      <c r="H12" s="142">
        <f>'HK1'!L9</f>
        <v>5</v>
      </c>
      <c r="I12" s="142">
        <f>'HK1'!O9</f>
        <v>7</v>
      </c>
      <c r="J12" s="143">
        <f>'HK1'!R9</f>
        <v>10</v>
      </c>
      <c r="K12" s="142">
        <f>'HK1'!U9</f>
        <v>7</v>
      </c>
      <c r="L12" s="142">
        <f>'HK1'!X9</f>
        <v>8</v>
      </c>
      <c r="M12" s="142">
        <f>'HK2'!I9</f>
        <v>9</v>
      </c>
      <c r="N12" s="142">
        <f>'HK2'!L9</f>
        <v>8</v>
      </c>
      <c r="O12" s="142">
        <f>'HK2'!O9</f>
        <v>7</v>
      </c>
      <c r="P12" s="142">
        <f>'HK2'!R9</f>
        <v>6</v>
      </c>
      <c r="Q12" s="142">
        <f>'HK2'!U9</f>
        <v>6</v>
      </c>
      <c r="R12" s="142">
        <f>'HK2'!X9</f>
        <v>7</v>
      </c>
      <c r="S12" s="144">
        <f t="shared" si="0"/>
        <v>7.4</v>
      </c>
      <c r="T12" s="145" t="str">
        <f t="shared" si="1"/>
        <v>Khá</v>
      </c>
      <c r="U12" s="145">
        <f t="shared" si="2"/>
        <v>0</v>
      </c>
      <c r="V12" s="145">
        <f t="shared" si="3"/>
        <v>0</v>
      </c>
      <c r="W12" s="145" t="str">
        <f t="shared" si="4"/>
        <v>Học tiếp</v>
      </c>
    </row>
    <row r="13" spans="1:23" s="146" customFormat="1" ht="15.75">
      <c r="A13" s="147">
        <v>8</v>
      </c>
      <c r="B13" s="138" t="s">
        <v>216</v>
      </c>
      <c r="C13" s="139" t="s">
        <v>72</v>
      </c>
      <c r="D13" s="139" t="s">
        <v>26</v>
      </c>
      <c r="E13" s="145" t="s">
        <v>73</v>
      </c>
      <c r="F13" s="148" t="s">
        <v>6</v>
      </c>
      <c r="G13" s="142">
        <f>'HK1'!I10</f>
        <v>7</v>
      </c>
      <c r="H13" s="142">
        <f>'HK1'!L10</f>
        <v>6</v>
      </c>
      <c r="I13" s="142">
        <f>'HK1'!O10</f>
        <v>7</v>
      </c>
      <c r="J13" s="143">
        <f>'HK1'!R10</f>
        <v>9</v>
      </c>
      <c r="K13" s="142">
        <f>'HK1'!U10</f>
        <v>7</v>
      </c>
      <c r="L13" s="142">
        <f>'HK1'!X10</f>
        <v>8</v>
      </c>
      <c r="M13" s="142">
        <f>'HK2'!I10</f>
        <v>6</v>
      </c>
      <c r="N13" s="142">
        <f>'HK2'!L10</f>
        <v>8</v>
      </c>
      <c r="O13" s="142">
        <f>'HK2'!O10</f>
        <v>6</v>
      </c>
      <c r="P13" s="142">
        <f>'HK2'!R10</f>
        <v>5</v>
      </c>
      <c r="Q13" s="142">
        <f>'HK2'!U10</f>
        <v>5</v>
      </c>
      <c r="R13" s="142">
        <f>'HK2'!X10</f>
        <v>5</v>
      </c>
      <c r="S13" s="144">
        <f t="shared" si="0"/>
        <v>6.6</v>
      </c>
      <c r="T13" s="145" t="str">
        <f t="shared" si="1"/>
        <v>TB.Khá</v>
      </c>
      <c r="U13" s="145">
        <f t="shared" si="2"/>
        <v>0</v>
      </c>
      <c r="V13" s="145">
        <f t="shared" si="3"/>
        <v>0</v>
      </c>
      <c r="W13" s="145" t="str">
        <f t="shared" si="4"/>
        <v>Học tiếp</v>
      </c>
    </row>
    <row r="14" spans="1:23" s="146" customFormat="1" ht="15.75">
      <c r="A14" s="147">
        <v>10</v>
      </c>
      <c r="B14" s="138" t="s">
        <v>217</v>
      </c>
      <c r="C14" s="139" t="s">
        <v>74</v>
      </c>
      <c r="D14" s="139" t="s">
        <v>26</v>
      </c>
      <c r="E14" s="145" t="s">
        <v>75</v>
      </c>
      <c r="F14" s="148" t="s">
        <v>13</v>
      </c>
      <c r="G14" s="142">
        <f>'HK1'!I11</f>
        <v>5</v>
      </c>
      <c r="H14" s="142">
        <f>'HK1'!L11</f>
        <v>5</v>
      </c>
      <c r="I14" s="142">
        <f>'HK1'!O11</f>
        <v>5</v>
      </c>
      <c r="J14" s="143">
        <f>'HK1'!R11</f>
        <v>5</v>
      </c>
      <c r="K14" s="142">
        <f>'HK1'!U11</f>
        <v>5</v>
      </c>
      <c r="L14" s="142">
        <f>'HK1'!X11</f>
        <v>8</v>
      </c>
      <c r="M14" s="142">
        <f>'HK2'!I11</f>
        <v>7</v>
      </c>
      <c r="N14" s="142">
        <f>'HK2'!L11</f>
        <v>6</v>
      </c>
      <c r="O14" s="142">
        <f>'HK2'!O11</f>
        <v>5</v>
      </c>
      <c r="P14" s="142">
        <f>'HK2'!R11</f>
        <v>5</v>
      </c>
      <c r="Q14" s="142">
        <f>'HK2'!U11</f>
        <v>8</v>
      </c>
      <c r="R14" s="142">
        <f>'HK2'!X11</f>
        <v>6</v>
      </c>
      <c r="S14" s="144">
        <f t="shared" si="0"/>
        <v>5.55</v>
      </c>
      <c r="T14" s="145" t="str">
        <f t="shared" si="1"/>
        <v>Trung Bình</v>
      </c>
      <c r="U14" s="145">
        <f t="shared" si="2"/>
        <v>0</v>
      </c>
      <c r="V14" s="145">
        <f t="shared" si="3"/>
        <v>0</v>
      </c>
      <c r="W14" s="145" t="str">
        <f t="shared" si="4"/>
        <v>Học tiếp</v>
      </c>
    </row>
    <row r="15" spans="1:23" s="146" customFormat="1" ht="15.75">
      <c r="A15" s="127">
        <v>11</v>
      </c>
      <c r="B15" s="138" t="s">
        <v>218</v>
      </c>
      <c r="C15" s="139" t="s">
        <v>76</v>
      </c>
      <c r="D15" s="139" t="s">
        <v>77</v>
      </c>
      <c r="E15" s="145" t="s">
        <v>78</v>
      </c>
      <c r="F15" s="148" t="s">
        <v>12</v>
      </c>
      <c r="G15" s="142">
        <f>'HK1'!I12</f>
        <v>8</v>
      </c>
      <c r="H15" s="142">
        <f>'HK1'!L12</f>
        <v>6</v>
      </c>
      <c r="I15" s="142">
        <f>'HK1'!O12</f>
        <v>7</v>
      </c>
      <c r="J15" s="143">
        <f>'HK1'!R12</f>
        <v>7</v>
      </c>
      <c r="K15" s="142">
        <f>'HK1'!U12</f>
        <v>6</v>
      </c>
      <c r="L15" s="142">
        <f>'HK1'!X12</f>
        <v>9</v>
      </c>
      <c r="M15" s="142">
        <f>'HK2'!I12</f>
        <v>7</v>
      </c>
      <c r="N15" s="142">
        <f>'HK2'!L12</f>
        <v>6</v>
      </c>
      <c r="O15" s="142">
        <f>'HK2'!O12</f>
        <v>5</v>
      </c>
      <c r="P15" s="142">
        <f>'HK2'!R12</f>
        <v>5</v>
      </c>
      <c r="Q15" s="142">
        <f>'HK2'!U12</f>
        <v>5</v>
      </c>
      <c r="R15" s="142">
        <f>'HK2'!X12</f>
        <v>6</v>
      </c>
      <c r="S15" s="144">
        <f t="shared" si="0"/>
        <v>6.24</v>
      </c>
      <c r="T15" s="145" t="str">
        <f t="shared" si="1"/>
        <v>TB.Khá</v>
      </c>
      <c r="U15" s="145">
        <f t="shared" si="2"/>
        <v>0</v>
      </c>
      <c r="V15" s="145">
        <f t="shared" si="3"/>
        <v>0</v>
      </c>
      <c r="W15" s="145" t="str">
        <f t="shared" si="4"/>
        <v>Học tiếp</v>
      </c>
    </row>
    <row r="16" spans="1:23" s="146" customFormat="1" ht="15.75">
      <c r="A16" s="147">
        <v>12</v>
      </c>
      <c r="B16" s="138" t="s">
        <v>219</v>
      </c>
      <c r="C16" s="139" t="s">
        <v>79</v>
      </c>
      <c r="D16" s="139" t="s">
        <v>80</v>
      </c>
      <c r="E16" s="145" t="s">
        <v>81</v>
      </c>
      <c r="F16" s="148" t="s">
        <v>6</v>
      </c>
      <c r="G16" s="142">
        <f>'HK1'!I13</f>
        <v>6</v>
      </c>
      <c r="H16" s="142">
        <f>'HK1'!L13</f>
        <v>5</v>
      </c>
      <c r="I16" s="142">
        <f>'HK1'!O13</f>
        <v>6</v>
      </c>
      <c r="J16" s="143">
        <f>'HK1'!R13</f>
        <v>5</v>
      </c>
      <c r="K16" s="142">
        <f>'HK1'!U13</f>
        <v>5</v>
      </c>
      <c r="L16" s="142">
        <f>'HK1'!X13</f>
        <v>9</v>
      </c>
      <c r="M16" s="142">
        <f>'HK2'!I13</f>
        <v>8</v>
      </c>
      <c r="N16" s="142">
        <f>'HK2'!L13</f>
        <v>6</v>
      </c>
      <c r="O16" s="142">
        <f>'HK2'!O13</f>
        <v>5</v>
      </c>
      <c r="P16" s="142">
        <f>'HK2'!R13</f>
        <v>5</v>
      </c>
      <c r="Q16" s="142">
        <f>'HK2'!U13</f>
        <v>6</v>
      </c>
      <c r="R16" s="142">
        <f>'HK2'!X13</f>
        <v>6</v>
      </c>
      <c r="S16" s="144">
        <f t="shared" si="0"/>
        <v>5.74</v>
      </c>
      <c r="T16" s="145" t="str">
        <f t="shared" si="1"/>
        <v>Trung Bình</v>
      </c>
      <c r="U16" s="145">
        <f t="shared" si="2"/>
        <v>0</v>
      </c>
      <c r="V16" s="145">
        <f t="shared" si="3"/>
        <v>0</v>
      </c>
      <c r="W16" s="145" t="str">
        <f t="shared" si="4"/>
        <v>Học tiếp</v>
      </c>
    </row>
    <row r="17" spans="1:23" s="146" customFormat="1" ht="15.75">
      <c r="A17" s="127">
        <v>13</v>
      </c>
      <c r="B17" s="138" t="s">
        <v>220</v>
      </c>
      <c r="C17" s="139" t="s">
        <v>82</v>
      </c>
      <c r="D17" s="139" t="s">
        <v>83</v>
      </c>
      <c r="E17" s="145" t="s">
        <v>33</v>
      </c>
      <c r="F17" s="148" t="s">
        <v>84</v>
      </c>
      <c r="G17" s="142">
        <f>'HK1'!I14</f>
        <v>7</v>
      </c>
      <c r="H17" s="142">
        <f>'HK1'!L14</f>
        <v>6</v>
      </c>
      <c r="I17" s="142">
        <f>'HK1'!O14</f>
        <v>6</v>
      </c>
      <c r="J17" s="143">
        <f>'HK1'!R14</f>
        <v>9</v>
      </c>
      <c r="K17" s="142">
        <f>'HK1'!U14</f>
        <v>5</v>
      </c>
      <c r="L17" s="142">
        <f>'HK1'!X14</f>
        <v>7</v>
      </c>
      <c r="M17" s="142">
        <f>'HK2'!I14</f>
        <v>8</v>
      </c>
      <c r="N17" s="142">
        <f>'HK2'!L14</f>
        <v>5</v>
      </c>
      <c r="O17" s="142">
        <f>'HK2'!O14</f>
        <v>6</v>
      </c>
      <c r="P17" s="142">
        <f>'HK2'!R14</f>
        <v>5</v>
      </c>
      <c r="Q17" s="142">
        <f>'HK2'!U14</f>
        <v>6</v>
      </c>
      <c r="R17" s="142">
        <f>'HK2'!X14</f>
        <v>7</v>
      </c>
      <c r="S17" s="144">
        <f t="shared" si="0"/>
        <v>6.33</v>
      </c>
      <c r="T17" s="145" t="str">
        <f t="shared" si="1"/>
        <v>TB.Khá</v>
      </c>
      <c r="U17" s="145">
        <f t="shared" si="2"/>
        <v>0</v>
      </c>
      <c r="V17" s="145">
        <f t="shared" si="3"/>
        <v>0</v>
      </c>
      <c r="W17" s="145" t="str">
        <f t="shared" si="4"/>
        <v>Học tiếp</v>
      </c>
    </row>
    <row r="18" spans="1:23" s="146" customFormat="1" ht="15.75">
      <c r="A18" s="147">
        <v>14</v>
      </c>
      <c r="B18" s="138" t="s">
        <v>221</v>
      </c>
      <c r="C18" s="139" t="s">
        <v>85</v>
      </c>
      <c r="D18" s="139" t="s">
        <v>83</v>
      </c>
      <c r="E18" s="145" t="s">
        <v>86</v>
      </c>
      <c r="F18" s="148" t="s">
        <v>14</v>
      </c>
      <c r="G18" s="142">
        <f>'HK1'!I15</f>
        <v>6</v>
      </c>
      <c r="H18" s="142">
        <f>'HK1'!L15</f>
        <v>7</v>
      </c>
      <c r="I18" s="142">
        <f>'HK1'!O15</f>
        <v>5</v>
      </c>
      <c r="J18" s="143">
        <f>'HK1'!R15</f>
        <v>9</v>
      </c>
      <c r="K18" s="142">
        <f>'HK1'!U15</f>
        <v>7</v>
      </c>
      <c r="L18" s="142">
        <f>'HK1'!X15</f>
        <v>9</v>
      </c>
      <c r="M18" s="142">
        <f>'HK2'!I15</f>
        <v>8</v>
      </c>
      <c r="N18" s="142">
        <f>'HK2'!L15</f>
        <v>6</v>
      </c>
      <c r="O18" s="142">
        <f>'HK2'!O15</f>
        <v>5</v>
      </c>
      <c r="P18" s="142">
        <f>'HK2'!R15</f>
        <v>7</v>
      </c>
      <c r="Q18" s="142">
        <f>'HK2'!U15</f>
        <v>6</v>
      </c>
      <c r="R18" s="142">
        <f>'HK2'!X15</f>
        <v>7</v>
      </c>
      <c r="S18" s="144">
        <f t="shared" si="0"/>
        <v>6.6</v>
      </c>
      <c r="T18" s="145" t="str">
        <f t="shared" si="1"/>
        <v>TB.Khá</v>
      </c>
      <c r="U18" s="145">
        <f t="shared" si="2"/>
        <v>0</v>
      </c>
      <c r="V18" s="145">
        <f t="shared" si="3"/>
        <v>0</v>
      </c>
      <c r="W18" s="145" t="str">
        <f t="shared" si="4"/>
        <v>Học tiếp</v>
      </c>
    </row>
    <row r="19" spans="1:23" s="146" customFormat="1" ht="15.75">
      <c r="A19" s="127">
        <v>15</v>
      </c>
      <c r="B19" s="138" t="s">
        <v>222</v>
      </c>
      <c r="C19" s="139" t="s">
        <v>87</v>
      </c>
      <c r="D19" s="139" t="s">
        <v>88</v>
      </c>
      <c r="E19" s="145" t="s">
        <v>89</v>
      </c>
      <c r="F19" s="148" t="s">
        <v>49</v>
      </c>
      <c r="G19" s="142">
        <f>'HK1'!I16</f>
        <v>8</v>
      </c>
      <c r="H19" s="142">
        <f>'HK1'!L16</f>
        <v>6</v>
      </c>
      <c r="I19" s="142">
        <f>'HK1'!O16</f>
        <v>8</v>
      </c>
      <c r="J19" s="143">
        <f>'HK1'!R16</f>
        <v>5</v>
      </c>
      <c r="K19" s="142">
        <f>'HK1'!U16</f>
        <v>4</v>
      </c>
      <c r="L19" s="142">
        <f>'HK1'!X16</f>
        <v>8</v>
      </c>
      <c r="M19" s="142">
        <f>'HK2'!I16</f>
        <v>9</v>
      </c>
      <c r="N19" s="142">
        <f>'HK2'!L16</f>
        <v>5</v>
      </c>
      <c r="O19" s="142">
        <f>'HK2'!O16</f>
        <v>6</v>
      </c>
      <c r="P19" s="142">
        <f>'HK2'!R16</f>
        <v>4</v>
      </c>
      <c r="Q19" s="142">
        <f>'HK2'!U16</f>
        <v>6</v>
      </c>
      <c r="R19" s="142">
        <f>'HK2'!X16</f>
        <v>5</v>
      </c>
      <c r="S19" s="144">
        <f t="shared" si="0"/>
        <v>6.17</v>
      </c>
      <c r="T19" s="145" t="str">
        <f t="shared" si="1"/>
        <v>TB.Khá</v>
      </c>
      <c r="U19" s="145">
        <f t="shared" si="2"/>
        <v>2</v>
      </c>
      <c r="V19" s="145">
        <f t="shared" si="3"/>
        <v>9</v>
      </c>
      <c r="W19" s="145" t="str">
        <f t="shared" si="4"/>
        <v>Học tiếp</v>
      </c>
    </row>
    <row r="20" spans="1:23" s="146" customFormat="1" ht="15.75">
      <c r="A20" s="147">
        <v>16</v>
      </c>
      <c r="B20" s="138" t="s">
        <v>223</v>
      </c>
      <c r="C20" s="139" t="s">
        <v>90</v>
      </c>
      <c r="D20" s="139" t="s">
        <v>30</v>
      </c>
      <c r="E20" s="145" t="s">
        <v>91</v>
      </c>
      <c r="F20" s="148" t="s">
        <v>3</v>
      </c>
      <c r="G20" s="142">
        <f>'HK1'!I17</f>
        <v>5</v>
      </c>
      <c r="H20" s="142">
        <f>'HK1'!L17</f>
        <v>5</v>
      </c>
      <c r="I20" s="142">
        <f>'HK1'!O17</f>
        <v>6</v>
      </c>
      <c r="J20" s="143">
        <f>'HK1'!R17</f>
        <v>6</v>
      </c>
      <c r="K20" s="142">
        <f>'HK1'!U17</f>
        <v>5</v>
      </c>
      <c r="L20" s="142">
        <f>'HK1'!X17</f>
        <v>9</v>
      </c>
      <c r="M20" s="142">
        <f>'HK2'!I17</f>
        <v>9</v>
      </c>
      <c r="N20" s="142">
        <f>'HK2'!L17</f>
        <v>5</v>
      </c>
      <c r="O20" s="142">
        <f>'HK2'!O17</f>
        <v>5</v>
      </c>
      <c r="P20" s="142">
        <f>'HK2'!R17</f>
        <v>5</v>
      </c>
      <c r="Q20" s="142">
        <f>'HK2'!U17</f>
        <v>8</v>
      </c>
      <c r="R20" s="142">
        <f>'HK2'!X17</f>
        <v>5</v>
      </c>
      <c r="S20" s="144">
        <f t="shared" si="0"/>
        <v>5.88</v>
      </c>
      <c r="T20" s="145" t="str">
        <f t="shared" si="1"/>
        <v>Trung Bình</v>
      </c>
      <c r="U20" s="145">
        <f t="shared" si="2"/>
        <v>0</v>
      </c>
      <c r="V20" s="145">
        <f t="shared" si="3"/>
        <v>0</v>
      </c>
      <c r="W20" s="145" t="str">
        <f t="shared" si="4"/>
        <v>Học tiếp</v>
      </c>
    </row>
    <row r="21" spans="1:23" s="146" customFormat="1" ht="15.75">
      <c r="A21" s="127">
        <v>17</v>
      </c>
      <c r="B21" s="138" t="s">
        <v>224</v>
      </c>
      <c r="C21" s="139" t="s">
        <v>92</v>
      </c>
      <c r="D21" s="139" t="s">
        <v>93</v>
      </c>
      <c r="E21" s="145" t="s">
        <v>94</v>
      </c>
      <c r="F21" s="148" t="s">
        <v>10</v>
      </c>
      <c r="G21" s="142">
        <f>'HK1'!I18</f>
        <v>5</v>
      </c>
      <c r="H21" s="142">
        <f>'HK1'!L18</f>
        <v>6</v>
      </c>
      <c r="I21" s="142">
        <f>'HK1'!O18</f>
        <v>6</v>
      </c>
      <c r="J21" s="143">
        <f>'HK1'!R18</f>
        <v>8</v>
      </c>
      <c r="K21" s="142">
        <f>'HK1'!U18</f>
        <v>6</v>
      </c>
      <c r="L21" s="142">
        <f>'HK1'!X18</f>
        <v>7</v>
      </c>
      <c r="M21" s="142">
        <f>'HK2'!I18</f>
        <v>8</v>
      </c>
      <c r="N21" s="142">
        <f>'HK2'!L18</f>
        <v>5</v>
      </c>
      <c r="O21" s="142">
        <f>'HK2'!O18</f>
        <v>5</v>
      </c>
      <c r="P21" s="142">
        <f>'HK2'!R18</f>
        <v>6</v>
      </c>
      <c r="Q21" s="142">
        <f>'HK2'!U18</f>
        <v>5</v>
      </c>
      <c r="R21" s="142">
        <f>'HK2'!X18</f>
        <v>8</v>
      </c>
      <c r="S21" s="144">
        <f t="shared" si="0"/>
        <v>6.02</v>
      </c>
      <c r="T21" s="145" t="str">
        <f t="shared" si="1"/>
        <v>TB.Khá</v>
      </c>
      <c r="U21" s="145">
        <f t="shared" si="2"/>
        <v>0</v>
      </c>
      <c r="V21" s="145">
        <f t="shared" si="3"/>
        <v>0</v>
      </c>
      <c r="W21" s="145" t="str">
        <f t="shared" si="4"/>
        <v>Học tiếp</v>
      </c>
    </row>
    <row r="22" spans="1:23" s="146" customFormat="1" ht="15.75">
      <c r="A22" s="147">
        <v>18</v>
      </c>
      <c r="B22" s="138" t="s">
        <v>225</v>
      </c>
      <c r="C22" s="139" t="s">
        <v>95</v>
      </c>
      <c r="D22" s="139" t="s">
        <v>96</v>
      </c>
      <c r="E22" s="145" t="s">
        <v>97</v>
      </c>
      <c r="F22" s="148" t="s">
        <v>6</v>
      </c>
      <c r="G22" s="142">
        <f>'HK1'!I19</f>
        <v>6</v>
      </c>
      <c r="H22" s="142">
        <f>'HK1'!L19</f>
        <v>5</v>
      </c>
      <c r="I22" s="142">
        <f>'HK1'!O19</f>
        <v>6</v>
      </c>
      <c r="J22" s="143">
        <f>'HK1'!R19</f>
        <v>9</v>
      </c>
      <c r="K22" s="142">
        <f>'HK1'!U19</f>
        <v>5</v>
      </c>
      <c r="L22" s="142">
        <f>'HK1'!X19</f>
        <v>7</v>
      </c>
      <c r="M22" s="142">
        <f>'HK2'!I19</f>
        <v>8</v>
      </c>
      <c r="N22" s="142">
        <f>'HK2'!L19</f>
        <v>6</v>
      </c>
      <c r="O22" s="142">
        <f>'HK2'!O19</f>
        <v>5</v>
      </c>
      <c r="P22" s="142">
        <f>'HK2'!R19</f>
        <v>6</v>
      </c>
      <c r="Q22" s="142">
        <f>'HK2'!U19</f>
        <v>6</v>
      </c>
      <c r="R22" s="142">
        <f>'HK2'!X19</f>
        <v>6</v>
      </c>
      <c r="S22" s="144">
        <f t="shared" si="0"/>
        <v>6.24</v>
      </c>
      <c r="T22" s="145" t="str">
        <f t="shared" si="1"/>
        <v>TB.Khá</v>
      </c>
      <c r="U22" s="145">
        <f t="shared" si="2"/>
        <v>0</v>
      </c>
      <c r="V22" s="145">
        <f t="shared" si="3"/>
        <v>0</v>
      </c>
      <c r="W22" s="145" t="str">
        <f t="shared" si="4"/>
        <v>Học tiếp</v>
      </c>
    </row>
    <row r="23" spans="1:24" s="157" customFormat="1" ht="15.75">
      <c r="A23" s="149">
        <v>19</v>
      </c>
      <c r="B23" s="150" t="s">
        <v>226</v>
      </c>
      <c r="C23" s="151" t="s">
        <v>98</v>
      </c>
      <c r="D23" s="151" t="s">
        <v>96</v>
      </c>
      <c r="E23" s="152" t="s">
        <v>99</v>
      </c>
      <c r="F23" s="153" t="s">
        <v>11</v>
      </c>
      <c r="G23" s="154">
        <f>'HK1'!I20</f>
        <v>8</v>
      </c>
      <c r="H23" s="154">
        <f>'HK1'!L20</f>
        <v>4</v>
      </c>
      <c r="I23" s="154">
        <f>'HK1'!O20</f>
        <v>3</v>
      </c>
      <c r="J23" s="155">
        <f>'HK1'!R20</f>
        <v>10</v>
      </c>
      <c r="K23" s="154">
        <f>'HK1'!U20</f>
        <v>5</v>
      </c>
      <c r="L23" s="154">
        <f>'HK1'!X20</f>
        <v>10</v>
      </c>
      <c r="M23" s="154">
        <f>'HK2'!I20</f>
        <v>8</v>
      </c>
      <c r="N23" s="154">
        <f>'HK2'!L20</f>
        <v>1</v>
      </c>
      <c r="O23" s="154">
        <f>'HK2'!O20</f>
        <v>5</v>
      </c>
      <c r="P23" s="154">
        <f>'HK2'!R20</f>
        <v>6</v>
      </c>
      <c r="Q23" s="154">
        <f>'HK2'!U20</f>
        <v>5</v>
      </c>
      <c r="R23" s="154">
        <f>'HK2'!X20</f>
        <v>7</v>
      </c>
      <c r="S23" s="156">
        <f t="shared" si="0"/>
        <v>5.67</v>
      </c>
      <c r="T23" s="152" t="str">
        <f t="shared" si="1"/>
        <v>Trung Bình</v>
      </c>
      <c r="U23" s="152">
        <f t="shared" si="2"/>
        <v>3</v>
      </c>
      <c r="V23" s="152">
        <f t="shared" si="3"/>
        <v>11</v>
      </c>
      <c r="W23" s="152" t="str">
        <f t="shared" si="4"/>
        <v>Học tiếp</v>
      </c>
      <c r="X23" s="157" t="s">
        <v>298</v>
      </c>
    </row>
    <row r="24" spans="1:23" s="146" customFormat="1" ht="15.75">
      <c r="A24" s="147">
        <v>20</v>
      </c>
      <c r="B24" s="138" t="s">
        <v>227</v>
      </c>
      <c r="C24" s="139" t="s">
        <v>100</v>
      </c>
      <c r="D24" s="139" t="s">
        <v>32</v>
      </c>
      <c r="E24" s="145" t="s">
        <v>101</v>
      </c>
      <c r="F24" s="148" t="s">
        <v>1</v>
      </c>
      <c r="G24" s="142">
        <f>'HK1'!I21</f>
        <v>7</v>
      </c>
      <c r="H24" s="142">
        <f>'HK1'!L21</f>
        <v>6</v>
      </c>
      <c r="I24" s="142">
        <f>'HK1'!O21</f>
        <v>7</v>
      </c>
      <c r="J24" s="143">
        <f>'HK1'!R21</f>
        <v>9</v>
      </c>
      <c r="K24" s="142">
        <f>'HK1'!U21</f>
        <v>4</v>
      </c>
      <c r="L24" s="142">
        <f>'HK1'!X21</f>
        <v>8</v>
      </c>
      <c r="M24" s="142">
        <f>'HK2'!I21</f>
        <v>8</v>
      </c>
      <c r="N24" s="142">
        <f>'HK2'!L21</f>
        <v>7</v>
      </c>
      <c r="O24" s="142">
        <f>'HK2'!O21</f>
        <v>5</v>
      </c>
      <c r="P24" s="142">
        <f>'HK2'!R21</f>
        <v>5</v>
      </c>
      <c r="Q24" s="142">
        <f>'HK2'!U21</f>
        <v>6</v>
      </c>
      <c r="R24" s="142">
        <f>'HK2'!X21</f>
        <v>6</v>
      </c>
      <c r="S24" s="144">
        <f t="shared" si="0"/>
        <v>6.4</v>
      </c>
      <c r="T24" s="145" t="str">
        <f t="shared" si="1"/>
        <v>TB.Khá</v>
      </c>
      <c r="U24" s="145">
        <f t="shared" si="2"/>
        <v>1</v>
      </c>
      <c r="V24" s="145">
        <f t="shared" si="3"/>
        <v>4</v>
      </c>
      <c r="W24" s="145" t="str">
        <f t="shared" si="4"/>
        <v>Học tiếp</v>
      </c>
    </row>
    <row r="25" spans="1:23" s="146" customFormat="1" ht="15.75">
      <c r="A25" s="127">
        <v>21</v>
      </c>
      <c r="B25" s="138" t="s">
        <v>228</v>
      </c>
      <c r="C25" s="139" t="s">
        <v>102</v>
      </c>
      <c r="D25" s="139" t="s">
        <v>103</v>
      </c>
      <c r="E25" s="145" t="s">
        <v>40</v>
      </c>
      <c r="F25" s="148" t="s">
        <v>104</v>
      </c>
      <c r="G25" s="142">
        <f>'HK1'!I22</f>
        <v>5</v>
      </c>
      <c r="H25" s="142">
        <f>'HK1'!L22</f>
        <v>7</v>
      </c>
      <c r="I25" s="142">
        <f>'HK1'!O22</f>
        <v>6</v>
      </c>
      <c r="J25" s="143">
        <f>'HK1'!R22</f>
        <v>6</v>
      </c>
      <c r="K25" s="142">
        <f>'HK1'!U22</f>
        <v>5</v>
      </c>
      <c r="L25" s="142">
        <f>'HK1'!X22</f>
        <v>7</v>
      </c>
      <c r="M25" s="142">
        <f>'HK2'!I22</f>
        <v>8</v>
      </c>
      <c r="N25" s="142">
        <f>'HK2'!L22</f>
        <v>8</v>
      </c>
      <c r="O25" s="142">
        <f>'HK2'!O22</f>
        <v>6</v>
      </c>
      <c r="P25" s="142">
        <f>'HK2'!R22</f>
        <v>7</v>
      </c>
      <c r="Q25" s="142">
        <f>'HK2'!U22</f>
        <v>7</v>
      </c>
      <c r="R25" s="142">
        <f>'HK2'!X22</f>
        <v>8</v>
      </c>
      <c r="S25" s="144">
        <f t="shared" si="0"/>
        <v>6.48</v>
      </c>
      <c r="T25" s="145" t="str">
        <f t="shared" si="1"/>
        <v>TB.Khá</v>
      </c>
      <c r="U25" s="145">
        <f t="shared" si="2"/>
        <v>0</v>
      </c>
      <c r="V25" s="145">
        <f t="shared" si="3"/>
        <v>0</v>
      </c>
      <c r="W25" s="145" t="str">
        <f t="shared" si="4"/>
        <v>Học tiếp</v>
      </c>
    </row>
    <row r="26" spans="1:23" s="146" customFormat="1" ht="15.75">
      <c r="A26" s="147">
        <v>22</v>
      </c>
      <c r="B26" s="138" t="s">
        <v>229</v>
      </c>
      <c r="C26" s="139" t="s">
        <v>105</v>
      </c>
      <c r="D26" s="139" t="s">
        <v>106</v>
      </c>
      <c r="E26" s="145" t="s">
        <v>107</v>
      </c>
      <c r="F26" s="148" t="s">
        <v>5</v>
      </c>
      <c r="G26" s="142">
        <f>'HK1'!I23</f>
        <v>8</v>
      </c>
      <c r="H26" s="142">
        <f>'HK1'!L23</f>
        <v>5</v>
      </c>
      <c r="I26" s="142">
        <f>'HK1'!O23</f>
        <v>7</v>
      </c>
      <c r="J26" s="143">
        <f>'HK1'!R23</f>
        <v>6</v>
      </c>
      <c r="K26" s="142">
        <f>'HK1'!U23</f>
        <v>6</v>
      </c>
      <c r="L26" s="142">
        <f>'HK1'!X23</f>
        <v>7</v>
      </c>
      <c r="M26" s="142">
        <f>'HK2'!I23</f>
        <v>8</v>
      </c>
      <c r="N26" s="142">
        <f>'HK2'!L23</f>
        <v>7</v>
      </c>
      <c r="O26" s="142">
        <f>'HK2'!O23</f>
        <v>6</v>
      </c>
      <c r="P26" s="142">
        <f>'HK2'!R23</f>
        <v>6</v>
      </c>
      <c r="Q26" s="142">
        <f>'HK2'!U23</f>
        <v>6</v>
      </c>
      <c r="R26" s="142">
        <f>'HK2'!X23</f>
        <v>7</v>
      </c>
      <c r="S26" s="144">
        <f t="shared" si="0"/>
        <v>6.6</v>
      </c>
      <c r="T26" s="145" t="str">
        <f t="shared" si="1"/>
        <v>TB.Khá</v>
      </c>
      <c r="U26" s="145">
        <f t="shared" si="2"/>
        <v>0</v>
      </c>
      <c r="V26" s="145">
        <f t="shared" si="3"/>
        <v>0</v>
      </c>
      <c r="W26" s="145" t="str">
        <f t="shared" si="4"/>
        <v>Học tiếp</v>
      </c>
    </row>
    <row r="27" spans="1:23" s="146" customFormat="1" ht="15.75">
      <c r="A27" s="127">
        <v>23</v>
      </c>
      <c r="B27" s="138" t="s">
        <v>230</v>
      </c>
      <c r="C27" s="139" t="s">
        <v>108</v>
      </c>
      <c r="D27" s="139" t="s">
        <v>109</v>
      </c>
      <c r="E27" s="145" t="s">
        <v>110</v>
      </c>
      <c r="F27" s="148" t="s">
        <v>13</v>
      </c>
      <c r="G27" s="142">
        <f>'HK1'!I24</f>
        <v>8</v>
      </c>
      <c r="H27" s="142">
        <f>'HK1'!L24</f>
        <v>5</v>
      </c>
      <c r="I27" s="142">
        <f>'HK1'!O24</f>
        <v>5</v>
      </c>
      <c r="J27" s="143">
        <f>'HK1'!R24</f>
        <v>6</v>
      </c>
      <c r="K27" s="142">
        <f>'HK1'!U24</f>
        <v>6</v>
      </c>
      <c r="L27" s="142">
        <f>'HK1'!X24</f>
        <v>8</v>
      </c>
      <c r="M27" s="142">
        <f>'HK2'!I24</f>
        <v>8</v>
      </c>
      <c r="N27" s="142">
        <f>'HK2'!L24</f>
        <v>7</v>
      </c>
      <c r="O27" s="142">
        <f>'HK2'!O24</f>
        <v>6</v>
      </c>
      <c r="P27" s="142">
        <f>'HK2'!R24</f>
        <v>5</v>
      </c>
      <c r="Q27" s="142">
        <f>'HK2'!U24</f>
        <v>6</v>
      </c>
      <c r="R27" s="142">
        <f>'HK2'!X24</f>
        <v>8</v>
      </c>
      <c r="S27" s="144">
        <f t="shared" si="0"/>
        <v>6.29</v>
      </c>
      <c r="T27" s="145" t="str">
        <f t="shared" si="1"/>
        <v>TB.Khá</v>
      </c>
      <c r="U27" s="145">
        <f t="shared" si="2"/>
        <v>0</v>
      </c>
      <c r="V27" s="145">
        <f t="shared" si="3"/>
        <v>0</v>
      </c>
      <c r="W27" s="145" t="str">
        <f t="shared" si="4"/>
        <v>Học tiếp</v>
      </c>
    </row>
    <row r="28" spans="1:23" s="146" customFormat="1" ht="15.75">
      <c r="A28" s="147">
        <v>24</v>
      </c>
      <c r="B28" s="138" t="s">
        <v>231</v>
      </c>
      <c r="C28" s="139" t="s">
        <v>111</v>
      </c>
      <c r="D28" s="139" t="s">
        <v>112</v>
      </c>
      <c r="E28" s="145" t="s">
        <v>113</v>
      </c>
      <c r="F28" s="148" t="s">
        <v>10</v>
      </c>
      <c r="G28" s="142">
        <f>'HK1'!I25</f>
        <v>5</v>
      </c>
      <c r="H28" s="142">
        <f>'HK1'!L25</f>
        <v>5</v>
      </c>
      <c r="I28" s="142">
        <f>'HK1'!O25</f>
        <v>6</v>
      </c>
      <c r="J28" s="143">
        <f>'HK1'!R25</f>
        <v>6</v>
      </c>
      <c r="K28" s="142">
        <f>'HK1'!U25</f>
        <v>5</v>
      </c>
      <c r="L28" s="142">
        <f>'HK1'!X25</f>
        <v>9</v>
      </c>
      <c r="M28" s="142">
        <f>'HK2'!I25</f>
        <v>7</v>
      </c>
      <c r="N28" s="142">
        <f>'HK2'!L25</f>
        <v>7</v>
      </c>
      <c r="O28" s="142">
        <f>'HK2'!O25</f>
        <v>5</v>
      </c>
      <c r="P28" s="142">
        <f>'HK2'!R25</f>
        <v>5</v>
      </c>
      <c r="Q28" s="142">
        <f>'HK2'!U25</f>
        <v>6</v>
      </c>
      <c r="R28" s="142">
        <f>'HK2'!X25</f>
        <v>5</v>
      </c>
      <c r="S28" s="144">
        <f t="shared" si="0"/>
        <v>5.69</v>
      </c>
      <c r="T28" s="145" t="str">
        <f t="shared" si="1"/>
        <v>Trung Bình</v>
      </c>
      <c r="U28" s="145">
        <f t="shared" si="2"/>
        <v>0</v>
      </c>
      <c r="V28" s="145">
        <f t="shared" si="3"/>
        <v>0</v>
      </c>
      <c r="W28" s="145" t="str">
        <f t="shared" si="4"/>
        <v>Học tiếp</v>
      </c>
    </row>
    <row r="29" spans="1:23" s="146" customFormat="1" ht="15.75">
      <c r="A29" s="127">
        <v>25</v>
      </c>
      <c r="B29" s="138" t="s">
        <v>232</v>
      </c>
      <c r="C29" s="139" t="s">
        <v>114</v>
      </c>
      <c r="D29" s="139" t="s">
        <v>35</v>
      </c>
      <c r="E29" s="145" t="s">
        <v>115</v>
      </c>
      <c r="F29" s="148" t="s">
        <v>58</v>
      </c>
      <c r="G29" s="142">
        <f>'HK1'!I26</f>
        <v>6</v>
      </c>
      <c r="H29" s="142">
        <f>'HK1'!L26</f>
        <v>7</v>
      </c>
      <c r="I29" s="142">
        <f>'HK1'!O26</f>
        <v>6</v>
      </c>
      <c r="J29" s="143">
        <f>'HK1'!R26</f>
        <v>6</v>
      </c>
      <c r="K29" s="142">
        <f>'HK1'!U26</f>
        <v>5</v>
      </c>
      <c r="L29" s="142">
        <f>'HK1'!X26</f>
        <v>7</v>
      </c>
      <c r="M29" s="142">
        <f>'HK2'!I26</f>
        <v>9</v>
      </c>
      <c r="N29" s="142">
        <f>'HK2'!L26</f>
        <v>6</v>
      </c>
      <c r="O29" s="142">
        <f>'HK2'!O26</f>
        <v>7</v>
      </c>
      <c r="P29" s="142">
        <f>'HK2'!R26</f>
        <v>5</v>
      </c>
      <c r="Q29" s="142">
        <f>'HK2'!U26</f>
        <v>5</v>
      </c>
      <c r="R29" s="142">
        <f>'HK2'!X26</f>
        <v>4</v>
      </c>
      <c r="S29" s="144">
        <f t="shared" si="0"/>
        <v>6.26</v>
      </c>
      <c r="T29" s="145" t="str">
        <f t="shared" si="1"/>
        <v>TB.Khá</v>
      </c>
      <c r="U29" s="145">
        <f t="shared" si="2"/>
        <v>1</v>
      </c>
      <c r="V29" s="145">
        <f t="shared" si="3"/>
        <v>0</v>
      </c>
      <c r="W29" s="145" t="str">
        <f t="shared" si="4"/>
        <v>Học tiếp</v>
      </c>
    </row>
    <row r="30" spans="1:23" s="146" customFormat="1" ht="15.75">
      <c r="A30" s="147">
        <v>26</v>
      </c>
      <c r="B30" s="138" t="s">
        <v>233</v>
      </c>
      <c r="C30" s="139" t="s">
        <v>116</v>
      </c>
      <c r="D30" s="139" t="s">
        <v>35</v>
      </c>
      <c r="E30" s="145" t="s">
        <v>117</v>
      </c>
      <c r="F30" s="148" t="s">
        <v>118</v>
      </c>
      <c r="G30" s="142">
        <f>'HK1'!I27</f>
        <v>5</v>
      </c>
      <c r="H30" s="142">
        <f>'HK1'!L27</f>
        <v>5</v>
      </c>
      <c r="I30" s="142">
        <f>'HK1'!O27</f>
        <v>6</v>
      </c>
      <c r="J30" s="143">
        <f>'HK1'!R27</f>
        <v>7</v>
      </c>
      <c r="K30" s="142">
        <f>'HK1'!U27</f>
        <v>5</v>
      </c>
      <c r="L30" s="142">
        <f>'HK1'!X27</f>
        <v>7</v>
      </c>
      <c r="M30" s="142">
        <f>'HK2'!I27</f>
        <v>8</v>
      </c>
      <c r="N30" s="142">
        <f>'HK2'!L27</f>
        <v>5</v>
      </c>
      <c r="O30" s="142">
        <f>'HK2'!O27</f>
        <v>6</v>
      </c>
      <c r="P30" s="142">
        <f>'HK2'!R27</f>
        <v>5</v>
      </c>
      <c r="Q30" s="142">
        <f>'HK2'!U27</f>
        <v>6</v>
      </c>
      <c r="R30" s="142">
        <f>'HK2'!X27</f>
        <v>4</v>
      </c>
      <c r="S30" s="144">
        <f t="shared" si="0"/>
        <v>5.83</v>
      </c>
      <c r="T30" s="145" t="str">
        <f t="shared" si="1"/>
        <v>Trung Bình</v>
      </c>
      <c r="U30" s="145">
        <f t="shared" si="2"/>
        <v>1</v>
      </c>
      <c r="V30" s="145">
        <f t="shared" si="3"/>
        <v>0</v>
      </c>
      <c r="W30" s="145" t="str">
        <f t="shared" si="4"/>
        <v>Học tiếp</v>
      </c>
    </row>
    <row r="31" spans="1:23" s="146" customFormat="1" ht="15.75">
      <c r="A31" s="127">
        <v>27</v>
      </c>
      <c r="B31" s="138" t="s">
        <v>234</v>
      </c>
      <c r="C31" s="139" t="s">
        <v>74</v>
      </c>
      <c r="D31" s="139" t="s">
        <v>36</v>
      </c>
      <c r="E31" s="145" t="s">
        <v>75</v>
      </c>
      <c r="F31" s="148" t="s">
        <v>6</v>
      </c>
      <c r="G31" s="142">
        <f>'HK1'!I28</f>
        <v>6</v>
      </c>
      <c r="H31" s="142">
        <f>'HK1'!L28</f>
        <v>5</v>
      </c>
      <c r="I31" s="142">
        <f>'HK1'!O28</f>
        <v>6</v>
      </c>
      <c r="J31" s="143">
        <f>'HK1'!R28</f>
        <v>6</v>
      </c>
      <c r="K31" s="142">
        <f>'HK1'!U28</f>
        <v>6</v>
      </c>
      <c r="L31" s="142">
        <f>'HK1'!X28</f>
        <v>9</v>
      </c>
      <c r="M31" s="142">
        <f>'HK2'!I28</f>
        <v>5</v>
      </c>
      <c r="N31" s="142">
        <f>'HK2'!L28</f>
        <v>8</v>
      </c>
      <c r="O31" s="142">
        <f>'HK2'!O28</f>
        <v>5</v>
      </c>
      <c r="P31" s="142">
        <f>'HK2'!R28</f>
        <v>5</v>
      </c>
      <c r="Q31" s="142">
        <f>'HK2'!U28</f>
        <v>6</v>
      </c>
      <c r="R31" s="142">
        <f>'HK2'!X28</f>
        <v>6</v>
      </c>
      <c r="S31" s="144">
        <f t="shared" si="0"/>
        <v>5.76</v>
      </c>
      <c r="T31" s="145" t="str">
        <f t="shared" si="1"/>
        <v>Trung Bình</v>
      </c>
      <c r="U31" s="145">
        <f t="shared" si="2"/>
        <v>0</v>
      </c>
      <c r="V31" s="145">
        <f t="shared" si="3"/>
        <v>0</v>
      </c>
      <c r="W31" s="145" t="str">
        <f t="shared" si="4"/>
        <v>Học tiếp</v>
      </c>
    </row>
    <row r="32" spans="1:23" s="166" customFormat="1" ht="15.75">
      <c r="A32" s="158">
        <v>28</v>
      </c>
      <c r="B32" s="159" t="s">
        <v>235</v>
      </c>
      <c r="C32" s="160" t="s">
        <v>43</v>
      </c>
      <c r="D32" s="160" t="s">
        <v>38</v>
      </c>
      <c r="E32" s="161" t="s">
        <v>119</v>
      </c>
      <c r="F32" s="162" t="s">
        <v>118</v>
      </c>
      <c r="G32" s="163">
        <f>'HK1'!I29</f>
        <v>4</v>
      </c>
      <c r="H32" s="163">
        <f>'HK1'!L29</f>
        <v>5</v>
      </c>
      <c r="I32" s="163">
        <f>'HK1'!O29</f>
        <v>3</v>
      </c>
      <c r="J32" s="164">
        <f>'HK1'!R29</f>
        <v>5</v>
      </c>
      <c r="K32" s="163">
        <f>'HK1'!U29</f>
        <v>0</v>
      </c>
      <c r="L32" s="163">
        <f>'HK1'!X29</f>
        <v>8</v>
      </c>
      <c r="M32" s="163">
        <f>'HK2'!I29</f>
        <v>7</v>
      </c>
      <c r="N32" s="163">
        <f>'HK2'!L29</f>
        <v>1</v>
      </c>
      <c r="O32" s="163">
        <f>'HK2'!O29</f>
        <v>5</v>
      </c>
      <c r="P32" s="163">
        <f>'HK2'!R29</f>
        <v>0</v>
      </c>
      <c r="Q32" s="163">
        <f>'HK2'!U29</f>
        <v>6</v>
      </c>
      <c r="R32" s="163">
        <f>'HK2'!X29</f>
        <v>4</v>
      </c>
      <c r="S32" s="165">
        <f t="shared" si="0"/>
        <v>3.55</v>
      </c>
      <c r="T32" s="161" t="str">
        <f t="shared" si="1"/>
        <v>Kém</v>
      </c>
      <c r="U32" s="161">
        <f t="shared" si="2"/>
        <v>6</v>
      </c>
      <c r="V32" s="161">
        <f>SUMIF(G32:R32,"&lt;5",$G$5:$R$5)</f>
        <v>22</v>
      </c>
      <c r="W32" s="161" t="str">
        <f t="shared" si="4"/>
        <v>Ngừng học</v>
      </c>
    </row>
    <row r="33" spans="1:23" s="146" customFormat="1" ht="15.75">
      <c r="A33" s="127">
        <v>29</v>
      </c>
      <c r="B33" s="138" t="s">
        <v>236</v>
      </c>
      <c r="C33" s="139" t="s">
        <v>120</v>
      </c>
      <c r="D33" s="139" t="s">
        <v>39</v>
      </c>
      <c r="E33" s="145" t="s">
        <v>121</v>
      </c>
      <c r="F33" s="148" t="s">
        <v>122</v>
      </c>
      <c r="G33" s="142" t="str">
        <f>'HK1'!I30</f>
        <v>M</v>
      </c>
      <c r="H33" s="142">
        <f>'HK1'!L30</f>
        <v>5</v>
      </c>
      <c r="I33" s="142">
        <f>'HK1'!O30</f>
        <v>7</v>
      </c>
      <c r="J33" s="143">
        <f>'HK1'!R30</f>
        <v>9</v>
      </c>
      <c r="K33" s="142">
        <f>'HK1'!U30</f>
        <v>6</v>
      </c>
      <c r="L33" s="142">
        <f>'HK1'!X30</f>
        <v>8</v>
      </c>
      <c r="M33" s="142">
        <f>'HK2'!I30</f>
        <v>9</v>
      </c>
      <c r="N33" s="142">
        <f>'HK2'!L30</f>
        <v>6</v>
      </c>
      <c r="O33" s="142">
        <f>'HK2'!O30</f>
        <v>6</v>
      </c>
      <c r="P33" s="142">
        <f>'HK2'!R30</f>
        <v>6</v>
      </c>
      <c r="Q33" s="142">
        <f>'HK2'!U30</f>
        <v>6</v>
      </c>
      <c r="R33" s="142">
        <f>'HK2'!X30</f>
        <v>8</v>
      </c>
      <c r="S33" s="144">
        <f t="shared" si="0"/>
        <v>6.76</v>
      </c>
      <c r="T33" s="145" t="str">
        <f t="shared" si="1"/>
        <v>TB.Khá</v>
      </c>
      <c r="U33" s="145">
        <f t="shared" si="2"/>
        <v>0</v>
      </c>
      <c r="V33" s="145">
        <f t="shared" si="3"/>
        <v>0</v>
      </c>
      <c r="W33" s="145" t="str">
        <f t="shared" si="4"/>
        <v>Học tiếp</v>
      </c>
    </row>
    <row r="34" spans="1:23" s="146" customFormat="1" ht="15.75">
      <c r="A34" s="147">
        <v>30</v>
      </c>
      <c r="B34" s="138" t="s">
        <v>237</v>
      </c>
      <c r="C34" s="139" t="s">
        <v>123</v>
      </c>
      <c r="D34" s="139" t="s">
        <v>124</v>
      </c>
      <c r="E34" s="145" t="s">
        <v>125</v>
      </c>
      <c r="F34" s="148" t="s">
        <v>118</v>
      </c>
      <c r="G34" s="142">
        <f>'HK1'!I31</f>
        <v>7</v>
      </c>
      <c r="H34" s="142">
        <f>'HK1'!L31</f>
        <v>5</v>
      </c>
      <c r="I34" s="142">
        <f>'HK1'!O31</f>
        <v>5</v>
      </c>
      <c r="J34" s="143">
        <f>'HK1'!R31</f>
        <v>3</v>
      </c>
      <c r="K34" s="142">
        <f>'HK1'!U31</f>
        <v>3</v>
      </c>
      <c r="L34" s="142">
        <f>'HK1'!X31</f>
        <v>9</v>
      </c>
      <c r="M34" s="142">
        <f>'HK2'!I31</f>
        <v>9</v>
      </c>
      <c r="N34" s="142">
        <f>'HK2'!L31</f>
        <v>5</v>
      </c>
      <c r="O34" s="142">
        <f>'HK2'!O31</f>
        <v>5</v>
      </c>
      <c r="P34" s="142">
        <f>'HK2'!R31</f>
        <v>4</v>
      </c>
      <c r="Q34" s="142">
        <f>'HK2'!U31</f>
        <v>6</v>
      </c>
      <c r="R34" s="142">
        <f>'HK2'!X31</f>
        <v>5</v>
      </c>
      <c r="S34" s="144">
        <f t="shared" si="0"/>
        <v>5.29</v>
      </c>
      <c r="T34" s="145" t="str">
        <f t="shared" si="1"/>
        <v>Trung Bình</v>
      </c>
      <c r="U34" s="145">
        <f t="shared" si="2"/>
        <v>3</v>
      </c>
      <c r="V34" s="145">
        <f t="shared" si="3"/>
        <v>13</v>
      </c>
      <c r="W34" s="145" t="str">
        <f t="shared" si="4"/>
        <v>Học tiếp</v>
      </c>
    </row>
    <row r="35" spans="1:23" s="166" customFormat="1" ht="15.75">
      <c r="A35" s="167">
        <v>31</v>
      </c>
      <c r="B35" s="159" t="s">
        <v>238</v>
      </c>
      <c r="C35" s="160" t="s">
        <v>126</v>
      </c>
      <c r="D35" s="160" t="s">
        <v>127</v>
      </c>
      <c r="E35" s="161" t="s">
        <v>128</v>
      </c>
      <c r="F35" s="162" t="s">
        <v>3</v>
      </c>
      <c r="G35" s="163">
        <f>'HK1'!I80</f>
        <v>4</v>
      </c>
      <c r="H35" s="163">
        <f>'HK1'!L80</f>
        <v>6</v>
      </c>
      <c r="I35" s="163">
        <f>'HK1'!O80</f>
        <v>4</v>
      </c>
      <c r="J35" s="164">
        <f>'HK1'!R80</f>
        <v>5</v>
      </c>
      <c r="K35" s="163">
        <f>'HK1'!U80</f>
        <v>3</v>
      </c>
      <c r="L35" s="163">
        <f>'HK1'!X80</f>
        <v>8</v>
      </c>
      <c r="M35" s="163">
        <f>'HK2'!I78</f>
        <v>6</v>
      </c>
      <c r="N35" s="163">
        <f>'HK2'!L78</f>
        <v>5</v>
      </c>
      <c r="O35" s="163">
        <f>'HK2'!O78</f>
        <v>5</v>
      </c>
      <c r="P35" s="163">
        <f>'HK2'!R78</f>
        <v>5</v>
      </c>
      <c r="Q35" s="163">
        <f>'HK2'!U78</f>
        <v>4</v>
      </c>
      <c r="R35" s="163">
        <f>'HK2'!X78</f>
        <v>5</v>
      </c>
      <c r="S35" s="165">
        <f t="shared" si="0"/>
        <v>4.71</v>
      </c>
      <c r="T35" s="161" t="str">
        <f t="shared" si="1"/>
        <v>Yếu</v>
      </c>
      <c r="U35" s="161">
        <f t="shared" si="2"/>
        <v>4</v>
      </c>
      <c r="V35" s="161">
        <f t="shared" si="3"/>
        <v>16</v>
      </c>
      <c r="W35" s="161" t="str">
        <f t="shared" si="4"/>
        <v>Ngừng học</v>
      </c>
    </row>
    <row r="36" spans="1:23" s="146" customFormat="1" ht="15.75">
      <c r="A36" s="147">
        <v>32</v>
      </c>
      <c r="B36" s="138" t="s">
        <v>239</v>
      </c>
      <c r="C36" s="139" t="s">
        <v>129</v>
      </c>
      <c r="D36" s="139" t="s">
        <v>130</v>
      </c>
      <c r="E36" s="145" t="s">
        <v>131</v>
      </c>
      <c r="F36" s="148" t="s">
        <v>11</v>
      </c>
      <c r="G36" s="142">
        <f>'HK1'!I32</f>
        <v>5</v>
      </c>
      <c r="H36" s="142">
        <f>'HK1'!L32</f>
        <v>6</v>
      </c>
      <c r="I36" s="142">
        <f>'HK1'!O32</f>
        <v>6</v>
      </c>
      <c r="J36" s="143">
        <f>'HK1'!R32</f>
        <v>6</v>
      </c>
      <c r="K36" s="142">
        <f>'HK1'!U32</f>
        <v>6</v>
      </c>
      <c r="L36" s="142">
        <f>'HK1'!X32</f>
        <v>8</v>
      </c>
      <c r="M36" s="142">
        <f>'HK2'!I32</f>
        <v>5</v>
      </c>
      <c r="N36" s="142">
        <f>'HK2'!L32</f>
        <v>6</v>
      </c>
      <c r="O36" s="142">
        <f>'HK2'!O32</f>
        <v>5</v>
      </c>
      <c r="P36" s="142">
        <f>'HK2'!R32</f>
        <v>5</v>
      </c>
      <c r="Q36" s="142">
        <f>'HK2'!U32</f>
        <v>7</v>
      </c>
      <c r="R36" s="142">
        <f>'HK2'!X32</f>
        <v>5</v>
      </c>
      <c r="S36" s="144">
        <f t="shared" si="0"/>
        <v>5.6</v>
      </c>
      <c r="T36" s="145" t="str">
        <f t="shared" si="1"/>
        <v>Trung Bình</v>
      </c>
      <c r="U36" s="145">
        <f t="shared" si="2"/>
        <v>0</v>
      </c>
      <c r="V36" s="145">
        <f t="shared" si="3"/>
        <v>0</v>
      </c>
      <c r="W36" s="145" t="str">
        <f t="shared" si="4"/>
        <v>Học tiếp</v>
      </c>
    </row>
    <row r="37" spans="1:23" s="146" customFormat="1" ht="15.75">
      <c r="A37" s="127">
        <v>33</v>
      </c>
      <c r="B37" s="138" t="s">
        <v>240</v>
      </c>
      <c r="C37" s="139" t="s">
        <v>132</v>
      </c>
      <c r="D37" s="139" t="s">
        <v>133</v>
      </c>
      <c r="E37" s="145" t="s">
        <v>134</v>
      </c>
      <c r="F37" s="148" t="s">
        <v>2</v>
      </c>
      <c r="G37" s="142">
        <f>'HK1'!I33</f>
        <v>6</v>
      </c>
      <c r="H37" s="142">
        <f>'HK1'!L33</f>
        <v>6</v>
      </c>
      <c r="I37" s="142">
        <f>'HK1'!O33</f>
        <v>5</v>
      </c>
      <c r="J37" s="143">
        <f>'HK1'!R33</f>
        <v>6</v>
      </c>
      <c r="K37" s="142">
        <f>'HK1'!U33</f>
        <v>6</v>
      </c>
      <c r="L37" s="142">
        <f>'HK1'!X33</f>
        <v>9</v>
      </c>
      <c r="M37" s="142">
        <f>'HK2'!I33</f>
        <v>8</v>
      </c>
      <c r="N37" s="142">
        <f>'HK2'!L33</f>
        <v>6</v>
      </c>
      <c r="O37" s="142">
        <f>'HK2'!O33</f>
        <v>6</v>
      </c>
      <c r="P37" s="142">
        <f>'HK2'!R33</f>
        <v>5</v>
      </c>
      <c r="Q37" s="142">
        <f>'HK2'!U33</f>
        <v>7</v>
      </c>
      <c r="R37" s="142">
        <f>'HK2'!X33</f>
        <v>7</v>
      </c>
      <c r="S37" s="144">
        <f t="shared" si="0"/>
        <v>6.1</v>
      </c>
      <c r="T37" s="145" t="str">
        <f t="shared" si="1"/>
        <v>TB.Khá</v>
      </c>
      <c r="U37" s="145">
        <f t="shared" si="2"/>
        <v>0</v>
      </c>
      <c r="V37" s="145">
        <f t="shared" si="3"/>
        <v>0</v>
      </c>
      <c r="W37" s="145" t="str">
        <f t="shared" si="4"/>
        <v>Học tiếp</v>
      </c>
    </row>
    <row r="38" spans="1:23" s="146" customFormat="1" ht="15.75">
      <c r="A38" s="147">
        <v>34</v>
      </c>
      <c r="B38" s="138" t="s">
        <v>241</v>
      </c>
      <c r="C38" s="139" t="s">
        <v>135</v>
      </c>
      <c r="D38" s="139" t="s">
        <v>136</v>
      </c>
      <c r="E38" s="145" t="s">
        <v>37</v>
      </c>
      <c r="F38" s="148" t="s">
        <v>58</v>
      </c>
      <c r="G38" s="142">
        <f>'HK1'!I34</f>
        <v>6</v>
      </c>
      <c r="H38" s="142">
        <f>'HK1'!L34</f>
        <v>5</v>
      </c>
      <c r="I38" s="142">
        <f>'HK1'!O34</f>
        <v>5</v>
      </c>
      <c r="J38" s="143">
        <f>'HK1'!R34</f>
        <v>6</v>
      </c>
      <c r="K38" s="142">
        <f>'HK1'!U34</f>
        <v>5</v>
      </c>
      <c r="L38" s="142">
        <f>'HK1'!X34</f>
        <v>8</v>
      </c>
      <c r="M38" s="142">
        <f>'HK2'!I34</f>
        <v>8</v>
      </c>
      <c r="N38" s="142">
        <f>'HK2'!L34</f>
        <v>5</v>
      </c>
      <c r="O38" s="142">
        <f>'HK2'!O34</f>
        <v>5</v>
      </c>
      <c r="P38" s="142">
        <f>'HK2'!R34</f>
        <v>6</v>
      </c>
      <c r="Q38" s="142">
        <f>'HK2'!U34</f>
        <v>6</v>
      </c>
      <c r="R38" s="142">
        <f>'HK2'!X34</f>
        <v>5</v>
      </c>
      <c r="S38" s="144">
        <f aca="true" t="shared" si="5" ref="S38:S64">IF(AND(G38="M",M38="M"),ROUND((SUMPRODUCT(H38:L38,$H$5:$L$5)+SUMPRODUCT(N38:R38,$N$5:$R$5))/(SUM($H$5:$L$5)+SUM($N$5:$R$5)),2),IF(G38="M",ROUND(SUMPRODUCT(H38:R38,$H$5:$R$5)/SUM($H$5:$R$5),2),IF(M38="M",ROUND((SUMPRODUCT(G38:L38,$G$5:$L$5)+SUMPRODUCT(N38:R38,$N$5:$R$5))/(SUM($G$5:$L$5)+SUM($N$5:$R$5)),2),ROUND(SUMPRODUCT(G38:R38,$G$5:$R$5)/SUM($G$5:$R$5),2))))</f>
        <v>5.76</v>
      </c>
      <c r="T38" s="145" t="str">
        <f aca="true" t="shared" si="6" ref="T38:T64">IF(S38&gt;=9,"Xuất Sắc",IF(S38&gt;=8,"Giỏi",IF(S38&gt;=7,"Khá",IF(S38&gt;=6,"TB.Khá",IF(S38&gt;=5,"Trung Bình",IF(S38&gt;=4,"Yếu","Kém"))))))</f>
        <v>Trung Bình</v>
      </c>
      <c r="U38" s="145">
        <f aca="true" t="shared" si="7" ref="U38:U64">COUNTIF(G38:R38,"&lt;5")</f>
        <v>0</v>
      </c>
      <c r="V38" s="145">
        <f aca="true" t="shared" si="8" ref="V38:V64">SUMIF(G38:R38,"&lt;5",$G$5:$R$5)</f>
        <v>0</v>
      </c>
      <c r="W38" s="145" t="str">
        <f aca="true" t="shared" si="9" ref="W38:W64">IF(AND(S38&gt;=5,V38&lt;=25),"Học tiếp",IF(S38&lt;3.5,"Thôi học","Ngừng học"))</f>
        <v>Học tiếp</v>
      </c>
    </row>
    <row r="39" spans="1:23" s="146" customFormat="1" ht="15.75">
      <c r="A39" s="127">
        <v>35</v>
      </c>
      <c r="B39" s="138" t="s">
        <v>242</v>
      </c>
      <c r="C39" s="139" t="s">
        <v>137</v>
      </c>
      <c r="D39" s="139" t="s">
        <v>44</v>
      </c>
      <c r="E39" s="145" t="s">
        <v>40</v>
      </c>
      <c r="F39" s="148" t="s">
        <v>2</v>
      </c>
      <c r="G39" s="142">
        <f>'HK1'!I35</f>
        <v>6</v>
      </c>
      <c r="H39" s="142">
        <f>'HK1'!L35</f>
        <v>6</v>
      </c>
      <c r="I39" s="142">
        <f>'HK1'!O35</f>
        <v>5</v>
      </c>
      <c r="J39" s="143">
        <f>'HK1'!R35</f>
        <v>6</v>
      </c>
      <c r="K39" s="142">
        <f>'HK1'!U35</f>
        <v>5</v>
      </c>
      <c r="L39" s="142">
        <f>'HK1'!X35</f>
        <v>8</v>
      </c>
      <c r="M39" s="142">
        <f>'HK2'!I35</f>
        <v>8</v>
      </c>
      <c r="N39" s="142">
        <f>'HK2'!L35</f>
        <v>6</v>
      </c>
      <c r="O39" s="142">
        <f>'HK2'!O35</f>
        <v>5</v>
      </c>
      <c r="P39" s="142">
        <f>'HK2'!R35</f>
        <v>6</v>
      </c>
      <c r="Q39" s="142">
        <f>'HK2'!U35</f>
        <v>7</v>
      </c>
      <c r="R39" s="142">
        <f>'HK2'!X35</f>
        <v>8</v>
      </c>
      <c r="S39" s="144">
        <f t="shared" si="5"/>
        <v>6</v>
      </c>
      <c r="T39" s="145" t="str">
        <f t="shared" si="6"/>
        <v>TB.Khá</v>
      </c>
      <c r="U39" s="145">
        <f t="shared" si="7"/>
        <v>0</v>
      </c>
      <c r="V39" s="145">
        <f t="shared" si="8"/>
        <v>0</v>
      </c>
      <c r="W39" s="145" t="str">
        <f t="shared" si="9"/>
        <v>Học tiếp</v>
      </c>
    </row>
    <row r="40" spans="1:23" s="166" customFormat="1" ht="15.75">
      <c r="A40" s="158">
        <v>36</v>
      </c>
      <c r="B40" s="159" t="s">
        <v>243</v>
      </c>
      <c r="C40" s="160" t="s">
        <v>138</v>
      </c>
      <c r="D40" s="160" t="s">
        <v>139</v>
      </c>
      <c r="E40" s="161" t="s">
        <v>140</v>
      </c>
      <c r="F40" s="162" t="s">
        <v>141</v>
      </c>
      <c r="G40" s="163">
        <f>'HK1'!I81</f>
        <v>5</v>
      </c>
      <c r="H40" s="163">
        <f>'HK1'!L81</f>
        <v>5</v>
      </c>
      <c r="I40" s="163">
        <f>'HK1'!O81</f>
        <v>5</v>
      </c>
      <c r="J40" s="164">
        <f>'HK1'!R81</f>
        <v>3</v>
      </c>
      <c r="K40" s="163">
        <f>'HK1'!U81</f>
        <v>3</v>
      </c>
      <c r="L40" s="163">
        <f>'HK1'!X81</f>
        <v>9</v>
      </c>
      <c r="M40" s="163">
        <f>'HK2'!I79</f>
        <v>6</v>
      </c>
      <c r="N40" s="163">
        <f>'HK2'!L79</f>
        <v>5</v>
      </c>
      <c r="O40" s="163">
        <f>'HK2'!O79</f>
        <v>5</v>
      </c>
      <c r="P40" s="163">
        <f>'HK2'!R79</f>
        <v>5</v>
      </c>
      <c r="Q40" s="163">
        <f>'HK2'!U79</f>
        <v>4</v>
      </c>
      <c r="R40" s="163">
        <f>'HK2'!X79</f>
        <v>6</v>
      </c>
      <c r="S40" s="165">
        <f t="shared" si="5"/>
        <v>4.67</v>
      </c>
      <c r="T40" s="161" t="str">
        <f t="shared" si="6"/>
        <v>Yếu</v>
      </c>
      <c r="U40" s="161">
        <f t="shared" si="7"/>
        <v>3</v>
      </c>
      <c r="V40" s="161">
        <f t="shared" si="8"/>
        <v>11</v>
      </c>
      <c r="W40" s="161" t="str">
        <f t="shared" si="9"/>
        <v>Ngừng học</v>
      </c>
    </row>
    <row r="41" spans="1:23" s="146" customFormat="1" ht="15.75">
      <c r="A41" s="127">
        <v>37</v>
      </c>
      <c r="B41" s="138" t="s">
        <v>244</v>
      </c>
      <c r="C41" s="139" t="s">
        <v>142</v>
      </c>
      <c r="D41" s="139" t="s">
        <v>143</v>
      </c>
      <c r="E41" s="145" t="s">
        <v>91</v>
      </c>
      <c r="F41" s="148" t="s">
        <v>9</v>
      </c>
      <c r="G41" s="142">
        <f>'HK1'!I36</f>
        <v>6</v>
      </c>
      <c r="H41" s="142">
        <f>'HK1'!L36</f>
        <v>5</v>
      </c>
      <c r="I41" s="142">
        <f>'HK1'!O36</f>
        <v>7</v>
      </c>
      <c r="J41" s="143">
        <f>'HK1'!R36</f>
        <v>6</v>
      </c>
      <c r="K41" s="142">
        <f>'HK1'!U36</f>
        <v>6</v>
      </c>
      <c r="L41" s="142">
        <f>'HK1'!X36</f>
        <v>7</v>
      </c>
      <c r="M41" s="142">
        <f>'HK2'!I36</f>
        <v>8</v>
      </c>
      <c r="N41" s="142">
        <f>'HK2'!L36</f>
        <v>6</v>
      </c>
      <c r="O41" s="142">
        <f>'HK2'!O36</f>
        <v>5</v>
      </c>
      <c r="P41" s="142">
        <f>'HK2'!R36</f>
        <v>5</v>
      </c>
      <c r="Q41" s="142">
        <f>'HK2'!U36</f>
        <v>6</v>
      </c>
      <c r="R41" s="142">
        <f>'HK2'!X36</f>
        <v>9</v>
      </c>
      <c r="S41" s="144">
        <f t="shared" si="5"/>
        <v>6.02</v>
      </c>
      <c r="T41" s="145" t="str">
        <f t="shared" si="6"/>
        <v>TB.Khá</v>
      </c>
      <c r="U41" s="145">
        <f t="shared" si="7"/>
        <v>0</v>
      </c>
      <c r="V41" s="145">
        <f t="shared" si="8"/>
        <v>0</v>
      </c>
      <c r="W41" s="145" t="str">
        <f t="shared" si="9"/>
        <v>Học tiếp</v>
      </c>
    </row>
    <row r="42" spans="1:23" s="146" customFormat="1" ht="15.75">
      <c r="A42" s="147">
        <v>38</v>
      </c>
      <c r="B42" s="138" t="s">
        <v>245</v>
      </c>
      <c r="C42" s="139" t="s">
        <v>144</v>
      </c>
      <c r="D42" s="139" t="s">
        <v>143</v>
      </c>
      <c r="E42" s="145" t="s">
        <v>145</v>
      </c>
      <c r="F42" s="148" t="s">
        <v>14</v>
      </c>
      <c r="G42" s="142">
        <f>'HK1'!I37</f>
        <v>5</v>
      </c>
      <c r="H42" s="142">
        <f>'HK1'!L37</f>
        <v>6</v>
      </c>
      <c r="I42" s="142">
        <f>'HK1'!O37</f>
        <v>9</v>
      </c>
      <c r="J42" s="143">
        <f>'HK1'!R37</f>
        <v>10</v>
      </c>
      <c r="K42" s="142">
        <f>'HK1'!U37</f>
        <v>7</v>
      </c>
      <c r="L42" s="142">
        <f>'HK1'!X37</f>
        <v>8</v>
      </c>
      <c r="M42" s="142">
        <f>'HK2'!I37</f>
        <v>8</v>
      </c>
      <c r="N42" s="142">
        <f>'HK2'!L37</f>
        <v>7</v>
      </c>
      <c r="O42" s="142">
        <f>'HK2'!O37</f>
        <v>6</v>
      </c>
      <c r="P42" s="142">
        <f>'HK2'!R37</f>
        <v>6</v>
      </c>
      <c r="Q42" s="142">
        <f>'HK2'!U37</f>
        <v>9</v>
      </c>
      <c r="R42" s="142">
        <f>'HK2'!X37</f>
        <v>7</v>
      </c>
      <c r="S42" s="144">
        <f t="shared" si="5"/>
        <v>7.19</v>
      </c>
      <c r="T42" s="145" t="str">
        <f t="shared" si="6"/>
        <v>Khá</v>
      </c>
      <c r="U42" s="145">
        <f t="shared" si="7"/>
        <v>0</v>
      </c>
      <c r="V42" s="145">
        <f t="shared" si="8"/>
        <v>0</v>
      </c>
      <c r="W42" s="145" t="str">
        <f t="shared" si="9"/>
        <v>Học tiếp</v>
      </c>
    </row>
    <row r="43" spans="1:23" s="146" customFormat="1" ht="15.75">
      <c r="A43" s="127">
        <v>39</v>
      </c>
      <c r="B43" s="138" t="s">
        <v>246</v>
      </c>
      <c r="C43" s="139" t="s">
        <v>146</v>
      </c>
      <c r="D43" s="139" t="s">
        <v>147</v>
      </c>
      <c r="E43" s="145" t="s">
        <v>27</v>
      </c>
      <c r="F43" s="148" t="s">
        <v>14</v>
      </c>
      <c r="G43" s="142">
        <f>'HK1'!I38</f>
        <v>7</v>
      </c>
      <c r="H43" s="142">
        <f>'HK1'!L38</f>
        <v>5</v>
      </c>
      <c r="I43" s="142">
        <f>'HK1'!O38</f>
        <v>8</v>
      </c>
      <c r="J43" s="143">
        <f>'HK1'!R38</f>
        <v>9</v>
      </c>
      <c r="K43" s="142">
        <f>'HK1'!U38</f>
        <v>6</v>
      </c>
      <c r="L43" s="142">
        <f>'HK1'!X38</f>
        <v>9</v>
      </c>
      <c r="M43" s="142">
        <f>'HK2'!I38</f>
        <v>7</v>
      </c>
      <c r="N43" s="142">
        <f>'HK2'!L38</f>
        <v>7</v>
      </c>
      <c r="O43" s="142">
        <f>'HK2'!O38</f>
        <v>6</v>
      </c>
      <c r="P43" s="142">
        <f>'HK2'!R38</f>
        <v>7</v>
      </c>
      <c r="Q43" s="142">
        <f>'HK2'!U38</f>
        <v>6</v>
      </c>
      <c r="R43" s="142">
        <f>'HK2'!X38</f>
        <v>7</v>
      </c>
      <c r="S43" s="144">
        <f t="shared" si="5"/>
        <v>6.86</v>
      </c>
      <c r="T43" s="145" t="str">
        <f t="shared" si="6"/>
        <v>TB.Khá</v>
      </c>
      <c r="U43" s="145">
        <f t="shared" si="7"/>
        <v>0</v>
      </c>
      <c r="V43" s="145">
        <f t="shared" si="8"/>
        <v>0</v>
      </c>
      <c r="W43" s="145" t="str">
        <f t="shared" si="9"/>
        <v>Học tiếp</v>
      </c>
    </row>
    <row r="44" spans="1:23" s="146" customFormat="1" ht="15.75">
      <c r="A44" s="147">
        <v>40</v>
      </c>
      <c r="B44" s="138" t="s">
        <v>247</v>
      </c>
      <c r="C44" s="139" t="s">
        <v>148</v>
      </c>
      <c r="D44" s="139" t="s">
        <v>149</v>
      </c>
      <c r="E44" s="145" t="s">
        <v>115</v>
      </c>
      <c r="F44" s="148" t="s">
        <v>150</v>
      </c>
      <c r="G44" s="142">
        <f>'HK1'!I39</f>
        <v>6</v>
      </c>
      <c r="H44" s="142">
        <f>'HK1'!L39</f>
        <v>5</v>
      </c>
      <c r="I44" s="142">
        <f>'HK1'!O39</f>
        <v>7</v>
      </c>
      <c r="J44" s="143">
        <f>'HK1'!R39</f>
        <v>7</v>
      </c>
      <c r="K44" s="142">
        <f>'HK1'!U39</f>
        <v>7</v>
      </c>
      <c r="L44" s="142">
        <f>'HK1'!X39</f>
        <v>9</v>
      </c>
      <c r="M44" s="142">
        <f>'HK2'!I39</f>
        <v>8</v>
      </c>
      <c r="N44" s="142">
        <f>'HK2'!L39</f>
        <v>7</v>
      </c>
      <c r="O44" s="142">
        <f>'HK2'!O39</f>
        <v>5</v>
      </c>
      <c r="P44" s="142">
        <f>'HK2'!R39</f>
        <v>6</v>
      </c>
      <c r="Q44" s="142">
        <f>'HK2'!U39</f>
        <v>5</v>
      </c>
      <c r="R44" s="142">
        <f>'HK2'!X39</f>
        <v>7</v>
      </c>
      <c r="S44" s="144">
        <f t="shared" si="5"/>
        <v>6.36</v>
      </c>
      <c r="T44" s="145" t="str">
        <f t="shared" si="6"/>
        <v>TB.Khá</v>
      </c>
      <c r="U44" s="145">
        <f t="shared" si="7"/>
        <v>0</v>
      </c>
      <c r="V44" s="145">
        <f t="shared" si="8"/>
        <v>0</v>
      </c>
      <c r="W44" s="145" t="str">
        <f t="shared" si="9"/>
        <v>Học tiếp</v>
      </c>
    </row>
    <row r="45" spans="1:23" s="146" customFormat="1" ht="15.75">
      <c r="A45" s="127">
        <v>41</v>
      </c>
      <c r="B45" s="138" t="s">
        <v>248</v>
      </c>
      <c r="C45" s="139" t="s">
        <v>151</v>
      </c>
      <c r="D45" s="139" t="s">
        <v>152</v>
      </c>
      <c r="E45" s="145" t="s">
        <v>153</v>
      </c>
      <c r="F45" s="148" t="s">
        <v>5</v>
      </c>
      <c r="G45" s="142">
        <f>'HK1'!I40</f>
        <v>5</v>
      </c>
      <c r="H45" s="142">
        <f>'HK1'!L40</f>
        <v>4</v>
      </c>
      <c r="I45" s="142">
        <f>'HK1'!O40</f>
        <v>5</v>
      </c>
      <c r="J45" s="143">
        <f>'HK1'!R40</f>
        <v>10</v>
      </c>
      <c r="K45" s="142">
        <f>'HK1'!U40</f>
        <v>4</v>
      </c>
      <c r="L45" s="142">
        <f>'HK1'!X40</f>
        <v>7</v>
      </c>
      <c r="M45" s="142">
        <f>'HK2'!I40</f>
        <v>5</v>
      </c>
      <c r="N45" s="142">
        <f>'HK2'!L40</f>
        <v>6</v>
      </c>
      <c r="O45" s="142">
        <f>'HK2'!O40</f>
        <v>5</v>
      </c>
      <c r="P45" s="142">
        <f>'HK2'!R40</f>
        <v>3</v>
      </c>
      <c r="Q45" s="142">
        <f>'HK2'!U40</f>
        <v>7</v>
      </c>
      <c r="R45" s="142">
        <f>'HK2'!X40</f>
        <v>5</v>
      </c>
      <c r="S45" s="144">
        <f t="shared" si="5"/>
        <v>5.31</v>
      </c>
      <c r="T45" s="145" t="str">
        <f t="shared" si="6"/>
        <v>Trung Bình</v>
      </c>
      <c r="U45" s="145">
        <f t="shared" si="7"/>
        <v>3</v>
      </c>
      <c r="V45" s="145">
        <f t="shared" si="8"/>
        <v>12</v>
      </c>
      <c r="W45" s="145" t="str">
        <f t="shared" si="9"/>
        <v>Học tiếp</v>
      </c>
    </row>
    <row r="46" spans="1:23" s="146" customFormat="1" ht="15.75">
      <c r="A46" s="147">
        <v>42</v>
      </c>
      <c r="B46" s="138" t="s">
        <v>249</v>
      </c>
      <c r="C46" s="139" t="s">
        <v>154</v>
      </c>
      <c r="D46" s="139" t="s">
        <v>155</v>
      </c>
      <c r="E46" s="145" t="s">
        <v>156</v>
      </c>
      <c r="F46" s="148" t="s">
        <v>4</v>
      </c>
      <c r="G46" s="142">
        <f>'HK1'!I41</f>
        <v>7</v>
      </c>
      <c r="H46" s="142">
        <f>'HK1'!L41</f>
        <v>6</v>
      </c>
      <c r="I46" s="142">
        <f>'HK1'!O41</f>
        <v>6</v>
      </c>
      <c r="J46" s="143">
        <f>'HK1'!R41</f>
        <v>5</v>
      </c>
      <c r="K46" s="142">
        <f>'HK1'!U41</f>
        <v>5</v>
      </c>
      <c r="L46" s="142">
        <f>'HK1'!X41</f>
        <v>9</v>
      </c>
      <c r="M46" s="142">
        <f>'HK2'!I41</f>
        <v>8</v>
      </c>
      <c r="N46" s="142">
        <f>'HK2'!L41</f>
        <v>7</v>
      </c>
      <c r="O46" s="142">
        <f>'HK2'!O41</f>
        <v>7</v>
      </c>
      <c r="P46" s="142">
        <f>'HK2'!R41</f>
        <v>5</v>
      </c>
      <c r="Q46" s="142">
        <f>'HK2'!U41</f>
        <v>5</v>
      </c>
      <c r="R46" s="142">
        <f>'HK2'!X41</f>
        <v>8</v>
      </c>
      <c r="S46" s="144">
        <f t="shared" si="5"/>
        <v>6.19</v>
      </c>
      <c r="T46" s="145" t="str">
        <f t="shared" si="6"/>
        <v>TB.Khá</v>
      </c>
      <c r="U46" s="145">
        <f t="shared" si="7"/>
        <v>0</v>
      </c>
      <c r="V46" s="145">
        <f t="shared" si="8"/>
        <v>0</v>
      </c>
      <c r="W46" s="145" t="str">
        <f t="shared" si="9"/>
        <v>Học tiếp</v>
      </c>
    </row>
    <row r="47" spans="1:23" s="146" customFormat="1" ht="15.75">
      <c r="A47" s="127">
        <v>43</v>
      </c>
      <c r="B47" s="138" t="s">
        <v>252</v>
      </c>
      <c r="C47" s="139" t="s">
        <v>162</v>
      </c>
      <c r="D47" s="139" t="s">
        <v>50</v>
      </c>
      <c r="E47" s="145" t="s">
        <v>29</v>
      </c>
      <c r="F47" s="148" t="s">
        <v>0</v>
      </c>
      <c r="G47" s="142">
        <f>'HK1'!I42</f>
        <v>6</v>
      </c>
      <c r="H47" s="142">
        <f>'HK1'!L42</f>
        <v>5</v>
      </c>
      <c r="I47" s="142">
        <f>'HK1'!O42</f>
        <v>6</v>
      </c>
      <c r="J47" s="143">
        <f>'HK1'!R42</f>
        <v>6</v>
      </c>
      <c r="K47" s="142">
        <f>'HK1'!U42</f>
        <v>5</v>
      </c>
      <c r="L47" s="142">
        <f>'HK1'!X42</f>
        <v>8</v>
      </c>
      <c r="M47" s="142">
        <f>'HK2'!I42</f>
        <v>5</v>
      </c>
      <c r="N47" s="142">
        <f>'HK2'!L42</f>
        <v>5</v>
      </c>
      <c r="O47" s="142">
        <f>'HK2'!O42</f>
        <v>6</v>
      </c>
      <c r="P47" s="142">
        <f>'HK2'!R42</f>
        <v>5</v>
      </c>
      <c r="Q47" s="142">
        <f>'HK2'!U42</f>
        <v>5</v>
      </c>
      <c r="R47" s="142">
        <f>'HK2'!X42</f>
        <v>9</v>
      </c>
      <c r="S47" s="144">
        <f t="shared" si="5"/>
        <v>5.43</v>
      </c>
      <c r="T47" s="145" t="str">
        <f t="shared" si="6"/>
        <v>Trung Bình</v>
      </c>
      <c r="U47" s="145">
        <f t="shared" si="7"/>
        <v>0</v>
      </c>
      <c r="V47" s="145">
        <f t="shared" si="8"/>
        <v>0</v>
      </c>
      <c r="W47" s="145" t="str">
        <f t="shared" si="9"/>
        <v>Học tiếp</v>
      </c>
    </row>
    <row r="48" spans="1:23" s="146" customFormat="1" ht="15.75">
      <c r="A48" s="147">
        <v>44</v>
      </c>
      <c r="B48" s="138" t="s">
        <v>253</v>
      </c>
      <c r="C48" s="139" t="s">
        <v>163</v>
      </c>
      <c r="D48" s="139" t="s">
        <v>50</v>
      </c>
      <c r="E48" s="145" t="s">
        <v>41</v>
      </c>
      <c r="F48" s="148" t="s">
        <v>58</v>
      </c>
      <c r="G48" s="142">
        <f>'HK1'!I43</f>
        <v>6</v>
      </c>
      <c r="H48" s="142">
        <f>'HK1'!L43</f>
        <v>6</v>
      </c>
      <c r="I48" s="142">
        <f>'HK1'!O43</f>
        <v>6</v>
      </c>
      <c r="J48" s="143">
        <f>'HK1'!R43</f>
        <v>6</v>
      </c>
      <c r="K48" s="142">
        <f>'HK1'!U43</f>
        <v>5</v>
      </c>
      <c r="L48" s="142">
        <f>'HK1'!X43</f>
        <v>7</v>
      </c>
      <c r="M48" s="142">
        <f>'HK2'!I43</f>
        <v>5</v>
      </c>
      <c r="N48" s="142">
        <f>'HK2'!L43</f>
        <v>5</v>
      </c>
      <c r="O48" s="142">
        <f>'HK2'!O43</f>
        <v>6</v>
      </c>
      <c r="P48" s="142">
        <f>'HK2'!R43</f>
        <v>6</v>
      </c>
      <c r="Q48" s="142">
        <f>'HK2'!U43</f>
        <v>7</v>
      </c>
      <c r="R48" s="142">
        <f>'HK2'!X43</f>
        <v>4</v>
      </c>
      <c r="S48" s="144">
        <f t="shared" si="5"/>
        <v>5.76</v>
      </c>
      <c r="T48" s="145" t="str">
        <f t="shared" si="6"/>
        <v>Trung Bình</v>
      </c>
      <c r="U48" s="145">
        <f t="shared" si="7"/>
        <v>1</v>
      </c>
      <c r="V48" s="145">
        <f t="shared" si="8"/>
        <v>0</v>
      </c>
      <c r="W48" s="145" t="str">
        <f t="shared" si="9"/>
        <v>Học tiếp</v>
      </c>
    </row>
    <row r="49" spans="1:23" s="146" customFormat="1" ht="15.75">
      <c r="A49" s="127">
        <v>45</v>
      </c>
      <c r="B49" s="138" t="s">
        <v>254</v>
      </c>
      <c r="C49" s="139" t="s">
        <v>164</v>
      </c>
      <c r="D49" s="139" t="s">
        <v>50</v>
      </c>
      <c r="E49" s="145" t="s">
        <v>165</v>
      </c>
      <c r="F49" s="148" t="s">
        <v>47</v>
      </c>
      <c r="G49" s="142">
        <f>'HK1'!I44</f>
        <v>7</v>
      </c>
      <c r="H49" s="142">
        <f>'HK1'!L44</f>
        <v>5</v>
      </c>
      <c r="I49" s="142">
        <f>'HK1'!O44</f>
        <v>7</v>
      </c>
      <c r="J49" s="143">
        <f>'HK1'!R44</f>
        <v>10</v>
      </c>
      <c r="K49" s="142">
        <f>'HK1'!U44</f>
        <v>6</v>
      </c>
      <c r="L49" s="142">
        <f>'HK1'!X44</f>
        <v>8</v>
      </c>
      <c r="M49" s="142">
        <f>'HK2'!I44</f>
        <v>8</v>
      </c>
      <c r="N49" s="142">
        <f>'HK2'!L44</f>
        <v>6</v>
      </c>
      <c r="O49" s="142">
        <f>'HK2'!O44</f>
        <v>5</v>
      </c>
      <c r="P49" s="142">
        <f>'HK2'!R44</f>
        <v>5</v>
      </c>
      <c r="Q49" s="142">
        <f>'HK2'!U44</f>
        <v>6</v>
      </c>
      <c r="R49" s="142">
        <f>'HK2'!X44</f>
        <v>6</v>
      </c>
      <c r="S49" s="144">
        <f t="shared" si="5"/>
        <v>6.52</v>
      </c>
      <c r="T49" s="145" t="str">
        <f t="shared" si="6"/>
        <v>TB.Khá</v>
      </c>
      <c r="U49" s="145">
        <f t="shared" si="7"/>
        <v>0</v>
      </c>
      <c r="V49" s="145">
        <f t="shared" si="8"/>
        <v>0</v>
      </c>
      <c r="W49" s="145" t="str">
        <f t="shared" si="9"/>
        <v>Học tiếp</v>
      </c>
    </row>
    <row r="50" spans="1:23" s="146" customFormat="1" ht="15.75">
      <c r="A50" s="147">
        <v>46</v>
      </c>
      <c r="B50" s="138" t="s">
        <v>255</v>
      </c>
      <c r="C50" s="139" t="s">
        <v>166</v>
      </c>
      <c r="D50" s="139" t="s">
        <v>50</v>
      </c>
      <c r="E50" s="145" t="s">
        <v>167</v>
      </c>
      <c r="F50" s="148" t="s">
        <v>8</v>
      </c>
      <c r="G50" s="142">
        <f>'HK1'!I45</f>
        <v>7</v>
      </c>
      <c r="H50" s="142">
        <f>'HK1'!L45</f>
        <v>6</v>
      </c>
      <c r="I50" s="142">
        <f>'HK1'!O45</f>
        <v>7</v>
      </c>
      <c r="J50" s="143">
        <f>'HK1'!R45</f>
        <v>6</v>
      </c>
      <c r="K50" s="142">
        <f>'HK1'!U45</f>
        <v>5</v>
      </c>
      <c r="L50" s="142">
        <f>'HK1'!X45</f>
        <v>6</v>
      </c>
      <c r="M50" s="142">
        <f>'HK2'!I45</f>
        <v>8</v>
      </c>
      <c r="N50" s="142">
        <f>'HK2'!L45</f>
        <v>5</v>
      </c>
      <c r="O50" s="142">
        <f>'HK2'!O45</f>
        <v>7</v>
      </c>
      <c r="P50" s="142">
        <f>'HK2'!R45</f>
        <v>5</v>
      </c>
      <c r="Q50" s="142">
        <f>'HK2'!U45</f>
        <v>5</v>
      </c>
      <c r="R50" s="142">
        <f>'HK2'!X45</f>
        <v>7</v>
      </c>
      <c r="S50" s="144">
        <f t="shared" si="5"/>
        <v>6.19</v>
      </c>
      <c r="T50" s="145" t="str">
        <f t="shared" si="6"/>
        <v>TB.Khá</v>
      </c>
      <c r="U50" s="145">
        <f t="shared" si="7"/>
        <v>0</v>
      </c>
      <c r="V50" s="145">
        <f t="shared" si="8"/>
        <v>0</v>
      </c>
      <c r="W50" s="145" t="str">
        <f t="shared" si="9"/>
        <v>Học tiếp</v>
      </c>
    </row>
    <row r="51" spans="1:24" s="157" customFormat="1" ht="15.75">
      <c r="A51" s="149">
        <v>47</v>
      </c>
      <c r="B51" s="150" t="s">
        <v>256</v>
      </c>
      <c r="C51" s="151" t="s">
        <v>168</v>
      </c>
      <c r="D51" s="151" t="s">
        <v>50</v>
      </c>
      <c r="E51" s="152" t="s">
        <v>169</v>
      </c>
      <c r="F51" s="153" t="s">
        <v>170</v>
      </c>
      <c r="G51" s="154">
        <f>'HK1'!I46</f>
        <v>5</v>
      </c>
      <c r="H51" s="154">
        <f>'HK1'!L46</f>
        <v>6</v>
      </c>
      <c r="I51" s="154">
        <f>'HK1'!O46</f>
        <v>4</v>
      </c>
      <c r="J51" s="155">
        <f>'HK1'!R46</f>
        <v>3</v>
      </c>
      <c r="K51" s="154">
        <f>'HK1'!U46</f>
        <v>3</v>
      </c>
      <c r="L51" s="154">
        <f>'HK1'!X46</f>
        <v>8</v>
      </c>
      <c r="M51" s="154">
        <f>'HK2'!I46</f>
        <v>8</v>
      </c>
      <c r="N51" s="154">
        <f>'HK2'!L46</f>
        <v>5</v>
      </c>
      <c r="O51" s="154">
        <f>'HK2'!O46</f>
        <v>6</v>
      </c>
      <c r="P51" s="154">
        <f>'HK2'!R46</f>
        <v>5</v>
      </c>
      <c r="Q51" s="154">
        <f>'HK2'!U46</f>
        <v>5</v>
      </c>
      <c r="R51" s="154">
        <f>'HK2'!X46</f>
        <v>5</v>
      </c>
      <c r="S51" s="156">
        <f t="shared" si="5"/>
        <v>5.07</v>
      </c>
      <c r="T51" s="152" t="str">
        <f t="shared" si="6"/>
        <v>Trung Bình</v>
      </c>
      <c r="U51" s="152">
        <f t="shared" si="7"/>
        <v>3</v>
      </c>
      <c r="V51" s="152">
        <f t="shared" si="8"/>
        <v>12</v>
      </c>
      <c r="W51" s="152" t="str">
        <f t="shared" si="9"/>
        <v>Học tiếp</v>
      </c>
      <c r="X51" s="157" t="s">
        <v>298</v>
      </c>
    </row>
    <row r="52" spans="1:23" s="146" customFormat="1" ht="15.75">
      <c r="A52" s="147">
        <v>50</v>
      </c>
      <c r="B52" s="138" t="s">
        <v>257</v>
      </c>
      <c r="C52" s="139" t="s">
        <v>46</v>
      </c>
      <c r="D52" s="139" t="s">
        <v>51</v>
      </c>
      <c r="E52" s="145" t="s">
        <v>171</v>
      </c>
      <c r="F52" s="148" t="s">
        <v>7</v>
      </c>
      <c r="G52" s="142">
        <f>'HK1'!I47</f>
        <v>6</v>
      </c>
      <c r="H52" s="142">
        <f>'HK1'!L47</f>
        <v>6</v>
      </c>
      <c r="I52" s="142">
        <f>'HK1'!O47</f>
        <v>5</v>
      </c>
      <c r="J52" s="143">
        <f>'HK1'!R47</f>
        <v>6</v>
      </c>
      <c r="K52" s="142">
        <f>'HK1'!U47</f>
        <v>5</v>
      </c>
      <c r="L52" s="142">
        <f>'HK1'!X47</f>
        <v>9</v>
      </c>
      <c r="M52" s="142">
        <f>'HK2'!I47</f>
        <v>8</v>
      </c>
      <c r="N52" s="142">
        <f>'HK2'!L47</f>
        <v>6</v>
      </c>
      <c r="O52" s="142">
        <f>'HK2'!O47</f>
        <v>6</v>
      </c>
      <c r="P52" s="142">
        <f>'HK2'!R47</f>
        <v>6</v>
      </c>
      <c r="Q52" s="142">
        <f>'HK2'!U47</f>
        <v>8</v>
      </c>
      <c r="R52" s="142">
        <f>'HK2'!X47</f>
        <v>4</v>
      </c>
      <c r="S52" s="144">
        <f t="shared" si="5"/>
        <v>6.19</v>
      </c>
      <c r="T52" s="145" t="str">
        <f t="shared" si="6"/>
        <v>TB.Khá</v>
      </c>
      <c r="U52" s="145">
        <f t="shared" si="7"/>
        <v>1</v>
      </c>
      <c r="V52" s="145">
        <f t="shared" si="8"/>
        <v>0</v>
      </c>
      <c r="W52" s="145" t="str">
        <f t="shared" si="9"/>
        <v>Học tiếp</v>
      </c>
    </row>
    <row r="53" spans="1:23" s="146" customFormat="1" ht="15.75">
      <c r="A53" s="127">
        <v>51</v>
      </c>
      <c r="B53" s="138" t="s">
        <v>258</v>
      </c>
      <c r="C53" s="139" t="s">
        <v>172</v>
      </c>
      <c r="D53" s="139" t="s">
        <v>51</v>
      </c>
      <c r="E53" s="145" t="s">
        <v>173</v>
      </c>
      <c r="F53" s="148" t="s">
        <v>58</v>
      </c>
      <c r="G53" s="142">
        <f>'HK1'!I48</f>
        <v>6</v>
      </c>
      <c r="H53" s="142">
        <f>'HK1'!L48</f>
        <v>3</v>
      </c>
      <c r="I53" s="142">
        <f>'HK1'!O48</f>
        <v>4</v>
      </c>
      <c r="J53" s="143">
        <f>'HK1'!R48</f>
        <v>8</v>
      </c>
      <c r="K53" s="142">
        <f>'HK1'!U48</f>
        <v>3</v>
      </c>
      <c r="L53" s="142">
        <f>'HK1'!X48</f>
        <v>6</v>
      </c>
      <c r="M53" s="142">
        <f>'HK2'!I48</f>
        <v>7</v>
      </c>
      <c r="N53" s="142">
        <f>'HK2'!L48</f>
        <v>7</v>
      </c>
      <c r="O53" s="142">
        <f>'HK2'!O48</f>
        <v>5</v>
      </c>
      <c r="P53" s="142">
        <f>'HK2'!R48</f>
        <v>6</v>
      </c>
      <c r="Q53" s="142">
        <f>'HK2'!U48</f>
        <v>8</v>
      </c>
      <c r="R53" s="142">
        <f>'HK2'!X48</f>
        <v>4</v>
      </c>
      <c r="S53" s="144">
        <f t="shared" si="5"/>
        <v>5.74</v>
      </c>
      <c r="T53" s="145" t="str">
        <f t="shared" si="6"/>
        <v>Trung Bình</v>
      </c>
      <c r="U53" s="145">
        <f t="shared" si="7"/>
        <v>4</v>
      </c>
      <c r="V53" s="145">
        <f t="shared" si="8"/>
        <v>11</v>
      </c>
      <c r="W53" s="145" t="str">
        <f t="shared" si="9"/>
        <v>Học tiếp</v>
      </c>
    </row>
    <row r="54" spans="1:23" s="146" customFormat="1" ht="15.75">
      <c r="A54" s="147">
        <v>52</v>
      </c>
      <c r="B54" s="138" t="s">
        <v>259</v>
      </c>
      <c r="C54" s="139" t="s">
        <v>174</v>
      </c>
      <c r="D54" s="139" t="s">
        <v>51</v>
      </c>
      <c r="E54" s="145" t="s">
        <v>175</v>
      </c>
      <c r="F54" s="148" t="s">
        <v>13</v>
      </c>
      <c r="G54" s="142">
        <f>'HK1'!I49</f>
        <v>6</v>
      </c>
      <c r="H54" s="142">
        <f>'HK1'!L49</f>
        <v>6</v>
      </c>
      <c r="I54" s="142">
        <f>'HK1'!O49</f>
        <v>7</v>
      </c>
      <c r="J54" s="143">
        <f>'HK1'!R49</f>
        <v>6</v>
      </c>
      <c r="K54" s="142">
        <f>'HK1'!U49</f>
        <v>4</v>
      </c>
      <c r="L54" s="142">
        <f>'HK1'!X49</f>
        <v>10</v>
      </c>
      <c r="M54" s="142">
        <f>'HK2'!I49</f>
        <v>8</v>
      </c>
      <c r="N54" s="142">
        <f>'HK2'!L49</f>
        <v>6</v>
      </c>
      <c r="O54" s="142">
        <f>'HK2'!O49</f>
        <v>5</v>
      </c>
      <c r="P54" s="142">
        <f>'HK2'!R49</f>
        <v>5</v>
      </c>
      <c r="Q54" s="142">
        <f>'HK2'!U49</f>
        <v>5</v>
      </c>
      <c r="R54" s="142">
        <f>'HK2'!X49</f>
        <v>7</v>
      </c>
      <c r="S54" s="144">
        <f t="shared" si="5"/>
        <v>5.83</v>
      </c>
      <c r="T54" s="145" t="str">
        <f t="shared" si="6"/>
        <v>Trung Bình</v>
      </c>
      <c r="U54" s="145">
        <f t="shared" si="7"/>
        <v>1</v>
      </c>
      <c r="V54" s="145">
        <f t="shared" si="8"/>
        <v>4</v>
      </c>
      <c r="W54" s="145" t="str">
        <f t="shared" si="9"/>
        <v>Học tiếp</v>
      </c>
    </row>
    <row r="55" spans="1:23" s="146" customFormat="1" ht="15.75">
      <c r="A55" s="127">
        <v>53</v>
      </c>
      <c r="B55" s="138" t="s">
        <v>260</v>
      </c>
      <c r="C55" s="139" t="s">
        <v>176</v>
      </c>
      <c r="D55" s="139" t="s">
        <v>177</v>
      </c>
      <c r="E55" s="145" t="s">
        <v>178</v>
      </c>
      <c r="F55" s="148" t="s">
        <v>170</v>
      </c>
      <c r="G55" s="142">
        <f>'HK1'!I50</f>
        <v>8</v>
      </c>
      <c r="H55" s="142">
        <f>'HK1'!L50</f>
        <v>7</v>
      </c>
      <c r="I55" s="142">
        <f>'HK1'!O50</f>
        <v>5</v>
      </c>
      <c r="J55" s="143">
        <f>'HK1'!R50</f>
        <v>6</v>
      </c>
      <c r="K55" s="142">
        <f>'HK1'!U50</f>
        <v>4</v>
      </c>
      <c r="L55" s="142">
        <f>'HK1'!X50</f>
        <v>8</v>
      </c>
      <c r="M55" s="142">
        <f>'HK2'!I50</f>
        <v>9</v>
      </c>
      <c r="N55" s="142">
        <f>'HK2'!L50</f>
        <v>5</v>
      </c>
      <c r="O55" s="142">
        <f>'HK2'!O50</f>
        <v>7</v>
      </c>
      <c r="P55" s="142">
        <f>'HK2'!R50</f>
        <v>6</v>
      </c>
      <c r="Q55" s="142">
        <f>'HK2'!U50</f>
        <v>8</v>
      </c>
      <c r="R55" s="142">
        <f>'HK2'!X50</f>
        <v>6</v>
      </c>
      <c r="S55" s="144">
        <f t="shared" si="5"/>
        <v>6.55</v>
      </c>
      <c r="T55" s="145" t="str">
        <f t="shared" si="6"/>
        <v>TB.Khá</v>
      </c>
      <c r="U55" s="145">
        <f t="shared" si="7"/>
        <v>1</v>
      </c>
      <c r="V55" s="145">
        <f t="shared" si="8"/>
        <v>4</v>
      </c>
      <c r="W55" s="145" t="str">
        <f t="shared" si="9"/>
        <v>Học tiếp</v>
      </c>
    </row>
    <row r="56" spans="1:23" s="146" customFormat="1" ht="15.75">
      <c r="A56" s="147">
        <v>54</v>
      </c>
      <c r="B56" s="138" t="s">
        <v>261</v>
      </c>
      <c r="C56" s="139" t="s">
        <v>179</v>
      </c>
      <c r="D56" s="139" t="s">
        <v>180</v>
      </c>
      <c r="E56" s="145" t="s">
        <v>31</v>
      </c>
      <c r="F56" s="148" t="s">
        <v>0</v>
      </c>
      <c r="G56" s="142">
        <f>'HK1'!I51</f>
        <v>7</v>
      </c>
      <c r="H56" s="142">
        <f>'HK1'!L51</f>
        <v>5</v>
      </c>
      <c r="I56" s="142">
        <f>'HK1'!O51</f>
        <v>7</v>
      </c>
      <c r="J56" s="143">
        <f>'HK1'!R51</f>
        <v>9</v>
      </c>
      <c r="K56" s="142">
        <f>'HK1'!U51</f>
        <v>5</v>
      </c>
      <c r="L56" s="142">
        <f>'HK1'!X51</f>
        <v>8</v>
      </c>
      <c r="M56" s="142">
        <f>'HK2'!I51</f>
        <v>8</v>
      </c>
      <c r="N56" s="142">
        <f>'HK2'!L51</f>
        <v>8</v>
      </c>
      <c r="O56" s="142">
        <f>'HK2'!O51</f>
        <v>5</v>
      </c>
      <c r="P56" s="142">
        <f>'HK2'!R51</f>
        <v>5</v>
      </c>
      <c r="Q56" s="142">
        <f>'HK2'!U51</f>
        <v>7</v>
      </c>
      <c r="R56" s="142">
        <f>'HK2'!X51</f>
        <v>8</v>
      </c>
      <c r="S56" s="144">
        <f t="shared" si="5"/>
        <v>6.6</v>
      </c>
      <c r="T56" s="145" t="str">
        <f t="shared" si="6"/>
        <v>TB.Khá</v>
      </c>
      <c r="U56" s="145">
        <f t="shared" si="7"/>
        <v>0</v>
      </c>
      <c r="V56" s="145">
        <f t="shared" si="8"/>
        <v>0</v>
      </c>
      <c r="W56" s="145" t="str">
        <f t="shared" si="9"/>
        <v>Học tiếp</v>
      </c>
    </row>
    <row r="57" spans="1:23" s="146" customFormat="1" ht="15.75">
      <c r="A57" s="127">
        <v>55</v>
      </c>
      <c r="B57" s="138" t="s">
        <v>262</v>
      </c>
      <c r="C57" s="139" t="s">
        <v>181</v>
      </c>
      <c r="D57" s="139" t="s">
        <v>182</v>
      </c>
      <c r="E57" s="145" t="s">
        <v>183</v>
      </c>
      <c r="F57" s="148" t="s">
        <v>184</v>
      </c>
      <c r="G57" s="142">
        <f>'HK1'!I52</f>
        <v>6</v>
      </c>
      <c r="H57" s="142">
        <f>'HK1'!L52</f>
        <v>5</v>
      </c>
      <c r="I57" s="142">
        <f>'HK1'!O52</f>
        <v>6</v>
      </c>
      <c r="J57" s="143">
        <f>'HK1'!R52</f>
        <v>9</v>
      </c>
      <c r="K57" s="142">
        <f>'HK1'!U52</f>
        <v>5</v>
      </c>
      <c r="L57" s="142">
        <f>'HK1'!X52</f>
        <v>7</v>
      </c>
      <c r="M57" s="142">
        <f>'HK2'!I52</f>
        <v>7</v>
      </c>
      <c r="N57" s="142">
        <f>'HK2'!L52</f>
        <v>7</v>
      </c>
      <c r="O57" s="142">
        <f>'HK2'!O52</f>
        <v>5</v>
      </c>
      <c r="P57" s="142">
        <f>'HK2'!R52</f>
        <v>7</v>
      </c>
      <c r="Q57" s="142">
        <f>'HK2'!U52</f>
        <v>6</v>
      </c>
      <c r="R57" s="142">
        <f>'HK2'!X52</f>
        <v>5</v>
      </c>
      <c r="S57" s="144">
        <f t="shared" si="5"/>
        <v>6.33</v>
      </c>
      <c r="T57" s="145" t="str">
        <f t="shared" si="6"/>
        <v>TB.Khá</v>
      </c>
      <c r="U57" s="145">
        <f t="shared" si="7"/>
        <v>0</v>
      </c>
      <c r="V57" s="145">
        <f t="shared" si="8"/>
        <v>0</v>
      </c>
      <c r="W57" s="145" t="str">
        <f t="shared" si="9"/>
        <v>Học tiếp</v>
      </c>
    </row>
    <row r="58" spans="1:23" s="146" customFormat="1" ht="15.75">
      <c r="A58" s="147">
        <v>56</v>
      </c>
      <c r="B58" s="138" t="s">
        <v>263</v>
      </c>
      <c r="C58" s="139" t="s">
        <v>185</v>
      </c>
      <c r="D58" s="139" t="s">
        <v>186</v>
      </c>
      <c r="E58" s="145" t="s">
        <v>41</v>
      </c>
      <c r="F58" s="148" t="s">
        <v>118</v>
      </c>
      <c r="G58" s="142">
        <f>'HK1'!I53</f>
        <v>5</v>
      </c>
      <c r="H58" s="142">
        <f>'HK1'!L53</f>
        <v>5</v>
      </c>
      <c r="I58" s="142">
        <f>'HK1'!O53</f>
        <v>7</v>
      </c>
      <c r="J58" s="143">
        <f>'HK1'!R53</f>
        <v>8</v>
      </c>
      <c r="K58" s="142">
        <f>'HK1'!U53</f>
        <v>6</v>
      </c>
      <c r="L58" s="142">
        <f>'HK1'!X53</f>
        <v>7</v>
      </c>
      <c r="M58" s="142">
        <f>'HK2'!I53</f>
        <v>8</v>
      </c>
      <c r="N58" s="142">
        <f>'HK2'!L53</f>
        <v>7</v>
      </c>
      <c r="O58" s="142">
        <f>'HK2'!O53</f>
        <v>6</v>
      </c>
      <c r="P58" s="142">
        <f>'HK2'!R53</f>
        <v>7</v>
      </c>
      <c r="Q58" s="142">
        <f>'HK2'!U53</f>
        <v>8</v>
      </c>
      <c r="R58" s="142">
        <f>'HK2'!X53</f>
        <v>9</v>
      </c>
      <c r="S58" s="144">
        <f t="shared" si="5"/>
        <v>6.69</v>
      </c>
      <c r="T58" s="145" t="str">
        <f t="shared" si="6"/>
        <v>TB.Khá</v>
      </c>
      <c r="U58" s="145">
        <f t="shared" si="7"/>
        <v>0</v>
      </c>
      <c r="V58" s="145">
        <f t="shared" si="8"/>
        <v>0</v>
      </c>
      <c r="W58" s="145" t="str">
        <f t="shared" si="9"/>
        <v>Học tiếp</v>
      </c>
    </row>
    <row r="59" spans="1:23" s="146" customFormat="1" ht="15.75">
      <c r="A59" s="127">
        <v>57</v>
      </c>
      <c r="B59" s="138" t="s">
        <v>264</v>
      </c>
      <c r="C59" s="139" t="s">
        <v>162</v>
      </c>
      <c r="D59" s="139" t="s">
        <v>187</v>
      </c>
      <c r="E59" s="145" t="s">
        <v>188</v>
      </c>
      <c r="F59" s="148" t="s">
        <v>7</v>
      </c>
      <c r="G59" s="142">
        <f>'HK1'!I54</f>
        <v>5</v>
      </c>
      <c r="H59" s="142">
        <f>'HK1'!L54</f>
        <v>5</v>
      </c>
      <c r="I59" s="142">
        <f>'HK1'!O54</f>
        <v>6</v>
      </c>
      <c r="J59" s="143">
        <f>'HK1'!R54</f>
        <v>10</v>
      </c>
      <c r="K59" s="142">
        <f>'HK1'!U54</f>
        <v>5</v>
      </c>
      <c r="L59" s="142">
        <f>'HK1'!X54</f>
        <v>6</v>
      </c>
      <c r="M59" s="142">
        <f>'HK2'!I54</f>
        <v>5</v>
      </c>
      <c r="N59" s="142">
        <f>'HK2'!L54</f>
        <v>6</v>
      </c>
      <c r="O59" s="142">
        <f>'HK2'!O54</f>
        <v>7</v>
      </c>
      <c r="P59" s="142">
        <f>'HK2'!R54</f>
        <v>5</v>
      </c>
      <c r="Q59" s="142">
        <f>'HK2'!U54</f>
        <v>7</v>
      </c>
      <c r="R59" s="142">
        <f>'HK2'!X54</f>
        <v>3</v>
      </c>
      <c r="S59" s="144">
        <f t="shared" si="5"/>
        <v>6.05</v>
      </c>
      <c r="T59" s="145" t="str">
        <f t="shared" si="6"/>
        <v>TB.Khá</v>
      </c>
      <c r="U59" s="145">
        <f t="shared" si="7"/>
        <v>1</v>
      </c>
      <c r="V59" s="145">
        <f t="shared" si="8"/>
        <v>0</v>
      </c>
      <c r="W59" s="145" t="str">
        <f t="shared" si="9"/>
        <v>Học tiếp</v>
      </c>
    </row>
    <row r="60" spans="1:23" s="166" customFormat="1" ht="15.75">
      <c r="A60" s="158">
        <v>58</v>
      </c>
      <c r="B60" s="159" t="s">
        <v>265</v>
      </c>
      <c r="C60" s="160" t="s">
        <v>46</v>
      </c>
      <c r="D60" s="160" t="s">
        <v>187</v>
      </c>
      <c r="E60" s="161" t="s">
        <v>189</v>
      </c>
      <c r="F60" s="162" t="s">
        <v>15</v>
      </c>
      <c r="G60" s="163">
        <f>'HK1'!I84</f>
        <v>3</v>
      </c>
      <c r="H60" s="163">
        <f>'HK1'!L84</f>
        <v>6</v>
      </c>
      <c r="I60" s="163">
        <f>'HK1'!O84</f>
        <v>5</v>
      </c>
      <c r="J60" s="164">
        <f>'HK1'!R84</f>
        <v>3</v>
      </c>
      <c r="K60" s="163">
        <f>'HK1'!U84</f>
        <v>5</v>
      </c>
      <c r="L60" s="163">
        <f>'HK1'!X84</f>
        <v>7</v>
      </c>
      <c r="M60" s="163">
        <f>'HK2'!I82</f>
        <v>8</v>
      </c>
      <c r="N60" s="163">
        <f>'HK2'!L82</f>
        <v>6</v>
      </c>
      <c r="O60" s="163">
        <f>'HK2'!O82</f>
        <v>7</v>
      </c>
      <c r="P60" s="163">
        <f>'HK2'!R82</f>
        <v>7</v>
      </c>
      <c r="Q60" s="163">
        <f>'HK2'!U82</f>
        <v>5</v>
      </c>
      <c r="R60" s="163">
        <f>'HK2'!X82</f>
        <v>6</v>
      </c>
      <c r="S60" s="165">
        <f t="shared" si="5"/>
        <v>5.57</v>
      </c>
      <c r="T60" s="161" t="str">
        <f t="shared" si="6"/>
        <v>Trung Bình</v>
      </c>
      <c r="U60" s="161">
        <f t="shared" si="7"/>
        <v>2</v>
      </c>
      <c r="V60" s="161">
        <f t="shared" si="8"/>
        <v>9</v>
      </c>
      <c r="W60" s="161" t="str">
        <f t="shared" si="9"/>
        <v>Học tiếp</v>
      </c>
    </row>
    <row r="61" spans="1:23" s="146" customFormat="1" ht="15.75">
      <c r="A61" s="127">
        <v>59</v>
      </c>
      <c r="B61" s="138" t="s">
        <v>266</v>
      </c>
      <c r="C61" s="139" t="s">
        <v>190</v>
      </c>
      <c r="D61" s="139" t="s">
        <v>187</v>
      </c>
      <c r="E61" s="145" t="s">
        <v>117</v>
      </c>
      <c r="F61" s="148" t="s">
        <v>48</v>
      </c>
      <c r="G61" s="142">
        <f>'HK1'!I55</f>
        <v>5</v>
      </c>
      <c r="H61" s="142">
        <f>'HK1'!L55</f>
        <v>5</v>
      </c>
      <c r="I61" s="142">
        <f>'HK1'!O55</f>
        <v>6</v>
      </c>
      <c r="J61" s="143">
        <f>'HK1'!R55</f>
        <v>4</v>
      </c>
      <c r="K61" s="142">
        <f>'HK1'!U55</f>
        <v>5</v>
      </c>
      <c r="L61" s="142">
        <f>'HK1'!X55</f>
        <v>9</v>
      </c>
      <c r="M61" s="142">
        <f>'HK2'!I55</f>
        <v>8</v>
      </c>
      <c r="N61" s="142">
        <f>'HK2'!L55</f>
        <v>7</v>
      </c>
      <c r="O61" s="142">
        <f>'HK2'!O55</f>
        <v>6</v>
      </c>
      <c r="P61" s="142">
        <f>'HK2'!R55</f>
        <v>3</v>
      </c>
      <c r="Q61" s="142">
        <f>'HK2'!U55</f>
        <v>8</v>
      </c>
      <c r="R61" s="142">
        <f>'HK2'!X55</f>
        <v>5</v>
      </c>
      <c r="S61" s="144">
        <f t="shared" si="5"/>
        <v>5.64</v>
      </c>
      <c r="T61" s="145" t="str">
        <f t="shared" si="6"/>
        <v>Trung Bình</v>
      </c>
      <c r="U61" s="145">
        <f t="shared" si="7"/>
        <v>2</v>
      </c>
      <c r="V61" s="145">
        <f t="shared" si="8"/>
        <v>9</v>
      </c>
      <c r="W61" s="145" t="str">
        <f t="shared" si="9"/>
        <v>Học tiếp</v>
      </c>
    </row>
    <row r="62" spans="1:23" s="146" customFormat="1" ht="15.75">
      <c r="A62" s="147">
        <v>60</v>
      </c>
      <c r="B62" s="138" t="s">
        <v>267</v>
      </c>
      <c r="C62" s="139" t="s">
        <v>28</v>
      </c>
      <c r="D62" s="139" t="s">
        <v>52</v>
      </c>
      <c r="E62" s="145" t="s">
        <v>191</v>
      </c>
      <c r="F62" s="148" t="s">
        <v>55</v>
      </c>
      <c r="G62" s="142">
        <f>'HK1'!I56</f>
        <v>5</v>
      </c>
      <c r="H62" s="142">
        <f>'HK1'!L56</f>
        <v>5</v>
      </c>
      <c r="I62" s="142">
        <f>'HK1'!O56</f>
        <v>7</v>
      </c>
      <c r="J62" s="143">
        <f>'HK1'!R56</f>
        <v>5</v>
      </c>
      <c r="K62" s="142">
        <f>'HK1'!U56</f>
        <v>4</v>
      </c>
      <c r="L62" s="142">
        <f>'HK1'!X56</f>
        <v>8</v>
      </c>
      <c r="M62" s="142">
        <f>'HK2'!I56</f>
        <v>8</v>
      </c>
      <c r="N62" s="142">
        <f>'HK2'!L56</f>
        <v>5</v>
      </c>
      <c r="O62" s="142">
        <f>'HK2'!O56</f>
        <v>6</v>
      </c>
      <c r="P62" s="142">
        <f>'HK2'!R56</f>
        <v>5</v>
      </c>
      <c r="Q62" s="142">
        <f>'HK2'!U56</f>
        <v>7</v>
      </c>
      <c r="R62" s="142">
        <f>'HK2'!X56</f>
        <v>6</v>
      </c>
      <c r="S62" s="144">
        <f t="shared" si="5"/>
        <v>5.71</v>
      </c>
      <c r="T62" s="145" t="str">
        <f t="shared" si="6"/>
        <v>Trung Bình</v>
      </c>
      <c r="U62" s="145">
        <f t="shared" si="7"/>
        <v>1</v>
      </c>
      <c r="V62" s="145">
        <f t="shared" si="8"/>
        <v>4</v>
      </c>
      <c r="W62" s="145" t="str">
        <f t="shared" si="9"/>
        <v>Học tiếp</v>
      </c>
    </row>
    <row r="63" spans="1:23" s="166" customFormat="1" ht="15.75">
      <c r="A63" s="167">
        <v>61</v>
      </c>
      <c r="B63" s="159" t="s">
        <v>268</v>
      </c>
      <c r="C63" s="160" t="s">
        <v>192</v>
      </c>
      <c r="D63" s="160" t="s">
        <v>193</v>
      </c>
      <c r="E63" s="161" t="s">
        <v>45</v>
      </c>
      <c r="F63" s="162" t="s">
        <v>3</v>
      </c>
      <c r="G63" s="163">
        <f>'HK1'!I85</f>
        <v>5</v>
      </c>
      <c r="H63" s="163">
        <f>'HK1'!L85</f>
        <v>6</v>
      </c>
      <c r="I63" s="163">
        <f>'HK1'!O85</f>
        <v>5</v>
      </c>
      <c r="J63" s="164">
        <f>'HK1'!R85</f>
        <v>8</v>
      </c>
      <c r="K63" s="163">
        <f>'HK1'!U85</f>
        <v>5</v>
      </c>
      <c r="L63" s="163">
        <f>'HK1'!X85</f>
        <v>10</v>
      </c>
      <c r="M63" s="163">
        <f>'HK2'!I83</f>
        <v>3</v>
      </c>
      <c r="N63" s="163">
        <f>'HK2'!L83</f>
        <v>0</v>
      </c>
      <c r="O63" s="163">
        <f>'HK2'!O83</f>
        <v>5</v>
      </c>
      <c r="P63" s="163">
        <f>'HK2'!R83</f>
        <v>4</v>
      </c>
      <c r="Q63" s="163">
        <f>'HK2'!U83</f>
        <v>3</v>
      </c>
      <c r="R63" s="163">
        <f>'HK2'!X83</f>
        <v>6</v>
      </c>
      <c r="S63" s="165">
        <f t="shared" si="5"/>
        <v>4.38</v>
      </c>
      <c r="T63" s="161" t="str">
        <f t="shared" si="6"/>
        <v>Yếu</v>
      </c>
      <c r="U63" s="161">
        <f t="shared" si="7"/>
        <v>4</v>
      </c>
      <c r="V63" s="161">
        <f t="shared" si="8"/>
        <v>17</v>
      </c>
      <c r="W63" s="161" t="str">
        <f t="shared" si="9"/>
        <v>Ngừng học</v>
      </c>
    </row>
    <row r="64" spans="1:23" s="168" customFormat="1" ht="15.75">
      <c r="A64" s="147">
        <v>62</v>
      </c>
      <c r="B64" s="138" t="s">
        <v>269</v>
      </c>
      <c r="C64" s="139" t="s">
        <v>194</v>
      </c>
      <c r="D64" s="139" t="s">
        <v>195</v>
      </c>
      <c r="E64" s="145" t="s">
        <v>196</v>
      </c>
      <c r="F64" s="148" t="s">
        <v>197</v>
      </c>
      <c r="G64" s="142">
        <f>'HK1'!I57</f>
        <v>5</v>
      </c>
      <c r="H64" s="142">
        <f>'HK1'!L57</f>
        <v>6</v>
      </c>
      <c r="I64" s="142">
        <f>'HK1'!O57</f>
        <v>6</v>
      </c>
      <c r="J64" s="143">
        <f>'HK1'!R57</f>
        <v>6</v>
      </c>
      <c r="K64" s="142">
        <f>'HK1'!U57</f>
        <v>6</v>
      </c>
      <c r="L64" s="142">
        <f>'HK1'!X57</f>
        <v>7</v>
      </c>
      <c r="M64" s="142">
        <f>'HK2'!I57</f>
        <v>8</v>
      </c>
      <c r="N64" s="142">
        <f>'HK2'!L57</f>
        <v>6</v>
      </c>
      <c r="O64" s="142">
        <f>'HK2'!O57</f>
        <v>6</v>
      </c>
      <c r="P64" s="142">
        <f>'HK2'!R57</f>
        <v>7</v>
      </c>
      <c r="Q64" s="142">
        <f>'HK2'!U57</f>
        <v>6</v>
      </c>
      <c r="R64" s="142">
        <f>'HK2'!X57</f>
        <v>9</v>
      </c>
      <c r="S64" s="144">
        <f t="shared" si="5"/>
        <v>6.24</v>
      </c>
      <c r="T64" s="145" t="str">
        <f t="shared" si="6"/>
        <v>TB.Khá</v>
      </c>
      <c r="U64" s="145">
        <f t="shared" si="7"/>
        <v>0</v>
      </c>
      <c r="V64" s="145">
        <f t="shared" si="8"/>
        <v>0</v>
      </c>
      <c r="W64" s="145" t="str">
        <f t="shared" si="9"/>
        <v>Học tiếp</v>
      </c>
    </row>
    <row r="65" spans="1:23" ht="18.75">
      <c r="A65" s="169"/>
      <c r="B65" s="170"/>
      <c r="C65" s="170"/>
      <c r="D65" s="170"/>
      <c r="E65" s="169"/>
      <c r="F65" s="169"/>
      <c r="G65" s="169"/>
      <c r="H65" s="169"/>
      <c r="I65" s="171"/>
      <c r="J65" s="169"/>
      <c r="K65" s="169"/>
      <c r="L65" s="169"/>
      <c r="M65" s="169"/>
      <c r="N65" s="169"/>
      <c r="O65" s="172"/>
      <c r="P65" s="172"/>
      <c r="Q65" s="172"/>
      <c r="R65" s="172"/>
      <c r="S65" s="173"/>
      <c r="T65" s="173"/>
      <c r="U65" s="122"/>
      <c r="V65" s="122"/>
      <c r="W65" s="172"/>
    </row>
    <row r="66" spans="1:23" ht="18.75">
      <c r="A66" s="169"/>
      <c r="B66" s="170"/>
      <c r="C66" s="170"/>
      <c r="D66" s="170"/>
      <c r="E66" s="169"/>
      <c r="F66" s="169"/>
      <c r="G66" s="169"/>
      <c r="H66" s="169"/>
      <c r="I66" s="171"/>
      <c r="J66" s="169"/>
      <c r="K66" s="169"/>
      <c r="L66" s="169"/>
      <c r="M66" s="169"/>
      <c r="N66" s="169"/>
      <c r="O66" s="172"/>
      <c r="P66" s="490" t="s">
        <v>287</v>
      </c>
      <c r="Q66" s="490"/>
      <c r="R66" s="490"/>
      <c r="S66" s="490"/>
      <c r="T66" s="490"/>
      <c r="U66" s="490"/>
      <c r="V66" s="174"/>
      <c r="W66" s="172"/>
    </row>
    <row r="67" spans="6:20" ht="15.75">
      <c r="F67" s="175"/>
      <c r="G67" s="175"/>
      <c r="H67" s="175"/>
      <c r="T67" s="177"/>
    </row>
  </sheetData>
  <sheetProtection/>
  <mergeCells count="4">
    <mergeCell ref="P66:U66"/>
    <mergeCell ref="A5:F5"/>
    <mergeCell ref="A1:W1"/>
    <mergeCell ref="A2:W2"/>
  </mergeCells>
  <printOptions/>
  <pageMargins left="0.49" right="0.16" top="0.38" bottom="0.27" header="0.17" footer="0.22"/>
  <pageSetup horizontalDpi="300" verticalDpi="300" orientation="landscape" paperSize="8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="115" zoomScaleNormal="115" workbookViewId="0" topLeftCell="A1">
      <pane xSplit="5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66" sqref="C66"/>
    </sheetView>
  </sheetViews>
  <sheetFormatPr defaultColWidth="8.796875" defaultRowHeight="15"/>
  <cols>
    <col min="1" max="1" width="3.59765625" style="9" customWidth="1"/>
    <col min="2" max="3" width="10.09765625" style="19" customWidth="1"/>
    <col min="4" max="4" width="16" style="30" customWidth="1"/>
    <col min="5" max="5" width="7.3984375" style="30" customWidth="1"/>
    <col min="6" max="6" width="7.69921875" style="19" customWidth="1"/>
    <col min="7" max="7" width="13.19921875" style="20" customWidth="1"/>
    <col min="8" max="8" width="4.8984375" style="49" customWidth="1"/>
    <col min="9" max="28" width="4.8984375" style="50" customWidth="1"/>
    <col min="29" max="29" width="5.69921875" style="51" customWidth="1"/>
    <col min="30" max="30" width="10.59765625" style="49" customWidth="1"/>
    <col min="31" max="16384" width="9" style="9" customWidth="1"/>
  </cols>
  <sheetData>
    <row r="1" spans="1:30" ht="147.75" customHeight="1" thickTop="1">
      <c r="A1" s="69" t="s">
        <v>16</v>
      </c>
      <c r="B1" s="70" t="s">
        <v>17</v>
      </c>
      <c r="C1" s="93"/>
      <c r="D1" s="71" t="s">
        <v>18</v>
      </c>
      <c r="E1" s="72" t="s">
        <v>19</v>
      </c>
      <c r="F1" s="70" t="s">
        <v>20</v>
      </c>
      <c r="G1" s="73" t="s">
        <v>21</v>
      </c>
      <c r="H1" s="74" t="s">
        <v>271</v>
      </c>
      <c r="I1" s="75" t="s">
        <v>199</v>
      </c>
      <c r="J1" s="75" t="s">
        <v>200</v>
      </c>
      <c r="K1" s="76" t="s">
        <v>272</v>
      </c>
      <c r="L1" s="75" t="s">
        <v>199</v>
      </c>
      <c r="M1" s="75" t="s">
        <v>200</v>
      </c>
      <c r="N1" s="77" t="s">
        <v>201</v>
      </c>
      <c r="O1" s="75" t="s">
        <v>199</v>
      </c>
      <c r="P1" s="75" t="s">
        <v>200</v>
      </c>
      <c r="Q1" s="76" t="s">
        <v>273</v>
      </c>
      <c r="R1" s="75" t="s">
        <v>199</v>
      </c>
      <c r="S1" s="75" t="s">
        <v>200</v>
      </c>
      <c r="T1" s="76" t="s">
        <v>288</v>
      </c>
      <c r="U1" s="75" t="s">
        <v>199</v>
      </c>
      <c r="V1" s="75" t="s">
        <v>200</v>
      </c>
      <c r="W1" s="78" t="s">
        <v>275</v>
      </c>
      <c r="X1" s="75" t="s">
        <v>199</v>
      </c>
      <c r="Y1" s="75" t="s">
        <v>200</v>
      </c>
      <c r="Z1" s="78" t="s">
        <v>276</v>
      </c>
      <c r="AA1" s="75" t="s">
        <v>199</v>
      </c>
      <c r="AB1" s="75" t="s">
        <v>200</v>
      </c>
      <c r="AC1" s="79" t="s">
        <v>277</v>
      </c>
      <c r="AD1" s="80" t="s">
        <v>207</v>
      </c>
    </row>
    <row r="2" spans="1:30" ht="18.75" customHeight="1">
      <c r="A2" s="494" t="s">
        <v>22</v>
      </c>
      <c r="B2" s="495"/>
      <c r="C2" s="495"/>
      <c r="D2" s="495"/>
      <c r="E2" s="495"/>
      <c r="F2" s="495"/>
      <c r="G2" s="495"/>
      <c r="H2" s="81">
        <v>0</v>
      </c>
      <c r="I2" s="82">
        <v>0</v>
      </c>
      <c r="J2" s="82">
        <v>5</v>
      </c>
      <c r="K2" s="82">
        <v>0</v>
      </c>
      <c r="L2" s="82">
        <v>0</v>
      </c>
      <c r="M2" s="82">
        <v>4</v>
      </c>
      <c r="N2" s="82">
        <v>0</v>
      </c>
      <c r="O2" s="82">
        <v>0</v>
      </c>
      <c r="P2" s="82">
        <v>5</v>
      </c>
      <c r="Q2" s="82">
        <v>0</v>
      </c>
      <c r="R2" s="82">
        <v>0</v>
      </c>
      <c r="S2" s="82">
        <v>5</v>
      </c>
      <c r="T2" s="82">
        <v>0</v>
      </c>
      <c r="U2" s="82">
        <v>0</v>
      </c>
      <c r="V2" s="82">
        <v>3</v>
      </c>
      <c r="W2" s="82">
        <v>0</v>
      </c>
      <c r="X2" s="82">
        <v>0</v>
      </c>
      <c r="Y2" s="82">
        <v>0</v>
      </c>
      <c r="Z2" s="82">
        <v>0</v>
      </c>
      <c r="AA2" s="82">
        <v>0</v>
      </c>
      <c r="AB2" s="82">
        <v>0</v>
      </c>
      <c r="AC2" s="83"/>
      <c r="AD2" s="84"/>
    </row>
    <row r="3" spans="1:30" s="13" customFormat="1" ht="31.5" customHeight="1">
      <c r="A3" s="85">
        <v>1</v>
      </c>
      <c r="B3" s="86" t="s">
        <v>208</v>
      </c>
      <c r="C3" s="56" t="s">
        <v>208</v>
      </c>
      <c r="D3" s="87" t="s">
        <v>53</v>
      </c>
      <c r="E3" s="88" t="s">
        <v>23</v>
      </c>
      <c r="F3" s="86" t="s">
        <v>54</v>
      </c>
      <c r="G3" s="89" t="s">
        <v>55</v>
      </c>
      <c r="H3" s="90">
        <v>9</v>
      </c>
      <c r="I3" s="90"/>
      <c r="J3" s="43">
        <f aca="true" t="shared" si="0" ref="J3:J34">IF(I3="",H3,IF(H3&gt;=5,I3,MAX(H3,I3)))</f>
        <v>9</v>
      </c>
      <c r="K3" s="90">
        <v>6</v>
      </c>
      <c r="L3" s="90"/>
      <c r="M3" s="43">
        <f aca="true" t="shared" si="1" ref="M3:M34">IF(L3="",K3,IF(K3&gt;=5,L3,MAX(K3,L3)))</f>
        <v>6</v>
      </c>
      <c r="N3" s="90">
        <v>7</v>
      </c>
      <c r="O3" s="90"/>
      <c r="P3" s="43">
        <f aca="true" t="shared" si="2" ref="P3:P34">IF(O3="",N3,IF(N3&gt;=5,O3,MAX(N3,O3)))</f>
        <v>7</v>
      </c>
      <c r="Q3" s="53">
        <v>5</v>
      </c>
      <c r="R3" s="90"/>
      <c r="S3" s="43">
        <f aca="true" t="shared" si="3" ref="S3:S34">IF(R3="",Q3,IF(Q3&gt;=5,R3,MAX(Q3,R3)))</f>
        <v>5</v>
      </c>
      <c r="T3" s="43">
        <v>4</v>
      </c>
      <c r="U3" s="43">
        <v>8</v>
      </c>
      <c r="V3" s="43">
        <f aca="true" t="shared" si="4" ref="V3:V34">IF(U3="",T3,IF(T3&gt;=5,U3,MAX(T3,U3)))</f>
        <v>8</v>
      </c>
      <c r="W3" s="43">
        <v>6</v>
      </c>
      <c r="X3" s="43"/>
      <c r="Y3" s="43">
        <f aca="true" t="shared" si="5" ref="Y3:Y34">IF(X3="",W3,IF(W3&gt;=5,X3,MAX(W3,X3)))</f>
        <v>6</v>
      </c>
      <c r="Z3" s="90"/>
      <c r="AA3" s="90"/>
      <c r="AB3" s="43">
        <f aca="true" t="shared" si="6" ref="AB3:AB34">IF(AA3="",Z3,IF(Z3&gt;=5,AA3,MAX(Z3,AA3)))</f>
        <v>0</v>
      </c>
      <c r="AC3" s="41">
        <f>IF(H3="M",ROUND(SUMPRODUCT(K3:AB3,#REF!)/SUM(#REF!),2),ROUND(SUMPRODUCT(H3:AB3,$H$2:$AB$2)/SUM($H$2:$AB$2),2))</f>
        <v>6.95</v>
      </c>
      <c r="AD3" s="44" t="str">
        <f aca="true" t="shared" si="7" ref="AD3:AD34">IF(AC3&gt;=9,"Xuất Sắc",IF(AC3&gt;=8,"Giỏi",IF(AC3&gt;=7,"Khá",IF(AC3&gt;=6,"TB.Khá",IF(AC3&gt;=5,"Trung Bình",IF(AC3&gt;=4,"Yếu","Kém"))))))</f>
        <v>TB.Khá</v>
      </c>
    </row>
    <row r="4" spans="1:30" s="13" customFormat="1" ht="31.5" customHeight="1">
      <c r="A4" s="14">
        <v>2</v>
      </c>
      <c r="B4" s="15" t="s">
        <v>209</v>
      </c>
      <c r="C4" s="15" t="s">
        <v>209</v>
      </c>
      <c r="D4" s="26" t="s">
        <v>56</v>
      </c>
      <c r="E4" s="27" t="s">
        <v>23</v>
      </c>
      <c r="F4" s="15" t="s">
        <v>57</v>
      </c>
      <c r="G4" s="16" t="s">
        <v>58</v>
      </c>
      <c r="H4" s="91">
        <v>8</v>
      </c>
      <c r="I4" s="92"/>
      <c r="J4" s="43">
        <f t="shared" si="0"/>
        <v>8</v>
      </c>
      <c r="K4" s="92">
        <v>8</v>
      </c>
      <c r="L4" s="92"/>
      <c r="M4" s="43">
        <f t="shared" si="1"/>
        <v>8</v>
      </c>
      <c r="N4" s="92">
        <v>6</v>
      </c>
      <c r="O4" s="92"/>
      <c r="P4" s="43">
        <f t="shared" si="2"/>
        <v>6</v>
      </c>
      <c r="Q4" s="53">
        <v>5</v>
      </c>
      <c r="R4" s="92"/>
      <c r="S4" s="43">
        <f t="shared" si="3"/>
        <v>5</v>
      </c>
      <c r="T4" s="43">
        <v>7</v>
      </c>
      <c r="U4" s="43"/>
      <c r="V4" s="43">
        <f t="shared" si="4"/>
        <v>7</v>
      </c>
      <c r="W4" s="43">
        <v>6</v>
      </c>
      <c r="X4" s="43"/>
      <c r="Y4" s="43">
        <f t="shared" si="5"/>
        <v>6</v>
      </c>
      <c r="Z4" s="92"/>
      <c r="AA4" s="92"/>
      <c r="AB4" s="43">
        <f t="shared" si="6"/>
        <v>0</v>
      </c>
      <c r="AC4" s="41">
        <f>IF(H4="M",ROUND(SUMPRODUCT(K4:AB4,#REF!)/SUM(#REF!),2),ROUND(SUMPRODUCT(H4:AB4,$H$2:$AB$2)/SUM($H$2:$AB$2),2))</f>
        <v>6.73</v>
      </c>
      <c r="AD4" s="44" t="str">
        <f t="shared" si="7"/>
        <v>TB.Khá</v>
      </c>
    </row>
    <row r="5" spans="1:30" s="104" customFormat="1" ht="31.5" customHeight="1">
      <c r="A5" s="94">
        <v>3</v>
      </c>
      <c r="B5" s="57" t="s">
        <v>210</v>
      </c>
      <c r="C5" s="57"/>
      <c r="D5" s="95" t="s">
        <v>59</v>
      </c>
      <c r="E5" s="96" t="s">
        <v>60</v>
      </c>
      <c r="F5" s="57" t="s">
        <v>34</v>
      </c>
      <c r="G5" s="97" t="s">
        <v>15</v>
      </c>
      <c r="H5" s="98">
        <v>7</v>
      </c>
      <c r="I5" s="99"/>
      <c r="J5" s="100">
        <f t="shared" si="0"/>
        <v>7</v>
      </c>
      <c r="K5" s="99">
        <v>6</v>
      </c>
      <c r="L5" s="99"/>
      <c r="M5" s="100">
        <f t="shared" si="1"/>
        <v>6</v>
      </c>
      <c r="N5" s="99">
        <v>4</v>
      </c>
      <c r="O5" s="99"/>
      <c r="P5" s="100">
        <f t="shared" si="2"/>
        <v>4</v>
      </c>
      <c r="Q5" s="101">
        <v>5</v>
      </c>
      <c r="R5" s="99"/>
      <c r="S5" s="100">
        <f t="shared" si="3"/>
        <v>5</v>
      </c>
      <c r="T5" s="100">
        <v>6</v>
      </c>
      <c r="U5" s="100"/>
      <c r="V5" s="100">
        <f t="shared" si="4"/>
        <v>6</v>
      </c>
      <c r="W5" s="100">
        <v>4</v>
      </c>
      <c r="X5" s="100"/>
      <c r="Y5" s="100">
        <f t="shared" si="5"/>
        <v>4</v>
      </c>
      <c r="Z5" s="99"/>
      <c r="AA5" s="99"/>
      <c r="AB5" s="100">
        <f t="shared" si="6"/>
        <v>0</v>
      </c>
      <c r="AC5" s="102">
        <f>IF(H5="M",ROUND(SUMPRODUCT(K5:AB5,#REF!)/SUM(#REF!),2),ROUND(SUMPRODUCT(H5:AB5,$H$2:$AB$2)/SUM($H$2:$AB$2),2))</f>
        <v>5.55</v>
      </c>
      <c r="AD5" s="103" t="str">
        <f t="shared" si="7"/>
        <v>Trung Bình</v>
      </c>
    </row>
    <row r="6" spans="1:30" s="13" customFormat="1" ht="31.5" customHeight="1">
      <c r="A6" s="14">
        <v>4</v>
      </c>
      <c r="B6" s="15" t="s">
        <v>211</v>
      </c>
      <c r="C6" s="15" t="s">
        <v>211</v>
      </c>
      <c r="D6" s="26" t="s">
        <v>42</v>
      </c>
      <c r="E6" s="27" t="s">
        <v>60</v>
      </c>
      <c r="F6" s="15" t="s">
        <v>61</v>
      </c>
      <c r="G6" s="16" t="s">
        <v>11</v>
      </c>
      <c r="H6" s="91">
        <v>6</v>
      </c>
      <c r="I6" s="92"/>
      <c r="J6" s="43">
        <f t="shared" si="0"/>
        <v>6</v>
      </c>
      <c r="K6" s="92">
        <v>5</v>
      </c>
      <c r="L6" s="92"/>
      <c r="M6" s="43">
        <f t="shared" si="1"/>
        <v>5</v>
      </c>
      <c r="N6" s="92">
        <v>4</v>
      </c>
      <c r="O6" s="92">
        <v>5</v>
      </c>
      <c r="P6" s="43">
        <f t="shared" si="2"/>
        <v>5</v>
      </c>
      <c r="Q6" s="53">
        <v>5</v>
      </c>
      <c r="R6" s="92"/>
      <c r="S6" s="43">
        <f t="shared" si="3"/>
        <v>5</v>
      </c>
      <c r="T6" s="43">
        <v>7</v>
      </c>
      <c r="U6" s="43"/>
      <c r="V6" s="43">
        <f t="shared" si="4"/>
        <v>7</v>
      </c>
      <c r="W6" s="43">
        <v>5</v>
      </c>
      <c r="X6" s="43"/>
      <c r="Y6" s="43">
        <f t="shared" si="5"/>
        <v>5</v>
      </c>
      <c r="Z6" s="92"/>
      <c r="AA6" s="92"/>
      <c r="AB6" s="43">
        <f t="shared" si="6"/>
        <v>0</v>
      </c>
      <c r="AC6" s="41">
        <f>IF(H6="M",ROUND(SUMPRODUCT(K6:AB6,#REF!)/SUM(#REF!),2),ROUND(SUMPRODUCT(H6:AB6,$H$2:$AB$2)/SUM($H$2:$AB$2),2))</f>
        <v>5.5</v>
      </c>
      <c r="AD6" s="44" t="str">
        <f t="shared" si="7"/>
        <v>Trung Bình</v>
      </c>
    </row>
    <row r="7" spans="1:30" s="13" customFormat="1" ht="31.5" customHeight="1">
      <c r="A7" s="85">
        <v>5</v>
      </c>
      <c r="B7" s="15" t="s">
        <v>212</v>
      </c>
      <c r="C7" s="15" t="s">
        <v>212</v>
      </c>
      <c r="D7" s="26" t="s">
        <v>62</v>
      </c>
      <c r="E7" s="27" t="s">
        <v>25</v>
      </c>
      <c r="F7" s="15" t="s">
        <v>63</v>
      </c>
      <c r="G7" s="16" t="s">
        <v>24</v>
      </c>
      <c r="H7" s="91">
        <v>7</v>
      </c>
      <c r="I7" s="92"/>
      <c r="J7" s="43">
        <f t="shared" si="0"/>
        <v>7</v>
      </c>
      <c r="K7" s="92">
        <v>8</v>
      </c>
      <c r="L7" s="92"/>
      <c r="M7" s="43">
        <f t="shared" si="1"/>
        <v>8</v>
      </c>
      <c r="N7" s="92">
        <v>7</v>
      </c>
      <c r="O7" s="92"/>
      <c r="P7" s="43">
        <f t="shared" si="2"/>
        <v>7</v>
      </c>
      <c r="Q7" s="53">
        <v>6</v>
      </c>
      <c r="R7" s="92"/>
      <c r="S7" s="43">
        <f t="shared" si="3"/>
        <v>6</v>
      </c>
      <c r="T7" s="43">
        <v>8</v>
      </c>
      <c r="U7" s="43"/>
      <c r="V7" s="43">
        <f t="shared" si="4"/>
        <v>8</v>
      </c>
      <c r="W7" s="43">
        <v>7</v>
      </c>
      <c r="X7" s="43"/>
      <c r="Y7" s="43">
        <f t="shared" si="5"/>
        <v>7</v>
      </c>
      <c r="Z7" s="92"/>
      <c r="AA7" s="92"/>
      <c r="AB7" s="43">
        <f t="shared" si="6"/>
        <v>0</v>
      </c>
      <c r="AC7" s="41">
        <f>IF(H7="M",ROUND(SUMPRODUCT(K7:AB7,#REF!)/SUM(#REF!),2),ROUND(SUMPRODUCT(H7:AB7,$H$2:$AB$2)/SUM($H$2:$AB$2),2))</f>
        <v>7.09</v>
      </c>
      <c r="AD7" s="44" t="str">
        <f t="shared" si="7"/>
        <v>Khá</v>
      </c>
    </row>
    <row r="8" spans="1:30" s="13" customFormat="1" ht="31.5" customHeight="1">
      <c r="A8" s="14">
        <v>6</v>
      </c>
      <c r="B8" s="15" t="s">
        <v>213</v>
      </c>
      <c r="C8" s="15" t="s">
        <v>213</v>
      </c>
      <c r="D8" s="26" t="s">
        <v>64</v>
      </c>
      <c r="E8" s="27" t="s">
        <v>25</v>
      </c>
      <c r="F8" s="15" t="s">
        <v>65</v>
      </c>
      <c r="G8" s="16" t="s">
        <v>4</v>
      </c>
      <c r="H8" s="91">
        <v>7</v>
      </c>
      <c r="I8" s="92"/>
      <c r="J8" s="43">
        <f t="shared" si="0"/>
        <v>7</v>
      </c>
      <c r="K8" s="92">
        <v>7</v>
      </c>
      <c r="L8" s="92"/>
      <c r="M8" s="43">
        <f t="shared" si="1"/>
        <v>7</v>
      </c>
      <c r="N8" s="92">
        <v>6</v>
      </c>
      <c r="O8" s="92"/>
      <c r="P8" s="43">
        <f t="shared" si="2"/>
        <v>6</v>
      </c>
      <c r="Q8" s="53">
        <v>5</v>
      </c>
      <c r="R8" s="92"/>
      <c r="S8" s="43">
        <f t="shared" si="3"/>
        <v>5</v>
      </c>
      <c r="T8" s="43">
        <v>4</v>
      </c>
      <c r="U8" s="43">
        <v>5</v>
      </c>
      <c r="V8" s="43">
        <f t="shared" si="4"/>
        <v>5</v>
      </c>
      <c r="W8" s="43">
        <v>8</v>
      </c>
      <c r="X8" s="43"/>
      <c r="Y8" s="43">
        <f t="shared" si="5"/>
        <v>8</v>
      </c>
      <c r="Z8" s="92"/>
      <c r="AA8" s="92"/>
      <c r="AB8" s="43">
        <f t="shared" si="6"/>
        <v>0</v>
      </c>
      <c r="AC8" s="41">
        <f>IF(H8="M",ROUND(SUMPRODUCT(K8:AB8,#REF!)/SUM(#REF!),2),ROUND(SUMPRODUCT(H8:AB8,$H$2:$AB$2)/SUM($H$2:$AB$2),2))</f>
        <v>6.05</v>
      </c>
      <c r="AD8" s="44" t="str">
        <f t="shared" si="7"/>
        <v>TB.Khá</v>
      </c>
    </row>
    <row r="9" spans="1:30" s="13" customFormat="1" ht="31.5" customHeight="1">
      <c r="A9" s="85">
        <v>7</v>
      </c>
      <c r="B9" s="15" t="s">
        <v>214</v>
      </c>
      <c r="C9" s="15" t="s">
        <v>214</v>
      </c>
      <c r="D9" s="26" t="s">
        <v>66</v>
      </c>
      <c r="E9" s="27" t="s">
        <v>67</v>
      </c>
      <c r="F9" s="15" t="s">
        <v>68</v>
      </c>
      <c r="G9" s="16" t="s">
        <v>0</v>
      </c>
      <c r="H9" s="91">
        <v>6</v>
      </c>
      <c r="I9" s="92"/>
      <c r="J9" s="43">
        <f t="shared" si="0"/>
        <v>6</v>
      </c>
      <c r="K9" s="92">
        <v>7</v>
      </c>
      <c r="L9" s="92"/>
      <c r="M9" s="43">
        <f t="shared" si="1"/>
        <v>7</v>
      </c>
      <c r="N9" s="92">
        <v>7</v>
      </c>
      <c r="O9" s="92"/>
      <c r="P9" s="43">
        <f t="shared" si="2"/>
        <v>7</v>
      </c>
      <c r="Q9" s="53">
        <v>6</v>
      </c>
      <c r="R9" s="92"/>
      <c r="S9" s="43">
        <f t="shared" si="3"/>
        <v>6</v>
      </c>
      <c r="T9" s="43">
        <v>6</v>
      </c>
      <c r="U9" s="43"/>
      <c r="V9" s="43">
        <f t="shared" si="4"/>
        <v>6</v>
      </c>
      <c r="W9" s="43">
        <v>5</v>
      </c>
      <c r="X9" s="43"/>
      <c r="Y9" s="43">
        <f t="shared" si="5"/>
        <v>5</v>
      </c>
      <c r="Z9" s="92"/>
      <c r="AA9" s="92"/>
      <c r="AB9" s="43">
        <f t="shared" si="6"/>
        <v>0</v>
      </c>
      <c r="AC9" s="41">
        <f>IF(H9="M",ROUND(SUMPRODUCT(K9:AB9,#REF!)/SUM(#REF!),2),ROUND(SUMPRODUCT(H9:AB9,$H$2:$AB$2)/SUM($H$2:$AB$2),2))</f>
        <v>6.41</v>
      </c>
      <c r="AD9" s="44" t="str">
        <f t="shared" si="7"/>
        <v>TB.Khá</v>
      </c>
    </row>
    <row r="10" spans="1:30" s="13" customFormat="1" ht="31.5" customHeight="1">
      <c r="A10" s="14">
        <v>8</v>
      </c>
      <c r="B10" s="15" t="s">
        <v>215</v>
      </c>
      <c r="C10" s="15" t="s">
        <v>215</v>
      </c>
      <c r="D10" s="26" t="s">
        <v>69</v>
      </c>
      <c r="E10" s="27" t="s">
        <v>70</v>
      </c>
      <c r="F10" s="15" t="s">
        <v>71</v>
      </c>
      <c r="G10" s="16" t="s">
        <v>58</v>
      </c>
      <c r="H10" s="91">
        <v>9</v>
      </c>
      <c r="I10" s="92"/>
      <c r="J10" s="43">
        <f t="shared" si="0"/>
        <v>9</v>
      </c>
      <c r="K10" s="92">
        <v>8</v>
      </c>
      <c r="L10" s="92"/>
      <c r="M10" s="43">
        <f t="shared" si="1"/>
        <v>8</v>
      </c>
      <c r="N10" s="92">
        <v>7</v>
      </c>
      <c r="O10" s="92"/>
      <c r="P10" s="43">
        <f t="shared" si="2"/>
        <v>7</v>
      </c>
      <c r="Q10" s="53">
        <v>6</v>
      </c>
      <c r="R10" s="92"/>
      <c r="S10" s="43">
        <f t="shared" si="3"/>
        <v>6</v>
      </c>
      <c r="T10" s="43">
        <v>6</v>
      </c>
      <c r="U10" s="43"/>
      <c r="V10" s="43">
        <f t="shared" si="4"/>
        <v>6</v>
      </c>
      <c r="W10" s="43">
        <v>7</v>
      </c>
      <c r="X10" s="43"/>
      <c r="Y10" s="43">
        <f t="shared" si="5"/>
        <v>7</v>
      </c>
      <c r="Z10" s="92"/>
      <c r="AA10" s="92"/>
      <c r="AB10" s="43">
        <f t="shared" si="6"/>
        <v>0</v>
      </c>
      <c r="AC10" s="41">
        <f>IF(H10="M",ROUND(SUMPRODUCT(K10:AB10,#REF!)/SUM(#REF!),2),ROUND(SUMPRODUCT(H10:AB10,$H$2:$AB$2)/SUM($H$2:$AB$2),2))</f>
        <v>7.27</v>
      </c>
      <c r="AD10" s="44" t="str">
        <f t="shared" si="7"/>
        <v>Khá</v>
      </c>
    </row>
    <row r="11" spans="1:30" s="13" customFormat="1" ht="31.5" customHeight="1">
      <c r="A11" s="85">
        <v>9</v>
      </c>
      <c r="B11" s="15" t="s">
        <v>216</v>
      </c>
      <c r="C11" s="15" t="s">
        <v>216</v>
      </c>
      <c r="D11" s="26" t="s">
        <v>72</v>
      </c>
      <c r="E11" s="27" t="s">
        <v>26</v>
      </c>
      <c r="F11" s="15" t="s">
        <v>73</v>
      </c>
      <c r="G11" s="16" t="s">
        <v>6</v>
      </c>
      <c r="H11" s="91">
        <v>6</v>
      </c>
      <c r="I11" s="92"/>
      <c r="J11" s="43">
        <f t="shared" si="0"/>
        <v>6</v>
      </c>
      <c r="K11" s="92">
        <v>8</v>
      </c>
      <c r="L11" s="92"/>
      <c r="M11" s="43">
        <f t="shared" si="1"/>
        <v>8</v>
      </c>
      <c r="N11" s="92">
        <v>6</v>
      </c>
      <c r="O11" s="92"/>
      <c r="P11" s="43">
        <f t="shared" si="2"/>
        <v>6</v>
      </c>
      <c r="Q11" s="53">
        <v>4</v>
      </c>
      <c r="R11" s="92">
        <v>5</v>
      </c>
      <c r="S11" s="43">
        <f t="shared" si="3"/>
        <v>5</v>
      </c>
      <c r="T11" s="43">
        <v>5</v>
      </c>
      <c r="U11" s="43"/>
      <c r="V11" s="43">
        <f t="shared" si="4"/>
        <v>5</v>
      </c>
      <c r="W11" s="43">
        <v>5</v>
      </c>
      <c r="X11" s="43"/>
      <c r="Y11" s="43">
        <f t="shared" si="5"/>
        <v>5</v>
      </c>
      <c r="Z11" s="92"/>
      <c r="AA11" s="92"/>
      <c r="AB11" s="43">
        <f t="shared" si="6"/>
        <v>0</v>
      </c>
      <c r="AC11" s="41">
        <f>IF(H11="M",ROUND(SUMPRODUCT(K11:AB11,#REF!)/SUM(#REF!),2),ROUND(SUMPRODUCT(H11:AB11,$H$2:$AB$2)/SUM($H$2:$AB$2),2))</f>
        <v>6</v>
      </c>
      <c r="AD11" s="44" t="str">
        <f t="shared" si="7"/>
        <v>TB.Khá</v>
      </c>
    </row>
    <row r="12" spans="1:30" s="13" customFormat="1" ht="31.5" customHeight="1">
      <c r="A12" s="14">
        <v>10</v>
      </c>
      <c r="B12" s="15" t="s">
        <v>217</v>
      </c>
      <c r="C12" s="15" t="s">
        <v>217</v>
      </c>
      <c r="D12" s="26" t="s">
        <v>74</v>
      </c>
      <c r="E12" s="27" t="s">
        <v>26</v>
      </c>
      <c r="F12" s="15" t="s">
        <v>75</v>
      </c>
      <c r="G12" s="16" t="s">
        <v>13</v>
      </c>
      <c r="H12" s="91">
        <v>7</v>
      </c>
      <c r="I12" s="92"/>
      <c r="J12" s="43">
        <f t="shared" si="0"/>
        <v>7</v>
      </c>
      <c r="K12" s="92">
        <v>6</v>
      </c>
      <c r="L12" s="92"/>
      <c r="M12" s="43">
        <f t="shared" si="1"/>
        <v>6</v>
      </c>
      <c r="N12" s="92">
        <v>5</v>
      </c>
      <c r="O12" s="92"/>
      <c r="P12" s="43">
        <f t="shared" si="2"/>
        <v>5</v>
      </c>
      <c r="Q12" s="53">
        <v>3</v>
      </c>
      <c r="R12" s="92">
        <v>5</v>
      </c>
      <c r="S12" s="43">
        <f t="shared" si="3"/>
        <v>5</v>
      </c>
      <c r="T12" s="43">
        <v>4</v>
      </c>
      <c r="U12" s="43">
        <v>8</v>
      </c>
      <c r="V12" s="43">
        <f t="shared" si="4"/>
        <v>8</v>
      </c>
      <c r="W12" s="43">
        <v>6</v>
      </c>
      <c r="X12" s="43"/>
      <c r="Y12" s="43">
        <f t="shared" si="5"/>
        <v>6</v>
      </c>
      <c r="Z12" s="92"/>
      <c r="AA12" s="92"/>
      <c r="AB12" s="43">
        <f t="shared" si="6"/>
        <v>0</v>
      </c>
      <c r="AC12" s="41">
        <f>IF(H12="M",ROUND(SUMPRODUCT(K12:AB12,#REF!)/SUM(#REF!),2),ROUND(SUMPRODUCT(H12:AB12,$H$2:$AB$2)/SUM($H$2:$AB$2),2))</f>
        <v>6.05</v>
      </c>
      <c r="AD12" s="44" t="str">
        <f t="shared" si="7"/>
        <v>TB.Khá</v>
      </c>
    </row>
    <row r="13" spans="1:30" s="13" customFormat="1" ht="31.5" customHeight="1">
      <c r="A13" s="85">
        <v>11</v>
      </c>
      <c r="B13" s="15" t="s">
        <v>218</v>
      </c>
      <c r="C13" s="15" t="s">
        <v>218</v>
      </c>
      <c r="D13" s="26" t="s">
        <v>76</v>
      </c>
      <c r="E13" s="27" t="s">
        <v>77</v>
      </c>
      <c r="F13" s="15" t="s">
        <v>78</v>
      </c>
      <c r="G13" s="16" t="s">
        <v>12</v>
      </c>
      <c r="H13" s="91">
        <v>7</v>
      </c>
      <c r="I13" s="92"/>
      <c r="J13" s="43">
        <f t="shared" si="0"/>
        <v>7</v>
      </c>
      <c r="K13" s="92">
        <v>6</v>
      </c>
      <c r="L13" s="92"/>
      <c r="M13" s="43">
        <f t="shared" si="1"/>
        <v>6</v>
      </c>
      <c r="N13" s="92">
        <v>5</v>
      </c>
      <c r="O13" s="92"/>
      <c r="P13" s="43">
        <f t="shared" si="2"/>
        <v>5</v>
      </c>
      <c r="Q13" s="53">
        <v>3</v>
      </c>
      <c r="R13" s="92">
        <v>5</v>
      </c>
      <c r="S13" s="43">
        <f t="shared" si="3"/>
        <v>5</v>
      </c>
      <c r="T13" s="43">
        <v>5</v>
      </c>
      <c r="U13" s="43"/>
      <c r="V13" s="43">
        <f t="shared" si="4"/>
        <v>5</v>
      </c>
      <c r="W13" s="43">
        <v>6</v>
      </c>
      <c r="X13" s="43"/>
      <c r="Y13" s="43">
        <f t="shared" si="5"/>
        <v>6</v>
      </c>
      <c r="Z13" s="92"/>
      <c r="AA13" s="92"/>
      <c r="AB13" s="43">
        <f t="shared" si="6"/>
        <v>0</v>
      </c>
      <c r="AC13" s="41">
        <f>IF(H13="M",ROUND(SUMPRODUCT(K13:AB13,#REF!)/SUM(#REF!),2),ROUND(SUMPRODUCT(H13:AB13,$H$2:$AB$2)/SUM($H$2:$AB$2),2))</f>
        <v>5.64</v>
      </c>
      <c r="AD13" s="44" t="str">
        <f t="shared" si="7"/>
        <v>Trung Bình</v>
      </c>
    </row>
    <row r="14" spans="1:30" s="13" customFormat="1" ht="31.5" customHeight="1">
      <c r="A14" s="14">
        <v>12</v>
      </c>
      <c r="B14" s="15" t="s">
        <v>219</v>
      </c>
      <c r="C14" s="15" t="s">
        <v>219</v>
      </c>
      <c r="D14" s="26" t="s">
        <v>79</v>
      </c>
      <c r="E14" s="27" t="s">
        <v>80</v>
      </c>
      <c r="F14" s="15" t="s">
        <v>81</v>
      </c>
      <c r="G14" s="16" t="s">
        <v>6</v>
      </c>
      <c r="H14" s="91">
        <v>8</v>
      </c>
      <c r="I14" s="92"/>
      <c r="J14" s="43">
        <f t="shared" si="0"/>
        <v>8</v>
      </c>
      <c r="K14" s="92">
        <v>6</v>
      </c>
      <c r="L14" s="92"/>
      <c r="M14" s="43">
        <f t="shared" si="1"/>
        <v>6</v>
      </c>
      <c r="N14" s="92">
        <v>5</v>
      </c>
      <c r="O14" s="92"/>
      <c r="P14" s="43">
        <f t="shared" si="2"/>
        <v>5</v>
      </c>
      <c r="Q14" s="53">
        <v>5</v>
      </c>
      <c r="R14" s="92"/>
      <c r="S14" s="43">
        <f t="shared" si="3"/>
        <v>5</v>
      </c>
      <c r="T14" s="43">
        <v>6</v>
      </c>
      <c r="U14" s="43"/>
      <c r="V14" s="43">
        <f t="shared" si="4"/>
        <v>6</v>
      </c>
      <c r="W14" s="43">
        <v>6</v>
      </c>
      <c r="X14" s="43"/>
      <c r="Y14" s="43">
        <f t="shared" si="5"/>
        <v>6</v>
      </c>
      <c r="Z14" s="92"/>
      <c r="AA14" s="92"/>
      <c r="AB14" s="43">
        <f t="shared" si="6"/>
        <v>0</v>
      </c>
      <c r="AC14" s="41">
        <f>IF(H14="M",ROUND(SUMPRODUCT(K14:AB14,#REF!)/SUM(#REF!),2),ROUND(SUMPRODUCT(H14:AB14,$H$2:$AB$2)/SUM($H$2:$AB$2),2))</f>
        <v>6</v>
      </c>
      <c r="AD14" s="44" t="str">
        <f t="shared" si="7"/>
        <v>TB.Khá</v>
      </c>
    </row>
    <row r="15" spans="1:30" s="13" customFormat="1" ht="31.5" customHeight="1">
      <c r="A15" s="85">
        <v>13</v>
      </c>
      <c r="B15" s="15" t="s">
        <v>220</v>
      </c>
      <c r="C15" s="15" t="s">
        <v>220</v>
      </c>
      <c r="D15" s="26" t="s">
        <v>82</v>
      </c>
      <c r="E15" s="27" t="s">
        <v>83</v>
      </c>
      <c r="F15" s="15" t="s">
        <v>33</v>
      </c>
      <c r="G15" s="16" t="s">
        <v>84</v>
      </c>
      <c r="H15" s="91">
        <v>8</v>
      </c>
      <c r="I15" s="92"/>
      <c r="J15" s="43">
        <f t="shared" si="0"/>
        <v>8</v>
      </c>
      <c r="K15" s="92">
        <v>5</v>
      </c>
      <c r="L15" s="92"/>
      <c r="M15" s="43">
        <f t="shared" si="1"/>
        <v>5</v>
      </c>
      <c r="N15" s="92">
        <v>6</v>
      </c>
      <c r="O15" s="92"/>
      <c r="P15" s="43">
        <f t="shared" si="2"/>
        <v>6</v>
      </c>
      <c r="Q15" s="53">
        <v>3</v>
      </c>
      <c r="R15" s="92">
        <v>3</v>
      </c>
      <c r="S15" s="43">
        <f t="shared" si="3"/>
        <v>3</v>
      </c>
      <c r="T15" s="43">
        <v>4</v>
      </c>
      <c r="U15" s="43">
        <v>6</v>
      </c>
      <c r="V15" s="43">
        <f t="shared" si="4"/>
        <v>6</v>
      </c>
      <c r="W15" s="43">
        <v>7</v>
      </c>
      <c r="X15" s="43"/>
      <c r="Y15" s="43">
        <f t="shared" si="5"/>
        <v>7</v>
      </c>
      <c r="Z15" s="92"/>
      <c r="AA15" s="92"/>
      <c r="AB15" s="43">
        <f t="shared" si="6"/>
        <v>0</v>
      </c>
      <c r="AC15" s="41">
        <f>IF(H15="M",ROUND(SUMPRODUCT(K15:AB15,#REF!)/SUM(#REF!),2),ROUND(SUMPRODUCT(H15:AB15,$H$2:$AB$2)/SUM($H$2:$AB$2),2))</f>
        <v>5.59</v>
      </c>
      <c r="AD15" s="44" t="str">
        <f t="shared" si="7"/>
        <v>Trung Bình</v>
      </c>
    </row>
    <row r="16" spans="1:30" s="13" customFormat="1" ht="31.5" customHeight="1">
      <c r="A16" s="14">
        <v>14</v>
      </c>
      <c r="B16" s="15" t="s">
        <v>221</v>
      </c>
      <c r="C16" s="15" t="s">
        <v>221</v>
      </c>
      <c r="D16" s="26" t="s">
        <v>85</v>
      </c>
      <c r="E16" s="27" t="s">
        <v>83</v>
      </c>
      <c r="F16" s="15" t="s">
        <v>86</v>
      </c>
      <c r="G16" s="16" t="s">
        <v>14</v>
      </c>
      <c r="H16" s="91">
        <v>8</v>
      </c>
      <c r="I16" s="92"/>
      <c r="J16" s="43">
        <f t="shared" si="0"/>
        <v>8</v>
      </c>
      <c r="K16" s="92">
        <v>6</v>
      </c>
      <c r="L16" s="92"/>
      <c r="M16" s="43">
        <f t="shared" si="1"/>
        <v>6</v>
      </c>
      <c r="N16" s="92">
        <v>5</v>
      </c>
      <c r="O16" s="92"/>
      <c r="P16" s="43">
        <f t="shared" si="2"/>
        <v>5</v>
      </c>
      <c r="Q16" s="53">
        <v>4</v>
      </c>
      <c r="R16" s="92">
        <v>4</v>
      </c>
      <c r="S16" s="43">
        <f t="shared" si="3"/>
        <v>4</v>
      </c>
      <c r="T16" s="43">
        <v>6</v>
      </c>
      <c r="U16" s="43"/>
      <c r="V16" s="43">
        <f t="shared" si="4"/>
        <v>6</v>
      </c>
      <c r="W16" s="43">
        <v>7</v>
      </c>
      <c r="X16" s="43"/>
      <c r="Y16" s="43">
        <f t="shared" si="5"/>
        <v>7</v>
      </c>
      <c r="Z16" s="92"/>
      <c r="AA16" s="92"/>
      <c r="AB16" s="43">
        <f t="shared" si="6"/>
        <v>0</v>
      </c>
      <c r="AC16" s="41">
        <f>IF(H16="M",ROUND(SUMPRODUCT(K16:AB16,#REF!)/SUM(#REF!),2),ROUND(SUMPRODUCT(H16:AB16,$H$2:$AB$2)/SUM($H$2:$AB$2),2))</f>
        <v>5.77</v>
      </c>
      <c r="AD16" s="44" t="str">
        <f t="shared" si="7"/>
        <v>Trung Bình</v>
      </c>
    </row>
    <row r="17" spans="1:30" s="13" customFormat="1" ht="31.5" customHeight="1">
      <c r="A17" s="85">
        <v>15</v>
      </c>
      <c r="B17" s="15" t="s">
        <v>222</v>
      </c>
      <c r="C17" s="15" t="s">
        <v>222</v>
      </c>
      <c r="D17" s="26" t="s">
        <v>87</v>
      </c>
      <c r="E17" s="27" t="s">
        <v>88</v>
      </c>
      <c r="F17" s="15" t="s">
        <v>89</v>
      </c>
      <c r="G17" s="16" t="s">
        <v>49</v>
      </c>
      <c r="H17" s="91">
        <v>9</v>
      </c>
      <c r="I17" s="92"/>
      <c r="J17" s="43">
        <f t="shared" si="0"/>
        <v>9</v>
      </c>
      <c r="K17" s="92">
        <v>5</v>
      </c>
      <c r="L17" s="92"/>
      <c r="M17" s="43">
        <f t="shared" si="1"/>
        <v>5</v>
      </c>
      <c r="N17" s="92">
        <v>6</v>
      </c>
      <c r="O17" s="92"/>
      <c r="P17" s="43">
        <f t="shared" si="2"/>
        <v>6</v>
      </c>
      <c r="Q17" s="53">
        <v>3</v>
      </c>
      <c r="R17" s="92">
        <v>4</v>
      </c>
      <c r="S17" s="43">
        <f t="shared" si="3"/>
        <v>4</v>
      </c>
      <c r="T17" s="43">
        <v>6</v>
      </c>
      <c r="U17" s="43"/>
      <c r="V17" s="43">
        <f t="shared" si="4"/>
        <v>6</v>
      </c>
      <c r="W17" s="43">
        <v>5</v>
      </c>
      <c r="X17" s="43"/>
      <c r="Y17" s="43">
        <f t="shared" si="5"/>
        <v>5</v>
      </c>
      <c r="Z17" s="92"/>
      <c r="AA17" s="92"/>
      <c r="AB17" s="43">
        <f t="shared" si="6"/>
        <v>0</v>
      </c>
      <c r="AC17" s="41">
        <f>IF(H17="M",ROUND(SUMPRODUCT(K17:AB17,#REF!)/SUM(#REF!),2),ROUND(SUMPRODUCT(H17:AB17,$H$2:$AB$2)/SUM($H$2:$AB$2),2))</f>
        <v>6.05</v>
      </c>
      <c r="AD17" s="44" t="str">
        <f t="shared" si="7"/>
        <v>TB.Khá</v>
      </c>
    </row>
    <row r="18" spans="1:30" s="13" customFormat="1" ht="31.5" customHeight="1">
      <c r="A18" s="14">
        <v>16</v>
      </c>
      <c r="B18" s="15" t="s">
        <v>223</v>
      </c>
      <c r="C18" s="15" t="s">
        <v>223</v>
      </c>
      <c r="D18" s="26" t="s">
        <v>90</v>
      </c>
      <c r="E18" s="27" t="s">
        <v>30</v>
      </c>
      <c r="F18" s="15" t="s">
        <v>91</v>
      </c>
      <c r="G18" s="16" t="s">
        <v>3</v>
      </c>
      <c r="H18" s="91">
        <v>9</v>
      </c>
      <c r="I18" s="92"/>
      <c r="J18" s="43">
        <f t="shared" si="0"/>
        <v>9</v>
      </c>
      <c r="K18" s="92">
        <v>5</v>
      </c>
      <c r="L18" s="92"/>
      <c r="M18" s="43">
        <f t="shared" si="1"/>
        <v>5</v>
      </c>
      <c r="N18" s="92">
        <v>5</v>
      </c>
      <c r="O18" s="92"/>
      <c r="P18" s="43">
        <f t="shared" si="2"/>
        <v>5</v>
      </c>
      <c r="Q18" s="53">
        <v>5</v>
      </c>
      <c r="R18" s="92"/>
      <c r="S18" s="43">
        <f t="shared" si="3"/>
        <v>5</v>
      </c>
      <c r="T18" s="43">
        <v>4</v>
      </c>
      <c r="U18" s="43">
        <v>8</v>
      </c>
      <c r="V18" s="43">
        <f t="shared" si="4"/>
        <v>8</v>
      </c>
      <c r="W18" s="43">
        <v>5</v>
      </c>
      <c r="X18" s="43"/>
      <c r="Y18" s="43">
        <f t="shared" si="5"/>
        <v>5</v>
      </c>
      <c r="Z18" s="92"/>
      <c r="AA18" s="92"/>
      <c r="AB18" s="43">
        <f t="shared" si="6"/>
        <v>0</v>
      </c>
      <c r="AC18" s="41">
        <f>IF(H18="M",ROUND(SUMPRODUCT(K18:AB18,#REF!)/SUM(#REF!),2),ROUND(SUMPRODUCT(H18:AB18,$H$2:$AB$2)/SUM($H$2:$AB$2),2))</f>
        <v>6.32</v>
      </c>
      <c r="AD18" s="44" t="str">
        <f t="shared" si="7"/>
        <v>TB.Khá</v>
      </c>
    </row>
    <row r="19" spans="1:30" s="13" customFormat="1" ht="31.5" customHeight="1">
      <c r="A19" s="85">
        <v>17</v>
      </c>
      <c r="B19" s="15" t="s">
        <v>224</v>
      </c>
      <c r="C19" s="15" t="s">
        <v>224</v>
      </c>
      <c r="D19" s="26" t="s">
        <v>92</v>
      </c>
      <c r="E19" s="27" t="s">
        <v>93</v>
      </c>
      <c r="F19" s="15" t="s">
        <v>94</v>
      </c>
      <c r="G19" s="16" t="s">
        <v>10</v>
      </c>
      <c r="H19" s="91">
        <v>8</v>
      </c>
      <c r="I19" s="92"/>
      <c r="J19" s="43">
        <f t="shared" si="0"/>
        <v>8</v>
      </c>
      <c r="K19" s="92">
        <v>5</v>
      </c>
      <c r="L19" s="92"/>
      <c r="M19" s="43">
        <f t="shared" si="1"/>
        <v>5</v>
      </c>
      <c r="N19" s="92">
        <v>5</v>
      </c>
      <c r="O19" s="92"/>
      <c r="P19" s="43">
        <f t="shared" si="2"/>
        <v>5</v>
      </c>
      <c r="Q19" s="53">
        <v>6</v>
      </c>
      <c r="R19" s="92"/>
      <c r="S19" s="43">
        <f t="shared" si="3"/>
        <v>6</v>
      </c>
      <c r="T19" s="43">
        <v>5</v>
      </c>
      <c r="U19" s="43"/>
      <c r="V19" s="43">
        <f t="shared" si="4"/>
        <v>5</v>
      </c>
      <c r="W19" s="43">
        <v>8</v>
      </c>
      <c r="X19" s="43"/>
      <c r="Y19" s="43">
        <f t="shared" si="5"/>
        <v>8</v>
      </c>
      <c r="Z19" s="92"/>
      <c r="AA19" s="92"/>
      <c r="AB19" s="43">
        <f t="shared" si="6"/>
        <v>0</v>
      </c>
      <c r="AC19" s="41">
        <f>IF(H19="M",ROUND(SUMPRODUCT(K19:AB19,#REF!)/SUM(#REF!),2),ROUND(SUMPRODUCT(H19:AB19,$H$2:$AB$2)/SUM($H$2:$AB$2),2))</f>
        <v>5.91</v>
      </c>
      <c r="AD19" s="44" t="str">
        <f t="shared" si="7"/>
        <v>Trung Bình</v>
      </c>
    </row>
    <row r="20" spans="1:30" s="13" customFormat="1" ht="31.5" customHeight="1">
      <c r="A20" s="14">
        <v>18</v>
      </c>
      <c r="B20" s="15" t="s">
        <v>225</v>
      </c>
      <c r="C20" s="15" t="s">
        <v>225</v>
      </c>
      <c r="D20" s="26" t="s">
        <v>95</v>
      </c>
      <c r="E20" s="27" t="s">
        <v>96</v>
      </c>
      <c r="F20" s="15" t="s">
        <v>97</v>
      </c>
      <c r="G20" s="16" t="s">
        <v>6</v>
      </c>
      <c r="H20" s="91">
        <v>8</v>
      </c>
      <c r="I20" s="92"/>
      <c r="J20" s="43">
        <f t="shared" si="0"/>
        <v>8</v>
      </c>
      <c r="K20" s="92">
        <v>4</v>
      </c>
      <c r="L20" s="92">
        <v>6</v>
      </c>
      <c r="M20" s="43">
        <f t="shared" si="1"/>
        <v>6</v>
      </c>
      <c r="N20" s="92">
        <v>5</v>
      </c>
      <c r="O20" s="92"/>
      <c r="P20" s="43">
        <f t="shared" si="2"/>
        <v>5</v>
      </c>
      <c r="Q20" s="53">
        <v>4</v>
      </c>
      <c r="R20" s="92">
        <v>4</v>
      </c>
      <c r="S20" s="43">
        <f t="shared" si="3"/>
        <v>4</v>
      </c>
      <c r="T20" s="43">
        <v>6</v>
      </c>
      <c r="U20" s="43"/>
      <c r="V20" s="43">
        <f t="shared" si="4"/>
        <v>6</v>
      </c>
      <c r="W20" s="43">
        <v>6</v>
      </c>
      <c r="X20" s="43"/>
      <c r="Y20" s="43">
        <f t="shared" si="5"/>
        <v>6</v>
      </c>
      <c r="Z20" s="92"/>
      <c r="AA20" s="92"/>
      <c r="AB20" s="43">
        <f t="shared" si="6"/>
        <v>0</v>
      </c>
      <c r="AC20" s="41">
        <f>IF(H20="M",ROUND(SUMPRODUCT(K20:AB20,#REF!)/SUM(#REF!),2),ROUND(SUMPRODUCT(H20:AB20,$H$2:$AB$2)/SUM($H$2:$AB$2),2))</f>
        <v>5.77</v>
      </c>
      <c r="AD20" s="44" t="str">
        <f t="shared" si="7"/>
        <v>Trung Bình</v>
      </c>
    </row>
    <row r="21" spans="1:30" s="13" customFormat="1" ht="31.5" customHeight="1">
      <c r="A21" s="85">
        <v>19</v>
      </c>
      <c r="B21" s="15" t="s">
        <v>226</v>
      </c>
      <c r="C21" s="15" t="s">
        <v>226</v>
      </c>
      <c r="D21" s="26" t="s">
        <v>98</v>
      </c>
      <c r="E21" s="27" t="s">
        <v>96</v>
      </c>
      <c r="F21" s="15" t="s">
        <v>99</v>
      </c>
      <c r="G21" s="16" t="s">
        <v>11</v>
      </c>
      <c r="H21" s="91">
        <v>8</v>
      </c>
      <c r="I21" s="92"/>
      <c r="J21" s="43">
        <f t="shared" si="0"/>
        <v>8</v>
      </c>
      <c r="K21" s="92">
        <v>1</v>
      </c>
      <c r="L21" s="92"/>
      <c r="M21" s="43">
        <f t="shared" si="1"/>
        <v>1</v>
      </c>
      <c r="N21" s="92">
        <v>5</v>
      </c>
      <c r="O21" s="92"/>
      <c r="P21" s="43">
        <f t="shared" si="2"/>
        <v>5</v>
      </c>
      <c r="Q21" s="53"/>
      <c r="R21" s="92"/>
      <c r="S21" s="43">
        <f t="shared" si="3"/>
        <v>0</v>
      </c>
      <c r="T21" s="43">
        <v>4</v>
      </c>
      <c r="U21" s="43">
        <v>5</v>
      </c>
      <c r="V21" s="43">
        <f t="shared" si="4"/>
        <v>5</v>
      </c>
      <c r="W21" s="43">
        <v>7</v>
      </c>
      <c r="X21" s="43"/>
      <c r="Y21" s="43">
        <f t="shared" si="5"/>
        <v>7</v>
      </c>
      <c r="Z21" s="92"/>
      <c r="AA21" s="92"/>
      <c r="AB21" s="43">
        <f t="shared" si="6"/>
        <v>0</v>
      </c>
      <c r="AC21" s="41">
        <f>IF(H21="M",ROUND(SUMPRODUCT(K21:AB21,#REF!)/SUM(#REF!),2),ROUND(SUMPRODUCT(H21:AB21,$H$2:$AB$2)/SUM($H$2:$AB$2),2))</f>
        <v>3.82</v>
      </c>
      <c r="AD21" s="44" t="str">
        <f t="shared" si="7"/>
        <v>Kém</v>
      </c>
    </row>
    <row r="22" spans="1:30" s="13" customFormat="1" ht="31.5" customHeight="1">
      <c r="A22" s="14">
        <v>20</v>
      </c>
      <c r="B22" s="15" t="s">
        <v>227</v>
      </c>
      <c r="C22" s="15" t="s">
        <v>227</v>
      </c>
      <c r="D22" s="26" t="s">
        <v>100</v>
      </c>
      <c r="E22" s="27" t="s">
        <v>32</v>
      </c>
      <c r="F22" s="15" t="s">
        <v>101</v>
      </c>
      <c r="G22" s="16" t="s">
        <v>1</v>
      </c>
      <c r="H22" s="91">
        <v>8</v>
      </c>
      <c r="I22" s="92"/>
      <c r="J22" s="43">
        <f t="shared" si="0"/>
        <v>8</v>
      </c>
      <c r="K22" s="92">
        <v>3</v>
      </c>
      <c r="L22" s="92">
        <v>7</v>
      </c>
      <c r="M22" s="43">
        <f t="shared" si="1"/>
        <v>7</v>
      </c>
      <c r="N22" s="92">
        <v>4</v>
      </c>
      <c r="O22" s="92">
        <v>5</v>
      </c>
      <c r="P22" s="43">
        <f t="shared" si="2"/>
        <v>5</v>
      </c>
      <c r="Q22" s="53">
        <v>5</v>
      </c>
      <c r="R22" s="92"/>
      <c r="S22" s="43">
        <f t="shared" si="3"/>
        <v>5</v>
      </c>
      <c r="T22" s="43">
        <v>4</v>
      </c>
      <c r="U22" s="43">
        <v>6</v>
      </c>
      <c r="V22" s="43">
        <f t="shared" si="4"/>
        <v>6</v>
      </c>
      <c r="W22" s="43">
        <v>6</v>
      </c>
      <c r="X22" s="43"/>
      <c r="Y22" s="43">
        <f t="shared" si="5"/>
        <v>6</v>
      </c>
      <c r="Z22" s="92"/>
      <c r="AA22" s="92"/>
      <c r="AB22" s="43">
        <f t="shared" si="6"/>
        <v>0</v>
      </c>
      <c r="AC22" s="41">
        <f>IF(H22="M",ROUND(SUMPRODUCT(K22:AB22,#REF!)/SUM(#REF!),2),ROUND(SUMPRODUCT(H22:AB22,$H$2:$AB$2)/SUM($H$2:$AB$2),2))</f>
        <v>6.18</v>
      </c>
      <c r="AD22" s="44" t="str">
        <f t="shared" si="7"/>
        <v>TB.Khá</v>
      </c>
    </row>
    <row r="23" spans="1:30" s="13" customFormat="1" ht="31.5" customHeight="1">
      <c r="A23" s="85">
        <v>21</v>
      </c>
      <c r="B23" s="15" t="s">
        <v>228</v>
      </c>
      <c r="C23" s="15" t="s">
        <v>228</v>
      </c>
      <c r="D23" s="26" t="s">
        <v>102</v>
      </c>
      <c r="E23" s="27" t="s">
        <v>103</v>
      </c>
      <c r="F23" s="15" t="s">
        <v>40</v>
      </c>
      <c r="G23" s="16" t="s">
        <v>104</v>
      </c>
      <c r="H23" s="91">
        <v>8</v>
      </c>
      <c r="I23" s="92"/>
      <c r="J23" s="43">
        <f t="shared" si="0"/>
        <v>8</v>
      </c>
      <c r="K23" s="92">
        <v>8</v>
      </c>
      <c r="L23" s="92"/>
      <c r="M23" s="43">
        <f t="shared" si="1"/>
        <v>8</v>
      </c>
      <c r="N23" s="92">
        <v>6</v>
      </c>
      <c r="O23" s="92"/>
      <c r="P23" s="43">
        <f t="shared" si="2"/>
        <v>6</v>
      </c>
      <c r="Q23" s="53">
        <v>7</v>
      </c>
      <c r="R23" s="92"/>
      <c r="S23" s="43">
        <f t="shared" si="3"/>
        <v>7</v>
      </c>
      <c r="T23" s="43">
        <v>7</v>
      </c>
      <c r="U23" s="43"/>
      <c r="V23" s="43">
        <f t="shared" si="4"/>
        <v>7</v>
      </c>
      <c r="W23" s="43">
        <v>8</v>
      </c>
      <c r="X23" s="43"/>
      <c r="Y23" s="43">
        <f t="shared" si="5"/>
        <v>8</v>
      </c>
      <c r="Z23" s="92"/>
      <c r="AA23" s="92"/>
      <c r="AB23" s="43">
        <f t="shared" si="6"/>
        <v>0</v>
      </c>
      <c r="AC23" s="41">
        <f>IF(H23="M",ROUND(SUMPRODUCT(K23:AB23,#REF!)/SUM(#REF!),2),ROUND(SUMPRODUCT(H23:AB23,$H$2:$AB$2)/SUM($H$2:$AB$2),2))</f>
        <v>7.18</v>
      </c>
      <c r="AD23" s="44" t="str">
        <f t="shared" si="7"/>
        <v>Khá</v>
      </c>
    </row>
    <row r="24" spans="1:30" s="13" customFormat="1" ht="31.5" customHeight="1">
      <c r="A24" s="14">
        <v>22</v>
      </c>
      <c r="B24" s="15" t="s">
        <v>229</v>
      </c>
      <c r="C24" s="15" t="s">
        <v>229</v>
      </c>
      <c r="D24" s="26" t="s">
        <v>105</v>
      </c>
      <c r="E24" s="27" t="s">
        <v>106</v>
      </c>
      <c r="F24" s="15" t="s">
        <v>107</v>
      </c>
      <c r="G24" s="16" t="s">
        <v>5</v>
      </c>
      <c r="H24" s="91">
        <v>8</v>
      </c>
      <c r="I24" s="92"/>
      <c r="J24" s="43">
        <f t="shared" si="0"/>
        <v>8</v>
      </c>
      <c r="K24" s="92">
        <v>7</v>
      </c>
      <c r="L24" s="92"/>
      <c r="M24" s="43">
        <f t="shared" si="1"/>
        <v>7</v>
      </c>
      <c r="N24" s="92">
        <v>6</v>
      </c>
      <c r="O24" s="92"/>
      <c r="P24" s="43">
        <f t="shared" si="2"/>
        <v>6</v>
      </c>
      <c r="Q24" s="53">
        <v>6</v>
      </c>
      <c r="R24" s="92"/>
      <c r="S24" s="43">
        <f t="shared" si="3"/>
        <v>6</v>
      </c>
      <c r="T24" s="43">
        <v>6</v>
      </c>
      <c r="U24" s="43"/>
      <c r="V24" s="43">
        <f t="shared" si="4"/>
        <v>6</v>
      </c>
      <c r="W24" s="43">
        <v>7</v>
      </c>
      <c r="X24" s="43"/>
      <c r="Y24" s="43">
        <f t="shared" si="5"/>
        <v>7</v>
      </c>
      <c r="Z24" s="92"/>
      <c r="AA24" s="92"/>
      <c r="AB24" s="43">
        <f t="shared" si="6"/>
        <v>0</v>
      </c>
      <c r="AC24" s="41">
        <f>IF(H24="M",ROUND(SUMPRODUCT(K24:AB24,#REF!)/SUM(#REF!),2),ROUND(SUMPRODUCT(H24:AB24,$H$2:$AB$2)/SUM($H$2:$AB$2),2))</f>
        <v>6.64</v>
      </c>
      <c r="AD24" s="44" t="str">
        <f t="shared" si="7"/>
        <v>TB.Khá</v>
      </c>
    </row>
    <row r="25" spans="1:30" s="13" customFormat="1" ht="31.5" customHeight="1">
      <c r="A25" s="85">
        <v>23</v>
      </c>
      <c r="B25" s="15" t="s">
        <v>230</v>
      </c>
      <c r="C25" s="15" t="s">
        <v>230</v>
      </c>
      <c r="D25" s="26" t="s">
        <v>108</v>
      </c>
      <c r="E25" s="27" t="s">
        <v>109</v>
      </c>
      <c r="F25" s="15" t="s">
        <v>110</v>
      </c>
      <c r="G25" s="16" t="s">
        <v>13</v>
      </c>
      <c r="H25" s="91">
        <v>8</v>
      </c>
      <c r="I25" s="92"/>
      <c r="J25" s="43">
        <f t="shared" si="0"/>
        <v>8</v>
      </c>
      <c r="K25" s="92">
        <v>7</v>
      </c>
      <c r="L25" s="92"/>
      <c r="M25" s="43">
        <f t="shared" si="1"/>
        <v>7</v>
      </c>
      <c r="N25" s="92">
        <v>6</v>
      </c>
      <c r="O25" s="92"/>
      <c r="P25" s="43">
        <f t="shared" si="2"/>
        <v>6</v>
      </c>
      <c r="Q25" s="53">
        <v>5</v>
      </c>
      <c r="R25" s="92"/>
      <c r="S25" s="43">
        <f t="shared" si="3"/>
        <v>5</v>
      </c>
      <c r="T25" s="43">
        <v>6</v>
      </c>
      <c r="U25" s="43"/>
      <c r="V25" s="43">
        <f t="shared" si="4"/>
        <v>6</v>
      </c>
      <c r="W25" s="43">
        <v>8</v>
      </c>
      <c r="X25" s="43"/>
      <c r="Y25" s="43">
        <f t="shared" si="5"/>
        <v>8</v>
      </c>
      <c r="Z25" s="92"/>
      <c r="AA25" s="92"/>
      <c r="AB25" s="43">
        <f t="shared" si="6"/>
        <v>0</v>
      </c>
      <c r="AC25" s="41">
        <f>IF(H25="M",ROUND(SUMPRODUCT(K25:AB25,#REF!)/SUM(#REF!),2),ROUND(SUMPRODUCT(H25:AB25,$H$2:$AB$2)/SUM($H$2:$AB$2),2))</f>
        <v>6.41</v>
      </c>
      <c r="AD25" s="44" t="str">
        <f t="shared" si="7"/>
        <v>TB.Khá</v>
      </c>
    </row>
    <row r="26" spans="1:30" s="13" customFormat="1" ht="31.5" customHeight="1">
      <c r="A26" s="14">
        <v>24</v>
      </c>
      <c r="B26" s="15" t="s">
        <v>231</v>
      </c>
      <c r="C26" s="15" t="s">
        <v>231</v>
      </c>
      <c r="D26" s="26" t="s">
        <v>111</v>
      </c>
      <c r="E26" s="27" t="s">
        <v>112</v>
      </c>
      <c r="F26" s="15" t="s">
        <v>113</v>
      </c>
      <c r="G26" s="16" t="s">
        <v>10</v>
      </c>
      <c r="H26" s="91">
        <v>7</v>
      </c>
      <c r="I26" s="92"/>
      <c r="J26" s="43">
        <f t="shared" si="0"/>
        <v>7</v>
      </c>
      <c r="K26" s="92">
        <v>7</v>
      </c>
      <c r="L26" s="92"/>
      <c r="M26" s="43">
        <f t="shared" si="1"/>
        <v>7</v>
      </c>
      <c r="N26" s="92">
        <v>4</v>
      </c>
      <c r="O26" s="92">
        <v>5</v>
      </c>
      <c r="P26" s="43">
        <f t="shared" si="2"/>
        <v>5</v>
      </c>
      <c r="Q26" s="53">
        <v>5</v>
      </c>
      <c r="R26" s="92"/>
      <c r="S26" s="43">
        <f t="shared" si="3"/>
        <v>5</v>
      </c>
      <c r="T26" s="43">
        <v>6</v>
      </c>
      <c r="U26" s="43"/>
      <c r="V26" s="43">
        <f t="shared" si="4"/>
        <v>6</v>
      </c>
      <c r="W26" s="43">
        <v>5</v>
      </c>
      <c r="X26" s="43"/>
      <c r="Y26" s="43">
        <f t="shared" si="5"/>
        <v>5</v>
      </c>
      <c r="Z26" s="92"/>
      <c r="AA26" s="92"/>
      <c r="AB26" s="43">
        <f t="shared" si="6"/>
        <v>0</v>
      </c>
      <c r="AC26" s="41">
        <f>IF(H26="M",ROUND(SUMPRODUCT(K26:AB26,#REF!)/SUM(#REF!),2),ROUND(SUMPRODUCT(H26:AB26,$H$2:$AB$2)/SUM($H$2:$AB$2),2))</f>
        <v>5.95</v>
      </c>
      <c r="AD26" s="44" t="str">
        <f t="shared" si="7"/>
        <v>Trung Bình</v>
      </c>
    </row>
    <row r="27" spans="1:30" s="13" customFormat="1" ht="31.5" customHeight="1">
      <c r="A27" s="85">
        <v>25</v>
      </c>
      <c r="B27" s="15" t="s">
        <v>232</v>
      </c>
      <c r="C27" s="15" t="s">
        <v>232</v>
      </c>
      <c r="D27" s="26" t="s">
        <v>114</v>
      </c>
      <c r="E27" s="27" t="s">
        <v>35</v>
      </c>
      <c r="F27" s="15" t="s">
        <v>115</v>
      </c>
      <c r="G27" s="16" t="s">
        <v>58</v>
      </c>
      <c r="H27" s="91">
        <v>9</v>
      </c>
      <c r="I27" s="92"/>
      <c r="J27" s="43">
        <f t="shared" si="0"/>
        <v>9</v>
      </c>
      <c r="K27" s="92">
        <v>4</v>
      </c>
      <c r="L27" s="92">
        <v>6</v>
      </c>
      <c r="M27" s="43">
        <f t="shared" si="1"/>
        <v>6</v>
      </c>
      <c r="N27" s="92">
        <v>7</v>
      </c>
      <c r="O27" s="92"/>
      <c r="P27" s="43">
        <f t="shared" si="2"/>
        <v>7</v>
      </c>
      <c r="Q27" s="53">
        <v>5</v>
      </c>
      <c r="R27" s="92"/>
      <c r="S27" s="43">
        <f t="shared" si="3"/>
        <v>5</v>
      </c>
      <c r="T27" s="43">
        <v>5</v>
      </c>
      <c r="U27" s="43"/>
      <c r="V27" s="43">
        <f t="shared" si="4"/>
        <v>5</v>
      </c>
      <c r="W27" s="43">
        <v>4</v>
      </c>
      <c r="X27" s="43"/>
      <c r="Y27" s="43">
        <f t="shared" si="5"/>
        <v>4</v>
      </c>
      <c r="Z27" s="92"/>
      <c r="AA27" s="92"/>
      <c r="AB27" s="43">
        <f t="shared" si="6"/>
        <v>0</v>
      </c>
      <c r="AC27" s="41">
        <f>IF(H27="M",ROUND(SUMPRODUCT(K27:AB27,#REF!)/SUM(#REF!),2),ROUND(SUMPRODUCT(H27:AB27,$H$2:$AB$2)/SUM($H$2:$AB$2),2))</f>
        <v>6.55</v>
      </c>
      <c r="AD27" s="44" t="str">
        <f t="shared" si="7"/>
        <v>TB.Khá</v>
      </c>
    </row>
    <row r="28" spans="1:30" s="13" customFormat="1" ht="31.5" customHeight="1">
      <c r="A28" s="14">
        <v>26</v>
      </c>
      <c r="B28" s="15" t="s">
        <v>233</v>
      </c>
      <c r="C28" s="15" t="s">
        <v>233</v>
      </c>
      <c r="D28" s="26" t="s">
        <v>116</v>
      </c>
      <c r="E28" s="27" t="s">
        <v>35</v>
      </c>
      <c r="F28" s="15" t="s">
        <v>117</v>
      </c>
      <c r="G28" s="16" t="s">
        <v>118</v>
      </c>
      <c r="H28" s="91">
        <v>8</v>
      </c>
      <c r="I28" s="92"/>
      <c r="J28" s="43">
        <f t="shared" si="0"/>
        <v>8</v>
      </c>
      <c r="K28" s="92">
        <v>3</v>
      </c>
      <c r="L28" s="92">
        <v>4</v>
      </c>
      <c r="M28" s="43">
        <f t="shared" si="1"/>
        <v>4</v>
      </c>
      <c r="N28" s="92">
        <v>6</v>
      </c>
      <c r="O28" s="92"/>
      <c r="P28" s="43">
        <f t="shared" si="2"/>
        <v>6</v>
      </c>
      <c r="Q28" s="53">
        <v>4</v>
      </c>
      <c r="R28" s="92">
        <v>4</v>
      </c>
      <c r="S28" s="43">
        <f t="shared" si="3"/>
        <v>4</v>
      </c>
      <c r="T28" s="43">
        <v>2</v>
      </c>
      <c r="U28" s="43">
        <v>6</v>
      </c>
      <c r="V28" s="43">
        <f t="shared" si="4"/>
        <v>6</v>
      </c>
      <c r="W28" s="43">
        <v>4</v>
      </c>
      <c r="X28" s="43"/>
      <c r="Y28" s="43">
        <f t="shared" si="5"/>
        <v>4</v>
      </c>
      <c r="Z28" s="92"/>
      <c r="AA28" s="92"/>
      <c r="AB28" s="43">
        <f t="shared" si="6"/>
        <v>0</v>
      </c>
      <c r="AC28" s="41">
        <f>IF(H28="M",ROUND(SUMPRODUCT(K28:AB28,#REF!)/SUM(#REF!),2),ROUND(SUMPRODUCT(H28:AB28,$H$2:$AB$2)/SUM($H$2:$AB$2),2))</f>
        <v>5.64</v>
      </c>
      <c r="AD28" s="44" t="str">
        <f t="shared" si="7"/>
        <v>Trung Bình</v>
      </c>
    </row>
    <row r="29" spans="1:30" s="13" customFormat="1" ht="31.5" customHeight="1">
      <c r="A29" s="85">
        <v>27</v>
      </c>
      <c r="B29" s="15" t="s">
        <v>234</v>
      </c>
      <c r="C29" s="15" t="s">
        <v>234</v>
      </c>
      <c r="D29" s="26" t="s">
        <v>74</v>
      </c>
      <c r="E29" s="27" t="s">
        <v>36</v>
      </c>
      <c r="F29" s="15" t="s">
        <v>75</v>
      </c>
      <c r="G29" s="16" t="s">
        <v>6</v>
      </c>
      <c r="H29" s="91">
        <v>5</v>
      </c>
      <c r="I29" s="92"/>
      <c r="J29" s="43">
        <f t="shared" si="0"/>
        <v>5</v>
      </c>
      <c r="K29" s="92">
        <v>8</v>
      </c>
      <c r="L29" s="92"/>
      <c r="M29" s="43">
        <f t="shared" si="1"/>
        <v>8</v>
      </c>
      <c r="N29" s="92">
        <v>5</v>
      </c>
      <c r="O29" s="92"/>
      <c r="P29" s="43">
        <f t="shared" si="2"/>
        <v>5</v>
      </c>
      <c r="Q29" s="53">
        <v>5</v>
      </c>
      <c r="R29" s="92"/>
      <c r="S29" s="43">
        <f t="shared" si="3"/>
        <v>5</v>
      </c>
      <c r="T29" s="43">
        <v>4</v>
      </c>
      <c r="U29" s="43">
        <v>6</v>
      </c>
      <c r="V29" s="43">
        <f t="shared" si="4"/>
        <v>6</v>
      </c>
      <c r="W29" s="43">
        <v>6</v>
      </c>
      <c r="X29" s="43"/>
      <c r="Y29" s="43">
        <f t="shared" si="5"/>
        <v>6</v>
      </c>
      <c r="Z29" s="92"/>
      <c r="AA29" s="92"/>
      <c r="AB29" s="43">
        <f t="shared" si="6"/>
        <v>0</v>
      </c>
      <c r="AC29" s="41">
        <f>IF(H29="M",ROUND(SUMPRODUCT(K29:AB29,#REF!)/SUM(#REF!),2),ROUND(SUMPRODUCT(H29:AB29,$H$2:$AB$2)/SUM($H$2:$AB$2),2))</f>
        <v>5.68</v>
      </c>
      <c r="AD29" s="44" t="str">
        <f t="shared" si="7"/>
        <v>Trung Bình</v>
      </c>
    </row>
    <row r="30" spans="1:30" s="13" customFormat="1" ht="31.5" customHeight="1">
      <c r="A30" s="14">
        <v>28</v>
      </c>
      <c r="B30" s="15" t="s">
        <v>235</v>
      </c>
      <c r="C30" s="15" t="s">
        <v>235</v>
      </c>
      <c r="D30" s="26" t="s">
        <v>43</v>
      </c>
      <c r="E30" s="27" t="s">
        <v>38</v>
      </c>
      <c r="F30" s="15" t="s">
        <v>119</v>
      </c>
      <c r="G30" s="16" t="s">
        <v>118</v>
      </c>
      <c r="H30" s="91">
        <v>7</v>
      </c>
      <c r="I30" s="92"/>
      <c r="J30" s="43">
        <f t="shared" si="0"/>
        <v>7</v>
      </c>
      <c r="K30" s="92">
        <v>1</v>
      </c>
      <c r="L30" s="92">
        <v>1</v>
      </c>
      <c r="M30" s="43">
        <f t="shared" si="1"/>
        <v>1</v>
      </c>
      <c r="N30" s="92">
        <v>5</v>
      </c>
      <c r="O30" s="92"/>
      <c r="P30" s="43">
        <f t="shared" si="2"/>
        <v>5</v>
      </c>
      <c r="Q30" s="53"/>
      <c r="R30" s="92"/>
      <c r="S30" s="43">
        <f t="shared" si="3"/>
        <v>0</v>
      </c>
      <c r="T30" s="43">
        <v>3</v>
      </c>
      <c r="U30" s="43">
        <v>6</v>
      </c>
      <c r="V30" s="43">
        <f t="shared" si="4"/>
        <v>6</v>
      </c>
      <c r="W30" s="43">
        <v>4</v>
      </c>
      <c r="X30" s="43"/>
      <c r="Y30" s="43">
        <f t="shared" si="5"/>
        <v>4</v>
      </c>
      <c r="Z30" s="92"/>
      <c r="AA30" s="92"/>
      <c r="AB30" s="43">
        <f t="shared" si="6"/>
        <v>0</v>
      </c>
      <c r="AC30" s="41">
        <f>IF(H30="M",ROUND(SUMPRODUCT(K30:AB30,#REF!)/SUM(#REF!),2),ROUND(SUMPRODUCT(H30:AB30,$H$2:$AB$2)/SUM($H$2:$AB$2),2))</f>
        <v>3.73</v>
      </c>
      <c r="AD30" s="44" t="str">
        <f t="shared" si="7"/>
        <v>Kém</v>
      </c>
    </row>
    <row r="31" spans="1:30" s="13" customFormat="1" ht="31.5" customHeight="1">
      <c r="A31" s="85">
        <v>29</v>
      </c>
      <c r="B31" s="15" t="s">
        <v>236</v>
      </c>
      <c r="C31" s="15" t="s">
        <v>236</v>
      </c>
      <c r="D31" s="26" t="s">
        <v>120</v>
      </c>
      <c r="E31" s="27" t="s">
        <v>39</v>
      </c>
      <c r="F31" s="15" t="s">
        <v>121</v>
      </c>
      <c r="G31" s="16" t="s">
        <v>122</v>
      </c>
      <c r="H31" s="91">
        <v>9</v>
      </c>
      <c r="I31" s="92"/>
      <c r="J31" s="43">
        <f t="shared" si="0"/>
        <v>9</v>
      </c>
      <c r="K31" s="92">
        <v>6</v>
      </c>
      <c r="L31" s="92"/>
      <c r="M31" s="43">
        <f t="shared" si="1"/>
        <v>6</v>
      </c>
      <c r="N31" s="92">
        <v>6</v>
      </c>
      <c r="O31" s="92"/>
      <c r="P31" s="43">
        <f t="shared" si="2"/>
        <v>6</v>
      </c>
      <c r="Q31" s="53">
        <v>6</v>
      </c>
      <c r="R31" s="92"/>
      <c r="S31" s="43">
        <f t="shared" si="3"/>
        <v>6</v>
      </c>
      <c r="T31" s="43">
        <v>6</v>
      </c>
      <c r="U31" s="43"/>
      <c r="V31" s="43">
        <f t="shared" si="4"/>
        <v>6</v>
      </c>
      <c r="W31" s="43">
        <v>8</v>
      </c>
      <c r="X31" s="43"/>
      <c r="Y31" s="43">
        <f t="shared" si="5"/>
        <v>8</v>
      </c>
      <c r="Z31" s="92"/>
      <c r="AA31" s="92"/>
      <c r="AB31" s="43">
        <f t="shared" si="6"/>
        <v>0</v>
      </c>
      <c r="AC31" s="41">
        <f>IF(H31="M",ROUND(SUMPRODUCT(K31:AB31,#REF!)/SUM(#REF!),2),ROUND(SUMPRODUCT(H31:AB31,$H$2:$AB$2)/SUM($H$2:$AB$2),2))</f>
        <v>6.68</v>
      </c>
      <c r="AD31" s="44" t="str">
        <f t="shared" si="7"/>
        <v>TB.Khá</v>
      </c>
    </row>
    <row r="32" spans="1:30" s="13" customFormat="1" ht="31.5" customHeight="1">
      <c r="A32" s="14">
        <v>30</v>
      </c>
      <c r="B32" s="15" t="s">
        <v>237</v>
      </c>
      <c r="C32" s="15" t="s">
        <v>237</v>
      </c>
      <c r="D32" s="26" t="s">
        <v>123</v>
      </c>
      <c r="E32" s="27" t="s">
        <v>124</v>
      </c>
      <c r="F32" s="15" t="s">
        <v>125</v>
      </c>
      <c r="G32" s="16" t="s">
        <v>118</v>
      </c>
      <c r="H32" s="91">
        <v>3</v>
      </c>
      <c r="I32" s="92">
        <v>9</v>
      </c>
      <c r="J32" s="43">
        <f t="shared" si="0"/>
        <v>9</v>
      </c>
      <c r="K32" s="92">
        <v>5</v>
      </c>
      <c r="L32" s="92"/>
      <c r="M32" s="43">
        <f t="shared" si="1"/>
        <v>5</v>
      </c>
      <c r="N32" s="92">
        <v>5</v>
      </c>
      <c r="O32" s="92"/>
      <c r="P32" s="43">
        <f t="shared" si="2"/>
        <v>5</v>
      </c>
      <c r="Q32" s="53">
        <v>3</v>
      </c>
      <c r="R32" s="92">
        <v>4</v>
      </c>
      <c r="S32" s="43">
        <f t="shared" si="3"/>
        <v>4</v>
      </c>
      <c r="T32" s="43">
        <v>6</v>
      </c>
      <c r="U32" s="43"/>
      <c r="V32" s="43">
        <f t="shared" si="4"/>
        <v>6</v>
      </c>
      <c r="W32" s="43">
        <v>5</v>
      </c>
      <c r="X32" s="43"/>
      <c r="Y32" s="43">
        <f t="shared" si="5"/>
        <v>5</v>
      </c>
      <c r="Z32" s="92"/>
      <c r="AA32" s="92"/>
      <c r="AB32" s="43">
        <f t="shared" si="6"/>
        <v>0</v>
      </c>
      <c r="AC32" s="41">
        <f>IF(H32="M",ROUND(SUMPRODUCT(K32:AB32,#REF!)/SUM(#REF!),2),ROUND(SUMPRODUCT(H32:AB32,$H$2:$AB$2)/SUM($H$2:$AB$2),2))</f>
        <v>5.82</v>
      </c>
      <c r="AD32" s="44" t="str">
        <f t="shared" si="7"/>
        <v>Trung Bình</v>
      </c>
    </row>
    <row r="33" spans="1:30" s="13" customFormat="1" ht="31.5" customHeight="1">
      <c r="A33" s="85">
        <v>31</v>
      </c>
      <c r="B33" s="15" t="s">
        <v>238</v>
      </c>
      <c r="C33" s="15" t="s">
        <v>238</v>
      </c>
      <c r="D33" s="26" t="s">
        <v>126</v>
      </c>
      <c r="E33" s="27" t="s">
        <v>127</v>
      </c>
      <c r="F33" s="15" t="s">
        <v>128</v>
      </c>
      <c r="G33" s="16" t="s">
        <v>3</v>
      </c>
      <c r="H33" s="46">
        <v>6</v>
      </c>
      <c r="I33" s="47"/>
      <c r="J33" s="43">
        <f t="shared" si="0"/>
        <v>6</v>
      </c>
      <c r="K33" s="47">
        <v>2</v>
      </c>
      <c r="L33" s="47">
        <v>5</v>
      </c>
      <c r="M33" s="43">
        <f t="shared" si="1"/>
        <v>5</v>
      </c>
      <c r="N33" s="47">
        <v>5</v>
      </c>
      <c r="O33" s="47"/>
      <c r="P33" s="43">
        <f t="shared" si="2"/>
        <v>5</v>
      </c>
      <c r="Q33" s="53">
        <v>3</v>
      </c>
      <c r="R33" s="47">
        <v>2</v>
      </c>
      <c r="S33" s="43">
        <f t="shared" si="3"/>
        <v>3</v>
      </c>
      <c r="T33" s="43">
        <v>2</v>
      </c>
      <c r="U33" s="43">
        <v>4</v>
      </c>
      <c r="V33" s="43">
        <f t="shared" si="4"/>
        <v>4</v>
      </c>
      <c r="W33" s="43">
        <v>5</v>
      </c>
      <c r="X33" s="43"/>
      <c r="Y33" s="43">
        <f t="shared" si="5"/>
        <v>5</v>
      </c>
      <c r="Z33" s="47"/>
      <c r="AA33" s="47"/>
      <c r="AB33" s="43">
        <f t="shared" si="6"/>
        <v>0</v>
      </c>
      <c r="AC33" s="41">
        <f>IF(H33="M",ROUND(SUMPRODUCT(K33:AB33,#REF!)/SUM(#REF!),2),ROUND(SUMPRODUCT(H33:AB33,$H$2:$AB$2)/SUM($H$2:$AB$2),2))</f>
        <v>4.64</v>
      </c>
      <c r="AD33" s="44" t="str">
        <f t="shared" si="7"/>
        <v>Yếu</v>
      </c>
    </row>
    <row r="34" spans="1:30" s="13" customFormat="1" ht="31.5" customHeight="1">
      <c r="A34" s="14">
        <v>32</v>
      </c>
      <c r="B34" s="15" t="s">
        <v>239</v>
      </c>
      <c r="C34" s="15" t="s">
        <v>239</v>
      </c>
      <c r="D34" s="26" t="s">
        <v>129</v>
      </c>
      <c r="E34" s="27" t="s">
        <v>130</v>
      </c>
      <c r="F34" s="15" t="s">
        <v>131</v>
      </c>
      <c r="G34" s="16" t="s">
        <v>11</v>
      </c>
      <c r="H34" s="46">
        <v>5</v>
      </c>
      <c r="I34" s="47"/>
      <c r="J34" s="43">
        <f t="shared" si="0"/>
        <v>5</v>
      </c>
      <c r="K34" s="47">
        <v>1</v>
      </c>
      <c r="L34" s="47"/>
      <c r="M34" s="43">
        <f t="shared" si="1"/>
        <v>1</v>
      </c>
      <c r="N34" s="47">
        <v>5</v>
      </c>
      <c r="O34" s="47"/>
      <c r="P34" s="43">
        <f t="shared" si="2"/>
        <v>5</v>
      </c>
      <c r="Q34" s="53">
        <v>3</v>
      </c>
      <c r="R34" s="47">
        <v>4</v>
      </c>
      <c r="S34" s="43">
        <f t="shared" si="3"/>
        <v>4</v>
      </c>
      <c r="T34" s="43">
        <v>4</v>
      </c>
      <c r="U34" s="43">
        <v>7</v>
      </c>
      <c r="V34" s="43">
        <f t="shared" si="4"/>
        <v>7</v>
      </c>
      <c r="W34" s="43">
        <v>5</v>
      </c>
      <c r="X34" s="43"/>
      <c r="Y34" s="43">
        <f t="shared" si="5"/>
        <v>5</v>
      </c>
      <c r="Z34" s="47"/>
      <c r="AA34" s="47"/>
      <c r="AB34" s="43">
        <f t="shared" si="6"/>
        <v>0</v>
      </c>
      <c r="AC34" s="41">
        <f>IF(H34="M",ROUND(SUMPRODUCT(K34:AB34,#REF!)/SUM(#REF!),2),ROUND(SUMPRODUCT(H34:AB34,$H$2:$AB$2)/SUM($H$2:$AB$2),2))</f>
        <v>4.32</v>
      </c>
      <c r="AD34" s="44" t="str">
        <f t="shared" si="7"/>
        <v>Yếu</v>
      </c>
    </row>
    <row r="35" spans="1:30" s="13" customFormat="1" ht="31.5" customHeight="1">
      <c r="A35" s="85">
        <v>33</v>
      </c>
      <c r="B35" s="15" t="s">
        <v>240</v>
      </c>
      <c r="C35" s="15" t="s">
        <v>240</v>
      </c>
      <c r="D35" s="26" t="s">
        <v>132</v>
      </c>
      <c r="E35" s="27" t="s">
        <v>133</v>
      </c>
      <c r="F35" s="15" t="s">
        <v>134</v>
      </c>
      <c r="G35" s="16" t="s">
        <v>2</v>
      </c>
      <c r="H35" s="46">
        <v>8</v>
      </c>
      <c r="I35" s="47"/>
      <c r="J35" s="43">
        <f aca="true" t="shared" si="8" ref="J35:J64">IF(I35="",H35,IF(H35&gt;=5,I35,MAX(H35,I35)))</f>
        <v>8</v>
      </c>
      <c r="K35" s="47">
        <v>6</v>
      </c>
      <c r="L35" s="47"/>
      <c r="M35" s="43">
        <f aca="true" t="shared" si="9" ref="M35:M64">IF(L35="",K35,IF(K35&gt;=5,L35,MAX(K35,L35)))</f>
        <v>6</v>
      </c>
      <c r="N35" s="47">
        <v>6</v>
      </c>
      <c r="O35" s="47"/>
      <c r="P35" s="43">
        <f aca="true" t="shared" si="10" ref="P35:P64">IF(O35="",N35,IF(N35&gt;=5,O35,MAX(N35,O35)))</f>
        <v>6</v>
      </c>
      <c r="Q35" s="53">
        <v>4</v>
      </c>
      <c r="R35" s="47">
        <v>4</v>
      </c>
      <c r="S35" s="43">
        <f aca="true" t="shared" si="11" ref="S35:S64">IF(R35="",Q35,IF(Q35&gt;=5,R35,MAX(Q35,R35)))</f>
        <v>4</v>
      </c>
      <c r="T35" s="43">
        <v>3</v>
      </c>
      <c r="U35" s="43">
        <v>7</v>
      </c>
      <c r="V35" s="43">
        <f aca="true" t="shared" si="12" ref="V35:V64">IF(U35="",T35,IF(T35&gt;=5,U35,MAX(T35,U35)))</f>
        <v>7</v>
      </c>
      <c r="W35" s="43">
        <v>7</v>
      </c>
      <c r="X35" s="43"/>
      <c r="Y35" s="43">
        <f aca="true" t="shared" si="13" ref="Y35:Y64">IF(X35="",W35,IF(W35&gt;=5,X35,MAX(W35,X35)))</f>
        <v>7</v>
      </c>
      <c r="Z35" s="47"/>
      <c r="AA35" s="47"/>
      <c r="AB35" s="43">
        <f aca="true" t="shared" si="14" ref="AB35:AB64">IF(AA35="",Z35,IF(Z35&gt;=5,AA35,MAX(Z35,AA35)))</f>
        <v>0</v>
      </c>
      <c r="AC35" s="41">
        <f>IF(H35="M",ROUND(SUMPRODUCT(K35:AB35,#REF!)/SUM(#REF!),2),ROUND(SUMPRODUCT(H35:AB35,$H$2:$AB$2)/SUM($H$2:$AB$2),2))</f>
        <v>6.14</v>
      </c>
      <c r="AD35" s="44" t="str">
        <f aca="true" t="shared" si="15" ref="AD35:AD64">IF(AC35&gt;=9,"Xuất Sắc",IF(AC35&gt;=8,"Giỏi",IF(AC35&gt;=7,"Khá",IF(AC35&gt;=6,"TB.Khá",IF(AC35&gt;=5,"Trung Bình",IF(AC35&gt;=4,"Yếu","Kém"))))))</f>
        <v>TB.Khá</v>
      </c>
    </row>
    <row r="36" spans="1:30" s="13" customFormat="1" ht="31.5" customHeight="1">
      <c r="A36" s="14">
        <v>34</v>
      </c>
      <c r="B36" s="15" t="s">
        <v>241</v>
      </c>
      <c r="C36" s="15" t="s">
        <v>241</v>
      </c>
      <c r="D36" s="26" t="s">
        <v>135</v>
      </c>
      <c r="E36" s="27" t="s">
        <v>136</v>
      </c>
      <c r="F36" s="15" t="s">
        <v>37</v>
      </c>
      <c r="G36" s="16" t="s">
        <v>58</v>
      </c>
      <c r="H36" s="46">
        <v>8</v>
      </c>
      <c r="I36" s="47"/>
      <c r="J36" s="43">
        <f t="shared" si="8"/>
        <v>8</v>
      </c>
      <c r="K36" s="47">
        <v>3</v>
      </c>
      <c r="L36" s="47">
        <v>5</v>
      </c>
      <c r="M36" s="43">
        <f t="shared" si="9"/>
        <v>5</v>
      </c>
      <c r="N36" s="47">
        <v>5</v>
      </c>
      <c r="O36" s="47"/>
      <c r="P36" s="43">
        <f t="shared" si="10"/>
        <v>5</v>
      </c>
      <c r="Q36" s="53">
        <v>4</v>
      </c>
      <c r="R36" s="47">
        <v>6</v>
      </c>
      <c r="S36" s="43">
        <f t="shared" si="11"/>
        <v>6</v>
      </c>
      <c r="T36" s="43">
        <v>3</v>
      </c>
      <c r="U36" s="43">
        <v>6</v>
      </c>
      <c r="V36" s="43">
        <f t="shared" si="12"/>
        <v>6</v>
      </c>
      <c r="W36" s="43">
        <v>5</v>
      </c>
      <c r="X36" s="43"/>
      <c r="Y36" s="43">
        <f t="shared" si="13"/>
        <v>5</v>
      </c>
      <c r="Z36" s="47"/>
      <c r="AA36" s="47"/>
      <c r="AB36" s="43">
        <f t="shared" si="14"/>
        <v>0</v>
      </c>
      <c r="AC36" s="41">
        <f>IF(H36="M",ROUND(SUMPRODUCT(K36:AB36,#REF!)/SUM(#REF!),2),ROUND(SUMPRODUCT(H36:AB36,$H$2:$AB$2)/SUM($H$2:$AB$2),2))</f>
        <v>6.05</v>
      </c>
      <c r="AD36" s="44" t="str">
        <f t="shared" si="15"/>
        <v>TB.Khá</v>
      </c>
    </row>
    <row r="37" spans="1:30" s="13" customFormat="1" ht="31.5" customHeight="1">
      <c r="A37" s="85">
        <v>35</v>
      </c>
      <c r="B37" s="15" t="s">
        <v>242</v>
      </c>
      <c r="C37" s="15" t="s">
        <v>242</v>
      </c>
      <c r="D37" s="26" t="s">
        <v>137</v>
      </c>
      <c r="E37" s="27" t="s">
        <v>44</v>
      </c>
      <c r="F37" s="15" t="s">
        <v>40</v>
      </c>
      <c r="G37" s="16" t="s">
        <v>2</v>
      </c>
      <c r="H37" s="46">
        <v>8</v>
      </c>
      <c r="I37" s="47"/>
      <c r="J37" s="43">
        <f t="shared" si="8"/>
        <v>8</v>
      </c>
      <c r="K37" s="47">
        <v>6</v>
      </c>
      <c r="L37" s="47"/>
      <c r="M37" s="43">
        <f t="shared" si="9"/>
        <v>6</v>
      </c>
      <c r="N37" s="47">
        <v>5</v>
      </c>
      <c r="O37" s="47"/>
      <c r="P37" s="43">
        <f t="shared" si="10"/>
        <v>5</v>
      </c>
      <c r="Q37" s="53">
        <v>6</v>
      </c>
      <c r="R37" s="47"/>
      <c r="S37" s="43">
        <f t="shared" si="11"/>
        <v>6</v>
      </c>
      <c r="T37" s="43">
        <v>3</v>
      </c>
      <c r="U37" s="43">
        <v>7</v>
      </c>
      <c r="V37" s="43">
        <f t="shared" si="12"/>
        <v>7</v>
      </c>
      <c r="W37" s="43">
        <v>8</v>
      </c>
      <c r="X37" s="43"/>
      <c r="Y37" s="43">
        <f t="shared" si="13"/>
        <v>8</v>
      </c>
      <c r="Z37" s="47"/>
      <c r="AA37" s="47"/>
      <c r="AB37" s="43">
        <f t="shared" si="14"/>
        <v>0</v>
      </c>
      <c r="AC37" s="41">
        <f>IF(H37="M",ROUND(SUMPRODUCT(K37:AB37,#REF!)/SUM(#REF!),2),ROUND(SUMPRODUCT(H37:AB37,$H$2:$AB$2)/SUM($H$2:$AB$2),2))</f>
        <v>6.36</v>
      </c>
      <c r="AD37" s="44" t="str">
        <f t="shared" si="15"/>
        <v>TB.Khá</v>
      </c>
    </row>
    <row r="38" spans="1:30" s="13" customFormat="1" ht="31.5" customHeight="1">
      <c r="A38" s="14">
        <v>36</v>
      </c>
      <c r="B38" s="15" t="s">
        <v>243</v>
      </c>
      <c r="C38" s="15" t="s">
        <v>243</v>
      </c>
      <c r="D38" s="26" t="s">
        <v>138</v>
      </c>
      <c r="E38" s="27" t="s">
        <v>139</v>
      </c>
      <c r="F38" s="15" t="s">
        <v>140</v>
      </c>
      <c r="G38" s="16" t="s">
        <v>141</v>
      </c>
      <c r="H38" s="46">
        <v>6</v>
      </c>
      <c r="I38" s="47"/>
      <c r="J38" s="43">
        <f t="shared" si="8"/>
        <v>6</v>
      </c>
      <c r="K38" s="47">
        <v>4</v>
      </c>
      <c r="L38" s="47">
        <v>5</v>
      </c>
      <c r="M38" s="43">
        <f t="shared" si="9"/>
        <v>5</v>
      </c>
      <c r="N38" s="47">
        <v>5</v>
      </c>
      <c r="O38" s="47"/>
      <c r="P38" s="43">
        <f t="shared" si="10"/>
        <v>5</v>
      </c>
      <c r="Q38" s="53">
        <v>3</v>
      </c>
      <c r="R38" s="47">
        <v>5</v>
      </c>
      <c r="S38" s="43">
        <f t="shared" si="11"/>
        <v>5</v>
      </c>
      <c r="T38" s="43">
        <v>1</v>
      </c>
      <c r="U38" s="43">
        <v>4</v>
      </c>
      <c r="V38" s="43">
        <f t="shared" si="12"/>
        <v>4</v>
      </c>
      <c r="W38" s="43">
        <v>6</v>
      </c>
      <c r="X38" s="43"/>
      <c r="Y38" s="43">
        <f t="shared" si="13"/>
        <v>6</v>
      </c>
      <c r="Z38" s="47"/>
      <c r="AA38" s="47"/>
      <c r="AB38" s="43">
        <f t="shared" si="14"/>
        <v>0</v>
      </c>
      <c r="AC38" s="41">
        <f>IF(H38="M",ROUND(SUMPRODUCT(K38:AB38,#REF!)/SUM(#REF!),2),ROUND(SUMPRODUCT(H38:AB38,$H$2:$AB$2)/SUM($H$2:$AB$2),2))</f>
        <v>5.09</v>
      </c>
      <c r="AD38" s="44" t="str">
        <f t="shared" si="15"/>
        <v>Trung Bình</v>
      </c>
    </row>
    <row r="39" spans="1:30" s="13" customFormat="1" ht="31.5" customHeight="1">
      <c r="A39" s="85">
        <v>37</v>
      </c>
      <c r="B39" s="15" t="s">
        <v>244</v>
      </c>
      <c r="C39" s="15" t="s">
        <v>244</v>
      </c>
      <c r="D39" s="26" t="s">
        <v>142</v>
      </c>
      <c r="E39" s="27" t="s">
        <v>143</v>
      </c>
      <c r="F39" s="15" t="s">
        <v>91</v>
      </c>
      <c r="G39" s="16" t="s">
        <v>9</v>
      </c>
      <c r="H39" s="46">
        <v>8</v>
      </c>
      <c r="I39" s="47"/>
      <c r="J39" s="43">
        <f t="shared" si="8"/>
        <v>8</v>
      </c>
      <c r="K39" s="47">
        <v>6</v>
      </c>
      <c r="L39" s="47"/>
      <c r="M39" s="43">
        <f t="shared" si="9"/>
        <v>6</v>
      </c>
      <c r="N39" s="47">
        <v>5</v>
      </c>
      <c r="O39" s="47"/>
      <c r="P39" s="43">
        <f t="shared" si="10"/>
        <v>5</v>
      </c>
      <c r="Q39" s="53">
        <v>5</v>
      </c>
      <c r="R39" s="47"/>
      <c r="S39" s="43">
        <f t="shared" si="11"/>
        <v>5</v>
      </c>
      <c r="T39" s="43">
        <v>6</v>
      </c>
      <c r="U39" s="43"/>
      <c r="V39" s="43">
        <f t="shared" si="12"/>
        <v>6</v>
      </c>
      <c r="W39" s="43">
        <v>9</v>
      </c>
      <c r="X39" s="43"/>
      <c r="Y39" s="43">
        <f t="shared" si="13"/>
        <v>9</v>
      </c>
      <c r="Z39" s="47"/>
      <c r="AA39" s="47"/>
      <c r="AB39" s="43">
        <f t="shared" si="14"/>
        <v>0</v>
      </c>
      <c r="AC39" s="41">
        <f>IF(H39="M",ROUND(SUMPRODUCT(K39:AB39,#REF!)/SUM(#REF!),2),ROUND(SUMPRODUCT(H39:AB39,$H$2:$AB$2)/SUM($H$2:$AB$2),2))</f>
        <v>6</v>
      </c>
      <c r="AD39" s="44" t="str">
        <f t="shared" si="15"/>
        <v>TB.Khá</v>
      </c>
    </row>
    <row r="40" spans="1:30" s="13" customFormat="1" ht="31.5" customHeight="1">
      <c r="A40" s="14">
        <v>38</v>
      </c>
      <c r="B40" s="15" t="s">
        <v>245</v>
      </c>
      <c r="C40" s="15" t="s">
        <v>245</v>
      </c>
      <c r="D40" s="26" t="s">
        <v>144</v>
      </c>
      <c r="E40" s="27" t="s">
        <v>143</v>
      </c>
      <c r="F40" s="15" t="s">
        <v>145</v>
      </c>
      <c r="G40" s="16" t="s">
        <v>14</v>
      </c>
      <c r="H40" s="46">
        <v>8</v>
      </c>
      <c r="I40" s="47"/>
      <c r="J40" s="43">
        <f t="shared" si="8"/>
        <v>8</v>
      </c>
      <c r="K40" s="47">
        <v>7</v>
      </c>
      <c r="L40" s="47"/>
      <c r="M40" s="43">
        <f t="shared" si="9"/>
        <v>7</v>
      </c>
      <c r="N40" s="47">
        <v>6</v>
      </c>
      <c r="O40" s="47"/>
      <c r="P40" s="43">
        <f t="shared" si="10"/>
        <v>6</v>
      </c>
      <c r="Q40" s="53">
        <v>6</v>
      </c>
      <c r="R40" s="47"/>
      <c r="S40" s="43">
        <f t="shared" si="11"/>
        <v>6</v>
      </c>
      <c r="T40" s="43">
        <v>9</v>
      </c>
      <c r="U40" s="43"/>
      <c r="V40" s="43">
        <f t="shared" si="12"/>
        <v>9</v>
      </c>
      <c r="W40" s="43">
        <v>7</v>
      </c>
      <c r="X40" s="43"/>
      <c r="Y40" s="43">
        <f t="shared" si="13"/>
        <v>7</v>
      </c>
      <c r="Z40" s="47"/>
      <c r="AA40" s="47"/>
      <c r="AB40" s="43">
        <f t="shared" si="14"/>
        <v>0</v>
      </c>
      <c r="AC40" s="41">
        <f>IF(H40="M",ROUND(SUMPRODUCT(K40:AB40,#REF!)/SUM(#REF!),2),ROUND(SUMPRODUCT(H40:AB40,$H$2:$AB$2)/SUM($H$2:$AB$2),2))</f>
        <v>7.05</v>
      </c>
      <c r="AD40" s="44" t="str">
        <f t="shared" si="15"/>
        <v>Khá</v>
      </c>
    </row>
    <row r="41" spans="1:30" s="13" customFormat="1" ht="31.5" customHeight="1">
      <c r="A41" s="85">
        <v>39</v>
      </c>
      <c r="B41" s="15" t="s">
        <v>246</v>
      </c>
      <c r="C41" s="15" t="s">
        <v>246</v>
      </c>
      <c r="D41" s="26" t="s">
        <v>146</v>
      </c>
      <c r="E41" s="27" t="s">
        <v>147</v>
      </c>
      <c r="F41" s="15" t="s">
        <v>27</v>
      </c>
      <c r="G41" s="16" t="s">
        <v>14</v>
      </c>
      <c r="H41" s="46">
        <v>7</v>
      </c>
      <c r="I41" s="47"/>
      <c r="J41" s="43">
        <f t="shared" si="8"/>
        <v>7</v>
      </c>
      <c r="K41" s="54">
        <v>7</v>
      </c>
      <c r="L41" s="47"/>
      <c r="M41" s="43">
        <f t="shared" si="9"/>
        <v>7</v>
      </c>
      <c r="N41" s="47">
        <v>4</v>
      </c>
      <c r="O41" s="47">
        <v>6</v>
      </c>
      <c r="P41" s="43">
        <f t="shared" si="10"/>
        <v>6</v>
      </c>
      <c r="Q41" s="53">
        <v>4</v>
      </c>
      <c r="R41" s="47">
        <v>4</v>
      </c>
      <c r="S41" s="43">
        <f t="shared" si="11"/>
        <v>4</v>
      </c>
      <c r="T41" s="43">
        <v>4</v>
      </c>
      <c r="U41" s="43">
        <v>6</v>
      </c>
      <c r="V41" s="43">
        <f t="shared" si="12"/>
        <v>6</v>
      </c>
      <c r="W41" s="43">
        <v>7</v>
      </c>
      <c r="X41" s="43"/>
      <c r="Y41" s="43">
        <f t="shared" si="13"/>
        <v>7</v>
      </c>
      <c r="Z41" s="47"/>
      <c r="AA41" s="47"/>
      <c r="AB41" s="43">
        <f t="shared" si="14"/>
        <v>0</v>
      </c>
      <c r="AC41" s="41">
        <f>IF(H41="M",ROUND(SUMPRODUCT(K41:AB41,#REF!)/SUM(#REF!),2),ROUND(SUMPRODUCT(H41:AB41,$H$2:$AB$2)/SUM($H$2:$AB$2),2))</f>
        <v>5.95</v>
      </c>
      <c r="AD41" s="44" t="str">
        <f t="shared" si="15"/>
        <v>Trung Bình</v>
      </c>
    </row>
    <row r="42" spans="1:30" s="13" customFormat="1" ht="31.5" customHeight="1">
      <c r="A42" s="14">
        <v>40</v>
      </c>
      <c r="B42" s="15" t="s">
        <v>247</v>
      </c>
      <c r="C42" s="15" t="s">
        <v>247</v>
      </c>
      <c r="D42" s="26" t="s">
        <v>148</v>
      </c>
      <c r="E42" s="27" t="s">
        <v>149</v>
      </c>
      <c r="F42" s="15" t="s">
        <v>115</v>
      </c>
      <c r="G42" s="16" t="s">
        <v>150</v>
      </c>
      <c r="H42" s="46">
        <v>8</v>
      </c>
      <c r="I42" s="47"/>
      <c r="J42" s="43">
        <f t="shared" si="8"/>
        <v>8</v>
      </c>
      <c r="K42" s="47">
        <v>7</v>
      </c>
      <c r="L42" s="47"/>
      <c r="M42" s="43">
        <f t="shared" si="9"/>
        <v>7</v>
      </c>
      <c r="N42" s="47">
        <v>5</v>
      </c>
      <c r="O42" s="47"/>
      <c r="P42" s="43">
        <f t="shared" si="10"/>
        <v>5</v>
      </c>
      <c r="Q42" s="53">
        <v>4</v>
      </c>
      <c r="R42" s="47">
        <v>6</v>
      </c>
      <c r="S42" s="43">
        <f t="shared" si="11"/>
        <v>6</v>
      </c>
      <c r="T42" s="43">
        <v>5</v>
      </c>
      <c r="U42" s="43"/>
      <c r="V42" s="43">
        <f t="shared" si="12"/>
        <v>5</v>
      </c>
      <c r="W42" s="43">
        <v>7</v>
      </c>
      <c r="X42" s="43"/>
      <c r="Y42" s="43">
        <f t="shared" si="13"/>
        <v>7</v>
      </c>
      <c r="Z42" s="47"/>
      <c r="AA42" s="47"/>
      <c r="AB42" s="43">
        <f t="shared" si="14"/>
        <v>0</v>
      </c>
      <c r="AC42" s="41">
        <f>IF(H42="M",ROUND(SUMPRODUCT(K42:AB42,#REF!)/SUM(#REF!),2),ROUND(SUMPRODUCT(H42:AB42,$H$2:$AB$2)/SUM($H$2:$AB$2),2))</f>
        <v>6.27</v>
      </c>
      <c r="AD42" s="44" t="str">
        <f t="shared" si="15"/>
        <v>TB.Khá</v>
      </c>
    </row>
    <row r="43" spans="1:30" s="13" customFormat="1" ht="31.5" customHeight="1">
      <c r="A43" s="85">
        <v>41</v>
      </c>
      <c r="B43" s="15" t="s">
        <v>248</v>
      </c>
      <c r="C43" s="15" t="s">
        <v>248</v>
      </c>
      <c r="D43" s="26" t="s">
        <v>151</v>
      </c>
      <c r="E43" s="27" t="s">
        <v>152</v>
      </c>
      <c r="F43" s="15" t="s">
        <v>153</v>
      </c>
      <c r="G43" s="16" t="s">
        <v>5</v>
      </c>
      <c r="H43" s="46">
        <v>5</v>
      </c>
      <c r="I43" s="47"/>
      <c r="J43" s="43">
        <f t="shared" si="8"/>
        <v>5</v>
      </c>
      <c r="K43" s="47">
        <v>3</v>
      </c>
      <c r="L43" s="47">
        <v>6</v>
      </c>
      <c r="M43" s="43">
        <f t="shared" si="9"/>
        <v>6</v>
      </c>
      <c r="N43" s="47">
        <v>5</v>
      </c>
      <c r="O43" s="47"/>
      <c r="P43" s="43">
        <f t="shared" si="10"/>
        <v>5</v>
      </c>
      <c r="Q43" s="53">
        <v>3</v>
      </c>
      <c r="R43" s="47">
        <v>3</v>
      </c>
      <c r="S43" s="43">
        <f t="shared" si="11"/>
        <v>3</v>
      </c>
      <c r="T43" s="43">
        <v>7</v>
      </c>
      <c r="U43" s="43"/>
      <c r="V43" s="43">
        <f t="shared" si="12"/>
        <v>7</v>
      </c>
      <c r="W43" s="43">
        <v>5</v>
      </c>
      <c r="X43" s="43"/>
      <c r="Y43" s="43">
        <f t="shared" si="13"/>
        <v>5</v>
      </c>
      <c r="Z43" s="47"/>
      <c r="AA43" s="47"/>
      <c r="AB43" s="43">
        <f t="shared" si="14"/>
        <v>0</v>
      </c>
      <c r="AC43" s="41">
        <f>IF(H43="M",ROUND(SUMPRODUCT(K43:AB43,#REF!)/SUM(#REF!),2),ROUND(SUMPRODUCT(H43:AB43,$H$2:$AB$2)/SUM($H$2:$AB$2),2))</f>
        <v>5</v>
      </c>
      <c r="AD43" s="44" t="str">
        <f t="shared" si="15"/>
        <v>Trung Bình</v>
      </c>
    </row>
    <row r="44" spans="1:30" s="13" customFormat="1" ht="31.5" customHeight="1">
      <c r="A44" s="14">
        <v>42</v>
      </c>
      <c r="B44" s="15" t="s">
        <v>249</v>
      </c>
      <c r="C44" s="15" t="s">
        <v>249</v>
      </c>
      <c r="D44" s="26" t="s">
        <v>154</v>
      </c>
      <c r="E44" s="27" t="s">
        <v>155</v>
      </c>
      <c r="F44" s="15" t="s">
        <v>156</v>
      </c>
      <c r="G44" s="16" t="s">
        <v>4</v>
      </c>
      <c r="H44" s="46">
        <v>8</v>
      </c>
      <c r="I44" s="47"/>
      <c r="J44" s="43">
        <f t="shared" si="8"/>
        <v>8</v>
      </c>
      <c r="K44" s="47">
        <v>4</v>
      </c>
      <c r="L44" s="47">
        <v>7</v>
      </c>
      <c r="M44" s="43">
        <f t="shared" si="9"/>
        <v>7</v>
      </c>
      <c r="N44" s="47">
        <v>7</v>
      </c>
      <c r="O44" s="47"/>
      <c r="P44" s="43">
        <f t="shared" si="10"/>
        <v>7</v>
      </c>
      <c r="Q44" s="53">
        <v>5</v>
      </c>
      <c r="R44" s="47"/>
      <c r="S44" s="43">
        <f t="shared" si="11"/>
        <v>5</v>
      </c>
      <c r="T44" s="43">
        <v>5</v>
      </c>
      <c r="U44" s="43"/>
      <c r="V44" s="43">
        <f t="shared" si="12"/>
        <v>5</v>
      </c>
      <c r="W44" s="43">
        <v>8</v>
      </c>
      <c r="X44" s="43"/>
      <c r="Y44" s="43">
        <f t="shared" si="13"/>
        <v>8</v>
      </c>
      <c r="Z44" s="47"/>
      <c r="AA44" s="47"/>
      <c r="AB44" s="43">
        <f t="shared" si="14"/>
        <v>0</v>
      </c>
      <c r="AC44" s="41">
        <f>IF(H44="M",ROUND(SUMPRODUCT(K44:AB44,#REF!)/SUM(#REF!),2),ROUND(SUMPRODUCT(H44:AB44,$H$2:$AB$2)/SUM($H$2:$AB$2),2))</f>
        <v>6.5</v>
      </c>
      <c r="AD44" s="44" t="str">
        <f t="shared" si="15"/>
        <v>TB.Khá</v>
      </c>
    </row>
    <row r="45" spans="1:30" s="104" customFormat="1" ht="31.5" customHeight="1">
      <c r="A45" s="94">
        <v>43</v>
      </c>
      <c r="B45" s="57" t="s">
        <v>250</v>
      </c>
      <c r="C45" s="57"/>
      <c r="D45" s="95" t="s">
        <v>157</v>
      </c>
      <c r="E45" s="96" t="s">
        <v>155</v>
      </c>
      <c r="F45" s="57" t="s">
        <v>131</v>
      </c>
      <c r="G45" s="97" t="s">
        <v>11</v>
      </c>
      <c r="H45" s="105">
        <v>0</v>
      </c>
      <c r="I45" s="106"/>
      <c r="J45" s="100">
        <f t="shared" si="8"/>
        <v>0</v>
      </c>
      <c r="K45" s="106">
        <v>2</v>
      </c>
      <c r="L45" s="106"/>
      <c r="M45" s="100">
        <f t="shared" si="9"/>
        <v>2</v>
      </c>
      <c r="N45" s="106">
        <v>0</v>
      </c>
      <c r="O45" s="106"/>
      <c r="P45" s="100">
        <f t="shared" si="10"/>
        <v>0</v>
      </c>
      <c r="Q45" s="101">
        <v>2</v>
      </c>
      <c r="R45" s="106"/>
      <c r="S45" s="100">
        <f t="shared" si="11"/>
        <v>2</v>
      </c>
      <c r="T45" s="100">
        <v>1</v>
      </c>
      <c r="U45" s="100"/>
      <c r="V45" s="100">
        <f t="shared" si="12"/>
        <v>1</v>
      </c>
      <c r="W45" s="100">
        <v>9</v>
      </c>
      <c r="X45" s="100"/>
      <c r="Y45" s="100">
        <f t="shared" si="13"/>
        <v>9</v>
      </c>
      <c r="Z45" s="106"/>
      <c r="AA45" s="106"/>
      <c r="AB45" s="100">
        <f t="shared" si="14"/>
        <v>0</v>
      </c>
      <c r="AC45" s="102">
        <f>IF(H45="M",ROUND(SUMPRODUCT(K45:AB45,#REF!)/SUM(#REF!),2),ROUND(SUMPRODUCT(H45:AB45,$H$2:$AB$2)/SUM($H$2:$AB$2),2))</f>
        <v>0.95</v>
      </c>
      <c r="AD45" s="103" t="str">
        <f t="shared" si="15"/>
        <v>Kém</v>
      </c>
    </row>
    <row r="46" spans="1:30" s="13" customFormat="1" ht="31.5" customHeight="1">
      <c r="A46" s="14">
        <v>44</v>
      </c>
      <c r="B46" s="15" t="s">
        <v>251</v>
      </c>
      <c r="C46" s="15" t="s">
        <v>251</v>
      </c>
      <c r="D46" s="26" t="s">
        <v>158</v>
      </c>
      <c r="E46" s="27" t="s">
        <v>159</v>
      </c>
      <c r="F46" s="15" t="s">
        <v>160</v>
      </c>
      <c r="G46" s="16" t="s">
        <v>161</v>
      </c>
      <c r="H46" s="46">
        <v>8</v>
      </c>
      <c r="I46" s="47"/>
      <c r="J46" s="43">
        <f t="shared" si="8"/>
        <v>8</v>
      </c>
      <c r="K46" s="47">
        <v>4</v>
      </c>
      <c r="L46" s="47"/>
      <c r="M46" s="43">
        <f t="shared" si="9"/>
        <v>4</v>
      </c>
      <c r="N46" s="47">
        <v>5</v>
      </c>
      <c r="O46" s="47"/>
      <c r="P46" s="43">
        <f t="shared" si="10"/>
        <v>5</v>
      </c>
      <c r="Q46" s="53">
        <v>4</v>
      </c>
      <c r="R46" s="47"/>
      <c r="S46" s="43">
        <f t="shared" si="11"/>
        <v>4</v>
      </c>
      <c r="T46" s="43">
        <v>5</v>
      </c>
      <c r="U46" s="43"/>
      <c r="V46" s="43">
        <f t="shared" si="12"/>
        <v>5</v>
      </c>
      <c r="W46" s="43">
        <v>10</v>
      </c>
      <c r="X46" s="43"/>
      <c r="Y46" s="43">
        <f t="shared" si="13"/>
        <v>10</v>
      </c>
      <c r="Z46" s="47"/>
      <c r="AA46" s="47"/>
      <c r="AB46" s="43">
        <f t="shared" si="14"/>
        <v>0</v>
      </c>
      <c r="AC46" s="41">
        <f>IF(H46="M",ROUND(SUMPRODUCT(K46:AB46,#REF!)/SUM(#REF!),2),ROUND(SUMPRODUCT(H46:AB46,$H$2:$AB$2)/SUM($H$2:$AB$2),2))</f>
        <v>5.27</v>
      </c>
      <c r="AD46" s="44" t="str">
        <f t="shared" si="15"/>
        <v>Trung Bình</v>
      </c>
    </row>
    <row r="47" spans="1:30" s="13" customFormat="1" ht="31.5" customHeight="1">
      <c r="A47" s="85">
        <v>45</v>
      </c>
      <c r="B47" s="15" t="s">
        <v>252</v>
      </c>
      <c r="C47" s="15" t="s">
        <v>252</v>
      </c>
      <c r="D47" s="26" t="s">
        <v>162</v>
      </c>
      <c r="E47" s="27" t="s">
        <v>50</v>
      </c>
      <c r="F47" s="15" t="s">
        <v>29</v>
      </c>
      <c r="G47" s="16" t="s">
        <v>0</v>
      </c>
      <c r="H47" s="46">
        <v>5</v>
      </c>
      <c r="I47" s="47"/>
      <c r="J47" s="43">
        <f t="shared" si="8"/>
        <v>5</v>
      </c>
      <c r="K47" s="47">
        <v>5</v>
      </c>
      <c r="L47" s="47"/>
      <c r="M47" s="43">
        <f t="shared" si="9"/>
        <v>5</v>
      </c>
      <c r="N47" s="47">
        <v>6</v>
      </c>
      <c r="O47" s="47"/>
      <c r="P47" s="43">
        <f t="shared" si="10"/>
        <v>6</v>
      </c>
      <c r="Q47" s="53">
        <v>5</v>
      </c>
      <c r="R47" s="47"/>
      <c r="S47" s="43">
        <f t="shared" si="11"/>
        <v>5</v>
      </c>
      <c r="T47" s="43">
        <v>5</v>
      </c>
      <c r="U47" s="43"/>
      <c r="V47" s="43">
        <f t="shared" si="12"/>
        <v>5</v>
      </c>
      <c r="W47" s="43">
        <v>9</v>
      </c>
      <c r="X47" s="43"/>
      <c r="Y47" s="43">
        <f t="shared" si="13"/>
        <v>9</v>
      </c>
      <c r="Z47" s="47"/>
      <c r="AA47" s="47"/>
      <c r="AB47" s="43">
        <f t="shared" si="14"/>
        <v>0</v>
      </c>
      <c r="AC47" s="41">
        <f>IF(H47="M",ROUND(SUMPRODUCT(K47:AB47,#REF!)/SUM(#REF!),2),ROUND(SUMPRODUCT(H47:AB47,$H$2:$AB$2)/SUM($H$2:$AB$2),2))</f>
        <v>5.23</v>
      </c>
      <c r="AD47" s="44" t="str">
        <f t="shared" si="15"/>
        <v>Trung Bình</v>
      </c>
    </row>
    <row r="48" spans="1:30" s="13" customFormat="1" ht="31.5" customHeight="1">
      <c r="A48" s="14">
        <v>46</v>
      </c>
      <c r="B48" s="15" t="s">
        <v>253</v>
      </c>
      <c r="C48" s="15" t="s">
        <v>253</v>
      </c>
      <c r="D48" s="26" t="s">
        <v>163</v>
      </c>
      <c r="E48" s="27" t="s">
        <v>50</v>
      </c>
      <c r="F48" s="15" t="s">
        <v>41</v>
      </c>
      <c r="G48" s="16" t="s">
        <v>58</v>
      </c>
      <c r="H48" s="46">
        <v>5</v>
      </c>
      <c r="I48" s="47"/>
      <c r="J48" s="43">
        <f t="shared" si="8"/>
        <v>5</v>
      </c>
      <c r="K48" s="47">
        <v>5</v>
      </c>
      <c r="L48" s="47"/>
      <c r="M48" s="43">
        <f t="shared" si="9"/>
        <v>5</v>
      </c>
      <c r="N48" s="47">
        <v>6</v>
      </c>
      <c r="O48" s="47"/>
      <c r="P48" s="43">
        <f t="shared" si="10"/>
        <v>6</v>
      </c>
      <c r="Q48" s="53">
        <v>6</v>
      </c>
      <c r="R48" s="47"/>
      <c r="S48" s="43">
        <f t="shared" si="11"/>
        <v>6</v>
      </c>
      <c r="T48" s="43">
        <v>7</v>
      </c>
      <c r="U48" s="43"/>
      <c r="V48" s="43">
        <f t="shared" si="12"/>
        <v>7</v>
      </c>
      <c r="W48" s="43">
        <v>4</v>
      </c>
      <c r="X48" s="43"/>
      <c r="Y48" s="43">
        <f t="shared" si="13"/>
        <v>4</v>
      </c>
      <c r="Z48" s="47"/>
      <c r="AA48" s="47"/>
      <c r="AB48" s="43">
        <f t="shared" si="14"/>
        <v>0</v>
      </c>
      <c r="AC48" s="41">
        <f>IF(H48="M",ROUND(SUMPRODUCT(K48:AB48,#REF!)/SUM(#REF!),2),ROUND(SUMPRODUCT(H48:AB48,$H$2:$AB$2)/SUM($H$2:$AB$2),2))</f>
        <v>5.73</v>
      </c>
      <c r="AD48" s="44" t="str">
        <f t="shared" si="15"/>
        <v>Trung Bình</v>
      </c>
    </row>
    <row r="49" spans="1:30" s="13" customFormat="1" ht="31.5" customHeight="1">
      <c r="A49" s="85">
        <v>47</v>
      </c>
      <c r="B49" s="15" t="s">
        <v>254</v>
      </c>
      <c r="C49" s="15" t="s">
        <v>254</v>
      </c>
      <c r="D49" s="26" t="s">
        <v>164</v>
      </c>
      <c r="E49" s="27" t="s">
        <v>50</v>
      </c>
      <c r="F49" s="15" t="s">
        <v>165</v>
      </c>
      <c r="G49" s="16" t="s">
        <v>47</v>
      </c>
      <c r="H49" s="46">
        <v>8</v>
      </c>
      <c r="I49" s="47"/>
      <c r="J49" s="43">
        <f t="shared" si="8"/>
        <v>8</v>
      </c>
      <c r="K49" s="47">
        <v>6</v>
      </c>
      <c r="L49" s="47"/>
      <c r="M49" s="43">
        <f t="shared" si="9"/>
        <v>6</v>
      </c>
      <c r="N49" s="47">
        <v>5</v>
      </c>
      <c r="O49" s="47"/>
      <c r="P49" s="43">
        <f t="shared" si="10"/>
        <v>5</v>
      </c>
      <c r="Q49" s="53">
        <v>5</v>
      </c>
      <c r="R49" s="47"/>
      <c r="S49" s="43">
        <f t="shared" si="11"/>
        <v>5</v>
      </c>
      <c r="T49" s="43">
        <v>6</v>
      </c>
      <c r="U49" s="43"/>
      <c r="V49" s="43">
        <f t="shared" si="12"/>
        <v>6</v>
      </c>
      <c r="W49" s="43">
        <v>6</v>
      </c>
      <c r="X49" s="43"/>
      <c r="Y49" s="43">
        <f t="shared" si="13"/>
        <v>6</v>
      </c>
      <c r="Z49" s="47"/>
      <c r="AA49" s="47"/>
      <c r="AB49" s="43">
        <f t="shared" si="14"/>
        <v>0</v>
      </c>
      <c r="AC49" s="41">
        <f>IF(H49="M",ROUND(SUMPRODUCT(K49:AB49,#REF!)/SUM(#REF!),2),ROUND(SUMPRODUCT(H49:AB49,$H$2:$AB$2)/SUM($H$2:$AB$2),2))</f>
        <v>6</v>
      </c>
      <c r="AD49" s="44" t="str">
        <f t="shared" si="15"/>
        <v>TB.Khá</v>
      </c>
    </row>
    <row r="50" spans="1:30" s="13" customFormat="1" ht="31.5" customHeight="1">
      <c r="A50" s="14">
        <v>48</v>
      </c>
      <c r="B50" s="15" t="s">
        <v>255</v>
      </c>
      <c r="C50" s="15" t="s">
        <v>255</v>
      </c>
      <c r="D50" s="26" t="s">
        <v>166</v>
      </c>
      <c r="E50" s="27" t="s">
        <v>50</v>
      </c>
      <c r="F50" s="15" t="s">
        <v>167</v>
      </c>
      <c r="G50" s="16" t="s">
        <v>8</v>
      </c>
      <c r="H50" s="46">
        <v>8</v>
      </c>
      <c r="I50" s="47"/>
      <c r="J50" s="43">
        <f t="shared" si="8"/>
        <v>8</v>
      </c>
      <c r="K50" s="47">
        <v>5</v>
      </c>
      <c r="L50" s="47"/>
      <c r="M50" s="43">
        <f t="shared" si="9"/>
        <v>5</v>
      </c>
      <c r="N50" s="47">
        <v>7</v>
      </c>
      <c r="O50" s="47"/>
      <c r="P50" s="43">
        <f t="shared" si="10"/>
        <v>7</v>
      </c>
      <c r="Q50" s="53">
        <v>5</v>
      </c>
      <c r="R50" s="48"/>
      <c r="S50" s="43">
        <f t="shared" si="11"/>
        <v>5</v>
      </c>
      <c r="T50" s="43">
        <v>5</v>
      </c>
      <c r="U50" s="43"/>
      <c r="V50" s="43">
        <f t="shared" si="12"/>
        <v>5</v>
      </c>
      <c r="W50" s="43">
        <v>7</v>
      </c>
      <c r="X50" s="43"/>
      <c r="Y50" s="43">
        <f t="shared" si="13"/>
        <v>7</v>
      </c>
      <c r="Z50" s="47"/>
      <c r="AA50" s="47"/>
      <c r="AB50" s="43">
        <f t="shared" si="14"/>
        <v>0</v>
      </c>
      <c r="AC50" s="41">
        <f>IF(H50="M",ROUND(SUMPRODUCT(K50:AB50,#REF!)/SUM(#REF!),2),ROUND(SUMPRODUCT(H50:AB50,$H$2:$AB$2)/SUM($H$2:$AB$2),2))</f>
        <v>6.14</v>
      </c>
      <c r="AD50" s="44" t="str">
        <f t="shared" si="15"/>
        <v>TB.Khá</v>
      </c>
    </row>
    <row r="51" spans="1:30" s="13" customFormat="1" ht="31.5" customHeight="1">
      <c r="A51" s="85">
        <v>49</v>
      </c>
      <c r="B51" s="15" t="s">
        <v>256</v>
      </c>
      <c r="C51" s="15" t="s">
        <v>256</v>
      </c>
      <c r="D51" s="26" t="s">
        <v>168</v>
      </c>
      <c r="E51" s="27" t="s">
        <v>50</v>
      </c>
      <c r="F51" s="15" t="s">
        <v>169</v>
      </c>
      <c r="G51" s="16" t="s">
        <v>170</v>
      </c>
      <c r="H51" s="46">
        <v>8</v>
      </c>
      <c r="I51" s="47"/>
      <c r="J51" s="43">
        <f t="shared" si="8"/>
        <v>8</v>
      </c>
      <c r="K51" s="47">
        <v>2</v>
      </c>
      <c r="L51" s="47">
        <v>5</v>
      </c>
      <c r="M51" s="43">
        <f t="shared" si="9"/>
        <v>5</v>
      </c>
      <c r="N51" s="47">
        <v>4</v>
      </c>
      <c r="O51" s="47">
        <v>6</v>
      </c>
      <c r="P51" s="43">
        <f t="shared" si="10"/>
        <v>6</v>
      </c>
      <c r="Q51" s="53">
        <v>4</v>
      </c>
      <c r="R51" s="47">
        <v>2</v>
      </c>
      <c r="S51" s="43">
        <f t="shared" si="11"/>
        <v>4</v>
      </c>
      <c r="T51" s="43">
        <v>3</v>
      </c>
      <c r="U51" s="43">
        <v>5</v>
      </c>
      <c r="V51" s="43">
        <f t="shared" si="12"/>
        <v>5</v>
      </c>
      <c r="W51" s="43">
        <v>5</v>
      </c>
      <c r="X51" s="43"/>
      <c r="Y51" s="43">
        <f t="shared" si="13"/>
        <v>5</v>
      </c>
      <c r="Z51" s="47"/>
      <c r="AA51" s="47"/>
      <c r="AB51" s="43">
        <f t="shared" si="14"/>
        <v>0</v>
      </c>
      <c r="AC51" s="41">
        <f>IF(H51="M",ROUND(SUMPRODUCT(K51:AB51,#REF!)/SUM(#REF!),2),ROUND(SUMPRODUCT(H51:AB51,$H$2:$AB$2)/SUM($H$2:$AB$2),2))</f>
        <v>5.68</v>
      </c>
      <c r="AD51" s="44" t="str">
        <f t="shared" si="15"/>
        <v>Trung Bình</v>
      </c>
    </row>
    <row r="52" spans="1:30" s="13" customFormat="1" ht="31.5" customHeight="1">
      <c r="A52" s="14">
        <v>50</v>
      </c>
      <c r="B52" s="15" t="s">
        <v>257</v>
      </c>
      <c r="C52" s="15" t="s">
        <v>257</v>
      </c>
      <c r="D52" s="26" t="s">
        <v>46</v>
      </c>
      <c r="E52" s="27" t="s">
        <v>51</v>
      </c>
      <c r="F52" s="15" t="s">
        <v>171</v>
      </c>
      <c r="G52" s="16" t="s">
        <v>7</v>
      </c>
      <c r="H52" s="46">
        <v>8</v>
      </c>
      <c r="I52" s="47"/>
      <c r="J52" s="43">
        <f t="shared" si="8"/>
        <v>8</v>
      </c>
      <c r="K52" s="47">
        <v>4</v>
      </c>
      <c r="L52" s="47">
        <v>6</v>
      </c>
      <c r="M52" s="43">
        <f t="shared" si="9"/>
        <v>6</v>
      </c>
      <c r="N52" s="47">
        <v>6</v>
      </c>
      <c r="O52" s="47"/>
      <c r="P52" s="43">
        <f t="shared" si="10"/>
        <v>6</v>
      </c>
      <c r="Q52" s="53">
        <v>4</v>
      </c>
      <c r="R52" s="47">
        <v>6</v>
      </c>
      <c r="S52" s="43">
        <f t="shared" si="11"/>
        <v>6</v>
      </c>
      <c r="T52" s="43">
        <v>4</v>
      </c>
      <c r="U52" s="43">
        <v>8</v>
      </c>
      <c r="V52" s="43">
        <f t="shared" si="12"/>
        <v>8</v>
      </c>
      <c r="W52" s="43">
        <v>4</v>
      </c>
      <c r="X52" s="43"/>
      <c r="Y52" s="43">
        <f t="shared" si="13"/>
        <v>4</v>
      </c>
      <c r="Z52" s="47"/>
      <c r="AA52" s="47"/>
      <c r="AB52" s="43">
        <f t="shared" si="14"/>
        <v>0</v>
      </c>
      <c r="AC52" s="41">
        <f>IF(H52="M",ROUND(SUMPRODUCT(K52:AB52,#REF!)/SUM(#REF!),2),ROUND(SUMPRODUCT(H52:AB52,$H$2:$AB$2)/SUM($H$2:$AB$2),2))</f>
        <v>6.73</v>
      </c>
      <c r="AD52" s="44" t="str">
        <f t="shared" si="15"/>
        <v>TB.Khá</v>
      </c>
    </row>
    <row r="53" spans="1:30" s="13" customFormat="1" ht="31.5" customHeight="1">
      <c r="A53" s="85">
        <v>51</v>
      </c>
      <c r="B53" s="15" t="s">
        <v>258</v>
      </c>
      <c r="C53" s="15" t="s">
        <v>258</v>
      </c>
      <c r="D53" s="26" t="s">
        <v>172</v>
      </c>
      <c r="E53" s="27" t="s">
        <v>51</v>
      </c>
      <c r="F53" s="15" t="s">
        <v>173</v>
      </c>
      <c r="G53" s="16" t="s">
        <v>58</v>
      </c>
      <c r="H53" s="46">
        <v>7</v>
      </c>
      <c r="I53" s="47"/>
      <c r="J53" s="43">
        <f t="shared" si="8"/>
        <v>7</v>
      </c>
      <c r="K53" s="47">
        <v>7</v>
      </c>
      <c r="L53" s="47"/>
      <c r="M53" s="43">
        <f t="shared" si="9"/>
        <v>7</v>
      </c>
      <c r="N53" s="47">
        <v>3</v>
      </c>
      <c r="O53" s="47">
        <v>5</v>
      </c>
      <c r="P53" s="43">
        <f t="shared" si="10"/>
        <v>5</v>
      </c>
      <c r="Q53" s="53">
        <v>4</v>
      </c>
      <c r="R53" s="47">
        <v>6</v>
      </c>
      <c r="S53" s="43">
        <f t="shared" si="11"/>
        <v>6</v>
      </c>
      <c r="T53" s="43">
        <v>4</v>
      </c>
      <c r="U53" s="43">
        <v>8</v>
      </c>
      <c r="V53" s="43">
        <f t="shared" si="12"/>
        <v>8</v>
      </c>
      <c r="W53" s="43">
        <v>4</v>
      </c>
      <c r="X53" s="43"/>
      <c r="Y53" s="43">
        <f t="shared" si="13"/>
        <v>4</v>
      </c>
      <c r="Z53" s="47"/>
      <c r="AA53" s="47"/>
      <c r="AB53" s="43">
        <f t="shared" si="14"/>
        <v>0</v>
      </c>
      <c r="AC53" s="41">
        <f>IF(H53="M",ROUND(SUMPRODUCT(K53:AB53,#REF!)/SUM(#REF!),2),ROUND(SUMPRODUCT(H53:AB53,$H$2:$AB$2)/SUM($H$2:$AB$2),2))</f>
        <v>6.45</v>
      </c>
      <c r="AD53" s="44" t="str">
        <f t="shared" si="15"/>
        <v>TB.Khá</v>
      </c>
    </row>
    <row r="54" spans="1:30" s="13" customFormat="1" ht="31.5" customHeight="1">
      <c r="A54" s="14">
        <v>52</v>
      </c>
      <c r="B54" s="15" t="s">
        <v>259</v>
      </c>
      <c r="C54" s="15" t="s">
        <v>259</v>
      </c>
      <c r="D54" s="26" t="s">
        <v>174</v>
      </c>
      <c r="E54" s="27" t="s">
        <v>51</v>
      </c>
      <c r="F54" s="15" t="s">
        <v>175</v>
      </c>
      <c r="G54" s="16" t="s">
        <v>13</v>
      </c>
      <c r="H54" s="46">
        <v>8</v>
      </c>
      <c r="I54" s="47"/>
      <c r="J54" s="43">
        <f t="shared" si="8"/>
        <v>8</v>
      </c>
      <c r="K54" s="47">
        <v>4</v>
      </c>
      <c r="L54" s="47">
        <v>6</v>
      </c>
      <c r="M54" s="43">
        <f t="shared" si="9"/>
        <v>6</v>
      </c>
      <c r="N54" s="47">
        <v>5</v>
      </c>
      <c r="O54" s="47"/>
      <c r="P54" s="43">
        <f t="shared" si="10"/>
        <v>5</v>
      </c>
      <c r="Q54" s="53">
        <v>5</v>
      </c>
      <c r="R54" s="47"/>
      <c r="S54" s="43">
        <f t="shared" si="11"/>
        <v>5</v>
      </c>
      <c r="T54" s="43">
        <v>5</v>
      </c>
      <c r="U54" s="43"/>
      <c r="V54" s="43">
        <f t="shared" si="12"/>
        <v>5</v>
      </c>
      <c r="W54" s="43">
        <v>7</v>
      </c>
      <c r="X54" s="43"/>
      <c r="Y54" s="43">
        <f t="shared" si="13"/>
        <v>7</v>
      </c>
      <c r="Z54" s="47"/>
      <c r="AA54" s="47"/>
      <c r="AB54" s="43">
        <f t="shared" si="14"/>
        <v>0</v>
      </c>
      <c r="AC54" s="41">
        <f>IF(H54="M",ROUND(SUMPRODUCT(K54:AB54,#REF!)/SUM(#REF!),2),ROUND(SUMPRODUCT(H54:AB54,$H$2:$AB$2)/SUM($H$2:$AB$2),2))</f>
        <v>5.86</v>
      </c>
      <c r="AD54" s="44" t="str">
        <f t="shared" si="15"/>
        <v>Trung Bình</v>
      </c>
    </row>
    <row r="55" spans="1:30" s="13" customFormat="1" ht="31.5" customHeight="1">
      <c r="A55" s="85">
        <v>53</v>
      </c>
      <c r="B55" s="15" t="s">
        <v>260</v>
      </c>
      <c r="C55" s="68" t="s">
        <v>260</v>
      </c>
      <c r="D55" s="26" t="s">
        <v>176</v>
      </c>
      <c r="E55" s="27" t="s">
        <v>177</v>
      </c>
      <c r="F55" s="15" t="s">
        <v>178</v>
      </c>
      <c r="G55" s="16" t="s">
        <v>170</v>
      </c>
      <c r="H55" s="46">
        <v>9</v>
      </c>
      <c r="I55" s="47"/>
      <c r="J55" s="43">
        <f t="shared" si="8"/>
        <v>9</v>
      </c>
      <c r="K55" s="47">
        <v>2</v>
      </c>
      <c r="L55" s="47">
        <v>5</v>
      </c>
      <c r="M55" s="43">
        <f t="shared" si="9"/>
        <v>5</v>
      </c>
      <c r="N55" s="47">
        <v>7</v>
      </c>
      <c r="O55" s="47"/>
      <c r="P55" s="43">
        <f t="shared" si="10"/>
        <v>7</v>
      </c>
      <c r="Q55" s="53">
        <v>3</v>
      </c>
      <c r="R55" s="47">
        <v>6</v>
      </c>
      <c r="S55" s="43">
        <f t="shared" si="11"/>
        <v>6</v>
      </c>
      <c r="T55" s="43">
        <v>8</v>
      </c>
      <c r="U55" s="43"/>
      <c r="V55" s="43">
        <f t="shared" si="12"/>
        <v>8</v>
      </c>
      <c r="W55" s="43">
        <v>6</v>
      </c>
      <c r="X55" s="43"/>
      <c r="Y55" s="43">
        <f t="shared" si="13"/>
        <v>6</v>
      </c>
      <c r="Z55" s="47"/>
      <c r="AA55" s="47"/>
      <c r="AB55" s="43">
        <f t="shared" si="14"/>
        <v>0</v>
      </c>
      <c r="AC55" s="41">
        <f>IF(H55="M",ROUND(SUMPRODUCT(K55:AB55,#REF!)/SUM(#REF!),2),ROUND(SUMPRODUCT(H55:AB55,$H$2:$AB$2)/SUM($H$2:$AB$2),2))</f>
        <v>7</v>
      </c>
      <c r="AD55" s="44" t="str">
        <f t="shared" si="15"/>
        <v>Khá</v>
      </c>
    </row>
    <row r="56" spans="1:30" s="13" customFormat="1" ht="31.5" customHeight="1">
      <c r="A56" s="14">
        <v>54</v>
      </c>
      <c r="B56" s="15" t="s">
        <v>261</v>
      </c>
      <c r="C56" s="15" t="s">
        <v>261</v>
      </c>
      <c r="D56" s="26" t="s">
        <v>179</v>
      </c>
      <c r="E56" s="27" t="s">
        <v>180</v>
      </c>
      <c r="F56" s="15" t="s">
        <v>31</v>
      </c>
      <c r="G56" s="16" t="s">
        <v>0</v>
      </c>
      <c r="H56" s="46">
        <v>8</v>
      </c>
      <c r="I56" s="47"/>
      <c r="J56" s="43">
        <f t="shared" si="8"/>
        <v>8</v>
      </c>
      <c r="K56" s="47">
        <v>8</v>
      </c>
      <c r="L56" s="47"/>
      <c r="M56" s="43">
        <f t="shared" si="9"/>
        <v>8</v>
      </c>
      <c r="N56" s="47">
        <v>4</v>
      </c>
      <c r="O56" s="47"/>
      <c r="P56" s="43">
        <f t="shared" si="10"/>
        <v>4</v>
      </c>
      <c r="Q56" s="53">
        <v>5</v>
      </c>
      <c r="R56" s="47"/>
      <c r="S56" s="43">
        <f t="shared" si="11"/>
        <v>5</v>
      </c>
      <c r="T56" s="43">
        <v>7</v>
      </c>
      <c r="U56" s="43"/>
      <c r="V56" s="43">
        <f t="shared" si="12"/>
        <v>7</v>
      </c>
      <c r="W56" s="43">
        <v>8</v>
      </c>
      <c r="X56" s="43"/>
      <c r="Y56" s="43">
        <f t="shared" si="13"/>
        <v>8</v>
      </c>
      <c r="Z56" s="47"/>
      <c r="AA56" s="47"/>
      <c r="AB56" s="43">
        <f t="shared" si="14"/>
        <v>0</v>
      </c>
      <c r="AC56" s="41">
        <f>IF(H56="M",ROUND(SUMPRODUCT(K56:AB56,#REF!)/SUM(#REF!),2),ROUND(SUMPRODUCT(H56:AB56,$H$2:$AB$2)/SUM($H$2:$AB$2),2))</f>
        <v>6.27</v>
      </c>
      <c r="AD56" s="44" t="str">
        <f t="shared" si="15"/>
        <v>TB.Khá</v>
      </c>
    </row>
    <row r="57" spans="1:30" s="13" customFormat="1" ht="31.5" customHeight="1">
      <c r="A57" s="85">
        <v>55</v>
      </c>
      <c r="B57" s="15" t="s">
        <v>262</v>
      </c>
      <c r="C57" s="15" t="s">
        <v>262</v>
      </c>
      <c r="D57" s="26" t="s">
        <v>181</v>
      </c>
      <c r="E57" s="27" t="s">
        <v>182</v>
      </c>
      <c r="F57" s="15" t="s">
        <v>183</v>
      </c>
      <c r="G57" s="16" t="s">
        <v>184</v>
      </c>
      <c r="H57" s="46">
        <v>7</v>
      </c>
      <c r="I57" s="47"/>
      <c r="J57" s="43">
        <f t="shared" si="8"/>
        <v>7</v>
      </c>
      <c r="K57" s="47">
        <v>7</v>
      </c>
      <c r="L57" s="47"/>
      <c r="M57" s="43">
        <f t="shared" si="9"/>
        <v>7</v>
      </c>
      <c r="N57" s="47">
        <v>5</v>
      </c>
      <c r="O57" s="47"/>
      <c r="P57" s="43">
        <f t="shared" si="10"/>
        <v>5</v>
      </c>
      <c r="Q57" s="53">
        <v>4</v>
      </c>
      <c r="R57" s="47">
        <v>7</v>
      </c>
      <c r="S57" s="43">
        <f t="shared" si="11"/>
        <v>7</v>
      </c>
      <c r="T57" s="43">
        <v>6</v>
      </c>
      <c r="U57" s="43"/>
      <c r="V57" s="43">
        <f t="shared" si="12"/>
        <v>6</v>
      </c>
      <c r="W57" s="43">
        <v>5</v>
      </c>
      <c r="X57" s="43"/>
      <c r="Y57" s="43">
        <f t="shared" si="13"/>
        <v>5</v>
      </c>
      <c r="Z57" s="47"/>
      <c r="AA57" s="47"/>
      <c r="AB57" s="43">
        <f t="shared" si="14"/>
        <v>0</v>
      </c>
      <c r="AC57" s="41">
        <f>IF(H57="M",ROUND(SUMPRODUCT(K57:AB57,#REF!)/SUM(#REF!),2),ROUND(SUMPRODUCT(H57:AB57,$H$2:$AB$2)/SUM($H$2:$AB$2),2))</f>
        <v>6.41</v>
      </c>
      <c r="AD57" s="44" t="str">
        <f t="shared" si="15"/>
        <v>TB.Khá</v>
      </c>
    </row>
    <row r="58" spans="1:30" s="13" customFormat="1" ht="31.5" customHeight="1">
      <c r="A58" s="14">
        <v>56</v>
      </c>
      <c r="B58" s="15" t="s">
        <v>263</v>
      </c>
      <c r="C58" s="15" t="s">
        <v>263</v>
      </c>
      <c r="D58" s="26" t="s">
        <v>185</v>
      </c>
      <c r="E58" s="27" t="s">
        <v>186</v>
      </c>
      <c r="F58" s="15" t="s">
        <v>41</v>
      </c>
      <c r="G58" s="16" t="s">
        <v>118</v>
      </c>
      <c r="H58" s="46">
        <v>8</v>
      </c>
      <c r="I58" s="47"/>
      <c r="J58" s="43">
        <f t="shared" si="8"/>
        <v>8</v>
      </c>
      <c r="K58" s="47">
        <v>7</v>
      </c>
      <c r="L58" s="47"/>
      <c r="M58" s="43">
        <f t="shared" si="9"/>
        <v>7</v>
      </c>
      <c r="N58" s="47">
        <v>6</v>
      </c>
      <c r="O58" s="47"/>
      <c r="P58" s="43">
        <f t="shared" si="10"/>
        <v>6</v>
      </c>
      <c r="Q58" s="53">
        <v>7</v>
      </c>
      <c r="R58" s="47"/>
      <c r="S58" s="43">
        <f t="shared" si="11"/>
        <v>7</v>
      </c>
      <c r="T58" s="43">
        <v>4</v>
      </c>
      <c r="U58" s="43">
        <v>8</v>
      </c>
      <c r="V58" s="43">
        <f t="shared" si="12"/>
        <v>8</v>
      </c>
      <c r="W58" s="43">
        <v>9</v>
      </c>
      <c r="X58" s="43"/>
      <c r="Y58" s="43">
        <f t="shared" si="13"/>
        <v>9</v>
      </c>
      <c r="Z58" s="47"/>
      <c r="AA58" s="47"/>
      <c r="AB58" s="43">
        <f t="shared" si="14"/>
        <v>0</v>
      </c>
      <c r="AC58" s="41">
        <f>IF(H58="M",ROUND(SUMPRODUCT(K58:AB58,#REF!)/SUM(#REF!),2),ROUND(SUMPRODUCT(H58:AB58,$H$2:$AB$2)/SUM($H$2:$AB$2),2))</f>
        <v>7.14</v>
      </c>
      <c r="AD58" s="44" t="str">
        <f t="shared" si="15"/>
        <v>Khá</v>
      </c>
    </row>
    <row r="59" spans="1:30" s="13" customFormat="1" ht="31.5" customHeight="1">
      <c r="A59" s="85">
        <v>57</v>
      </c>
      <c r="B59" s="15" t="s">
        <v>264</v>
      </c>
      <c r="C59" s="15" t="s">
        <v>264</v>
      </c>
      <c r="D59" s="26" t="s">
        <v>162</v>
      </c>
      <c r="E59" s="27" t="s">
        <v>187</v>
      </c>
      <c r="F59" s="15" t="s">
        <v>188</v>
      </c>
      <c r="G59" s="16" t="s">
        <v>7</v>
      </c>
      <c r="H59" s="46">
        <v>5</v>
      </c>
      <c r="I59" s="47"/>
      <c r="J59" s="43">
        <f t="shared" si="8"/>
        <v>5</v>
      </c>
      <c r="K59" s="47">
        <v>6</v>
      </c>
      <c r="L59" s="47"/>
      <c r="M59" s="43">
        <f t="shared" si="9"/>
        <v>6</v>
      </c>
      <c r="N59" s="47">
        <v>7</v>
      </c>
      <c r="O59" s="47"/>
      <c r="P59" s="43">
        <f t="shared" si="10"/>
        <v>7</v>
      </c>
      <c r="Q59" s="53">
        <v>4</v>
      </c>
      <c r="R59" s="47">
        <v>5</v>
      </c>
      <c r="S59" s="43">
        <f t="shared" si="11"/>
        <v>5</v>
      </c>
      <c r="T59" s="43">
        <v>4</v>
      </c>
      <c r="U59" s="43">
        <v>7</v>
      </c>
      <c r="V59" s="43">
        <f t="shared" si="12"/>
        <v>7</v>
      </c>
      <c r="W59" s="43">
        <v>3</v>
      </c>
      <c r="X59" s="43"/>
      <c r="Y59" s="43">
        <f t="shared" si="13"/>
        <v>3</v>
      </c>
      <c r="Z59" s="47"/>
      <c r="AA59" s="47"/>
      <c r="AB59" s="43">
        <f t="shared" si="14"/>
        <v>0</v>
      </c>
      <c r="AC59" s="41">
        <f>IF(H59="M",ROUND(SUMPRODUCT(K59:AB59,#REF!)/SUM(#REF!),2),ROUND(SUMPRODUCT(H59:AB59,$H$2:$AB$2)/SUM($H$2:$AB$2),2))</f>
        <v>5.91</v>
      </c>
      <c r="AD59" s="44" t="str">
        <f t="shared" si="15"/>
        <v>Trung Bình</v>
      </c>
    </row>
    <row r="60" spans="1:30" s="13" customFormat="1" ht="31.5" customHeight="1">
      <c r="A60" s="14">
        <v>58</v>
      </c>
      <c r="B60" s="15" t="s">
        <v>265</v>
      </c>
      <c r="C60" s="15" t="s">
        <v>265</v>
      </c>
      <c r="D60" s="26" t="s">
        <v>46</v>
      </c>
      <c r="E60" s="27" t="s">
        <v>187</v>
      </c>
      <c r="F60" s="15" t="s">
        <v>189</v>
      </c>
      <c r="G60" s="16" t="s">
        <v>15</v>
      </c>
      <c r="H60" s="46">
        <v>8</v>
      </c>
      <c r="I60" s="47"/>
      <c r="J60" s="43">
        <f t="shared" si="8"/>
        <v>8</v>
      </c>
      <c r="K60" s="47">
        <v>3</v>
      </c>
      <c r="L60" s="47">
        <v>6</v>
      </c>
      <c r="M60" s="43">
        <f t="shared" si="9"/>
        <v>6</v>
      </c>
      <c r="N60" s="47">
        <v>7</v>
      </c>
      <c r="O60" s="47"/>
      <c r="P60" s="43">
        <f t="shared" si="10"/>
        <v>7</v>
      </c>
      <c r="Q60" s="53"/>
      <c r="R60" s="47"/>
      <c r="S60" s="43">
        <f t="shared" si="11"/>
        <v>0</v>
      </c>
      <c r="T60" s="43">
        <v>5</v>
      </c>
      <c r="U60" s="43"/>
      <c r="V60" s="43">
        <f t="shared" si="12"/>
        <v>5</v>
      </c>
      <c r="W60" s="43">
        <v>6</v>
      </c>
      <c r="X60" s="43"/>
      <c r="Y60" s="43">
        <f t="shared" si="13"/>
        <v>6</v>
      </c>
      <c r="Z60" s="47"/>
      <c r="AA60" s="47"/>
      <c r="AB60" s="43">
        <f t="shared" si="14"/>
        <v>0</v>
      </c>
      <c r="AC60" s="41">
        <f>IF(H60="M",ROUND(SUMPRODUCT(K60:AB60,#REF!)/SUM(#REF!),2),ROUND(SUMPRODUCT(H60:AB60,$H$2:$AB$2)/SUM($H$2:$AB$2),2))</f>
        <v>5.18</v>
      </c>
      <c r="AD60" s="44" t="str">
        <f t="shared" si="15"/>
        <v>Trung Bình</v>
      </c>
    </row>
    <row r="61" spans="1:30" s="13" customFormat="1" ht="31.5" customHeight="1">
      <c r="A61" s="85">
        <v>59</v>
      </c>
      <c r="B61" s="15" t="s">
        <v>266</v>
      </c>
      <c r="C61" s="15" t="s">
        <v>266</v>
      </c>
      <c r="D61" s="26" t="s">
        <v>190</v>
      </c>
      <c r="E61" s="27" t="s">
        <v>187</v>
      </c>
      <c r="F61" s="15" t="s">
        <v>117</v>
      </c>
      <c r="G61" s="16" t="s">
        <v>48</v>
      </c>
      <c r="H61" s="46">
        <v>8</v>
      </c>
      <c r="I61" s="47"/>
      <c r="J61" s="43">
        <f t="shared" si="8"/>
        <v>8</v>
      </c>
      <c r="K61" s="47">
        <v>7</v>
      </c>
      <c r="L61" s="47"/>
      <c r="M61" s="43">
        <f t="shared" si="9"/>
        <v>7</v>
      </c>
      <c r="N61" s="47">
        <v>4</v>
      </c>
      <c r="O61" s="47">
        <v>6</v>
      </c>
      <c r="P61" s="43">
        <f t="shared" si="10"/>
        <v>6</v>
      </c>
      <c r="Q61" s="53">
        <v>2</v>
      </c>
      <c r="R61" s="47">
        <v>3</v>
      </c>
      <c r="S61" s="43">
        <f t="shared" si="11"/>
        <v>3</v>
      </c>
      <c r="T61" s="43">
        <v>8</v>
      </c>
      <c r="U61" s="43"/>
      <c r="V61" s="43">
        <f t="shared" si="12"/>
        <v>8</v>
      </c>
      <c r="W61" s="43">
        <v>5</v>
      </c>
      <c r="X61" s="43"/>
      <c r="Y61" s="43">
        <f t="shared" si="13"/>
        <v>5</v>
      </c>
      <c r="Z61" s="47"/>
      <c r="AA61" s="47"/>
      <c r="AB61" s="43">
        <f t="shared" si="14"/>
        <v>0</v>
      </c>
      <c r="AC61" s="41">
        <f>IF(H61="M",ROUND(SUMPRODUCT(K61:AB61,#REF!)/SUM(#REF!),2),ROUND(SUMPRODUCT(H61:AB61,$H$2:$AB$2)/SUM($H$2:$AB$2),2))</f>
        <v>6.23</v>
      </c>
      <c r="AD61" s="44" t="str">
        <f t="shared" si="15"/>
        <v>TB.Khá</v>
      </c>
    </row>
    <row r="62" spans="1:30" s="13" customFormat="1" ht="31.5" customHeight="1">
      <c r="A62" s="14">
        <v>60</v>
      </c>
      <c r="B62" s="15" t="s">
        <v>267</v>
      </c>
      <c r="C62" s="15" t="s">
        <v>267</v>
      </c>
      <c r="D62" s="26" t="s">
        <v>28</v>
      </c>
      <c r="E62" s="27" t="s">
        <v>52</v>
      </c>
      <c r="F62" s="15" t="s">
        <v>191</v>
      </c>
      <c r="G62" s="16" t="s">
        <v>55</v>
      </c>
      <c r="H62" s="46">
        <v>8</v>
      </c>
      <c r="I62" s="47"/>
      <c r="J62" s="43">
        <f t="shared" si="8"/>
        <v>8</v>
      </c>
      <c r="K62" s="47">
        <v>3</v>
      </c>
      <c r="L62" s="47">
        <v>5</v>
      </c>
      <c r="M62" s="43">
        <f t="shared" si="9"/>
        <v>5</v>
      </c>
      <c r="N62" s="47">
        <v>6</v>
      </c>
      <c r="O62" s="47"/>
      <c r="P62" s="43">
        <f t="shared" si="10"/>
        <v>6</v>
      </c>
      <c r="Q62" s="53">
        <v>3</v>
      </c>
      <c r="R62" s="47">
        <v>5</v>
      </c>
      <c r="S62" s="43">
        <f t="shared" si="11"/>
        <v>5</v>
      </c>
      <c r="T62" s="43">
        <v>7</v>
      </c>
      <c r="U62" s="43"/>
      <c r="V62" s="43">
        <f t="shared" si="12"/>
        <v>7</v>
      </c>
      <c r="W62" s="43">
        <v>6</v>
      </c>
      <c r="X62" s="43"/>
      <c r="Y62" s="43">
        <f t="shared" si="13"/>
        <v>6</v>
      </c>
      <c r="Z62" s="47"/>
      <c r="AA62" s="47"/>
      <c r="AB62" s="43">
        <f t="shared" si="14"/>
        <v>0</v>
      </c>
      <c r="AC62" s="41">
        <f>IF(H62="M",ROUND(SUMPRODUCT(K62:AB62,#REF!)/SUM(#REF!),2),ROUND(SUMPRODUCT(H62:AB62,$H$2:$AB$2)/SUM($H$2:$AB$2),2))</f>
        <v>6.18</v>
      </c>
      <c r="AD62" s="44" t="str">
        <f t="shared" si="15"/>
        <v>TB.Khá</v>
      </c>
    </row>
    <row r="63" spans="1:30" s="13" customFormat="1" ht="31.5" customHeight="1">
      <c r="A63" s="85">
        <v>61</v>
      </c>
      <c r="B63" s="15" t="s">
        <v>268</v>
      </c>
      <c r="C63" s="15" t="s">
        <v>268</v>
      </c>
      <c r="D63" s="26" t="s">
        <v>192</v>
      </c>
      <c r="E63" s="27" t="s">
        <v>193</v>
      </c>
      <c r="F63" s="15" t="s">
        <v>45</v>
      </c>
      <c r="G63" s="16" t="s">
        <v>3</v>
      </c>
      <c r="H63" s="46">
        <v>3</v>
      </c>
      <c r="I63" s="47"/>
      <c r="J63" s="43">
        <f t="shared" si="8"/>
        <v>3</v>
      </c>
      <c r="K63" s="47"/>
      <c r="L63" s="47"/>
      <c r="M63" s="43">
        <f t="shared" si="9"/>
        <v>0</v>
      </c>
      <c r="N63" s="47">
        <v>5</v>
      </c>
      <c r="O63" s="47"/>
      <c r="P63" s="43">
        <f t="shared" si="10"/>
        <v>5</v>
      </c>
      <c r="Q63" s="53"/>
      <c r="R63" s="47"/>
      <c r="S63" s="43">
        <f t="shared" si="11"/>
        <v>0</v>
      </c>
      <c r="T63" s="43">
        <v>3</v>
      </c>
      <c r="U63" s="43">
        <v>1</v>
      </c>
      <c r="V63" s="43">
        <f t="shared" si="12"/>
        <v>3</v>
      </c>
      <c r="W63" s="43">
        <v>6</v>
      </c>
      <c r="X63" s="43"/>
      <c r="Y63" s="43">
        <f t="shared" si="13"/>
        <v>6</v>
      </c>
      <c r="Z63" s="47"/>
      <c r="AA63" s="47"/>
      <c r="AB63" s="43">
        <f t="shared" si="14"/>
        <v>0</v>
      </c>
      <c r="AC63" s="41">
        <f>IF(H63="M",ROUND(SUMPRODUCT(K63:AB63,#REF!)/SUM(#REF!),2),ROUND(SUMPRODUCT(H63:AB63,$H$2:$AB$2)/SUM($H$2:$AB$2),2))</f>
        <v>2.23</v>
      </c>
      <c r="AD63" s="44" t="str">
        <f t="shared" si="15"/>
        <v>Kém</v>
      </c>
    </row>
    <row r="64" spans="1:30" s="52" customFormat="1" ht="31.5" customHeight="1">
      <c r="A64" s="14">
        <v>62</v>
      </c>
      <c r="B64" s="15" t="s">
        <v>269</v>
      </c>
      <c r="C64" s="15" t="s">
        <v>269</v>
      </c>
      <c r="D64" s="26" t="s">
        <v>194</v>
      </c>
      <c r="E64" s="27" t="s">
        <v>195</v>
      </c>
      <c r="F64" s="15" t="s">
        <v>196</v>
      </c>
      <c r="G64" s="16" t="s">
        <v>197</v>
      </c>
      <c r="H64" s="46">
        <v>8</v>
      </c>
      <c r="I64" s="47"/>
      <c r="J64" s="43">
        <f t="shared" si="8"/>
        <v>8</v>
      </c>
      <c r="K64" s="47">
        <v>6</v>
      </c>
      <c r="L64" s="47"/>
      <c r="M64" s="43">
        <f t="shared" si="9"/>
        <v>6</v>
      </c>
      <c r="N64" s="47">
        <v>6</v>
      </c>
      <c r="O64" s="47"/>
      <c r="P64" s="43">
        <f t="shared" si="10"/>
        <v>6</v>
      </c>
      <c r="Q64" s="53">
        <v>4</v>
      </c>
      <c r="R64" s="47">
        <v>7</v>
      </c>
      <c r="S64" s="43">
        <f t="shared" si="11"/>
        <v>7</v>
      </c>
      <c r="T64" s="43">
        <v>6</v>
      </c>
      <c r="U64" s="43"/>
      <c r="V64" s="43">
        <f t="shared" si="12"/>
        <v>6</v>
      </c>
      <c r="W64" s="43">
        <v>9</v>
      </c>
      <c r="X64" s="43"/>
      <c r="Y64" s="43">
        <f t="shared" si="13"/>
        <v>9</v>
      </c>
      <c r="Z64" s="47"/>
      <c r="AA64" s="47"/>
      <c r="AB64" s="43">
        <f t="shared" si="14"/>
        <v>0</v>
      </c>
      <c r="AC64" s="41">
        <f>IF(H64="M",ROUND(SUMPRODUCT(K64:AB64,#REF!)/SUM(#REF!),2),ROUND(SUMPRODUCT(H64:AB64,$H$2:$AB$2)/SUM($H$2:$AB$2),2))</f>
        <v>6.68</v>
      </c>
      <c r="AD64" s="44" t="str">
        <f t="shared" si="15"/>
        <v>TB.Khá</v>
      </c>
    </row>
    <row r="65" spans="2:5" ht="18">
      <c r="B65" s="109">
        <v>409170141</v>
      </c>
      <c r="C65" s="109"/>
      <c r="D65" s="107" t="s">
        <v>296</v>
      </c>
      <c r="E65" s="108" t="s">
        <v>297</v>
      </c>
    </row>
    <row r="66" spans="2:5" ht="18">
      <c r="B66" s="109">
        <v>409170198</v>
      </c>
      <c r="C66" s="109"/>
      <c r="D66" s="110" t="s">
        <v>46</v>
      </c>
      <c r="E66" s="111" t="s">
        <v>51</v>
      </c>
    </row>
  </sheetData>
  <sheetProtection/>
  <autoFilter ref="A1:AD64"/>
  <mergeCells count="1">
    <mergeCell ref="A2:G2"/>
  </mergeCells>
  <printOptions/>
  <pageMargins left="0.2" right="0.16" top="0.33" bottom="0.27" header="0.17" footer="0.22"/>
  <pageSetup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pane xSplit="6" ySplit="2" topLeftCell="L5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W62" sqref="W62"/>
    </sheetView>
  </sheetViews>
  <sheetFormatPr defaultColWidth="8.796875" defaultRowHeight="15"/>
  <cols>
    <col min="1" max="1" width="3.59765625" style="9" customWidth="1"/>
    <col min="2" max="2" width="17.59765625" style="30" customWidth="1"/>
    <col min="3" max="3" width="7" style="30" customWidth="1"/>
    <col min="4" max="4" width="13.19921875" style="30" customWidth="1"/>
    <col min="5" max="5" width="9.09765625" style="19" customWidth="1"/>
    <col min="6" max="6" width="12.8984375" style="20" customWidth="1"/>
    <col min="7" max="7" width="4.8984375" style="21" customWidth="1"/>
    <col min="8" max="12" width="4.8984375" style="22" customWidth="1"/>
    <col min="13" max="13" width="4.8984375" style="67" customWidth="1"/>
    <col min="14" max="15" width="4.8984375" style="22" customWidth="1"/>
    <col min="16" max="16" width="4.8984375" style="67" customWidth="1"/>
    <col min="17" max="24" width="4.8984375" style="22" customWidth="1"/>
    <col min="25" max="25" width="5.69921875" style="23" customWidth="1"/>
    <col min="26" max="26" width="10.59765625" style="21" customWidth="1"/>
    <col min="27" max="16384" width="9" style="9" customWidth="1"/>
  </cols>
  <sheetData>
    <row r="1" spans="1:26" ht="110.25" customHeight="1" thickTop="1">
      <c r="A1" s="2" t="s">
        <v>16</v>
      </c>
      <c r="B1" s="314" t="s">
        <v>18</v>
      </c>
      <c r="C1" s="315" t="s">
        <v>19</v>
      </c>
      <c r="D1" s="3" t="s">
        <v>17</v>
      </c>
      <c r="E1" s="3" t="s">
        <v>20</v>
      </c>
      <c r="F1" s="4" t="s">
        <v>21</v>
      </c>
      <c r="G1" s="39" t="s">
        <v>198</v>
      </c>
      <c r="H1" s="5" t="s">
        <v>199</v>
      </c>
      <c r="I1" s="5" t="s">
        <v>200</v>
      </c>
      <c r="J1" s="40" t="s">
        <v>201</v>
      </c>
      <c r="K1" s="5" t="s">
        <v>199</v>
      </c>
      <c r="L1" s="5" t="s">
        <v>200</v>
      </c>
      <c r="M1" s="62" t="s">
        <v>202</v>
      </c>
      <c r="N1" s="5" t="s">
        <v>199</v>
      </c>
      <c r="O1" s="5" t="s">
        <v>200</v>
      </c>
      <c r="P1" s="62" t="s">
        <v>203</v>
      </c>
      <c r="Q1" s="5" t="s">
        <v>199</v>
      </c>
      <c r="R1" s="5" t="s">
        <v>200</v>
      </c>
      <c r="S1" s="40" t="s">
        <v>204</v>
      </c>
      <c r="T1" s="5" t="s">
        <v>199</v>
      </c>
      <c r="U1" s="5" t="s">
        <v>200</v>
      </c>
      <c r="V1" s="6" t="s">
        <v>205</v>
      </c>
      <c r="W1" s="5" t="s">
        <v>199</v>
      </c>
      <c r="X1" s="5" t="s">
        <v>200</v>
      </c>
      <c r="Y1" s="7" t="s">
        <v>206</v>
      </c>
      <c r="Z1" s="8" t="s">
        <v>207</v>
      </c>
    </row>
    <row r="2" spans="1:26" ht="18.75" customHeight="1">
      <c r="A2" s="496" t="s">
        <v>22</v>
      </c>
      <c r="B2" s="497"/>
      <c r="C2" s="497"/>
      <c r="D2" s="497"/>
      <c r="E2" s="497"/>
      <c r="F2" s="497"/>
      <c r="G2" s="31">
        <v>0</v>
      </c>
      <c r="H2" s="32">
        <v>0</v>
      </c>
      <c r="I2" s="32">
        <v>5</v>
      </c>
      <c r="J2" s="32">
        <v>0</v>
      </c>
      <c r="K2" s="32">
        <v>0</v>
      </c>
      <c r="L2" s="32">
        <v>3</v>
      </c>
      <c r="M2" s="63">
        <v>0</v>
      </c>
      <c r="N2" s="32">
        <v>0</v>
      </c>
      <c r="O2" s="32">
        <v>4</v>
      </c>
      <c r="P2" s="63">
        <v>0</v>
      </c>
      <c r="Q2" s="32">
        <v>0</v>
      </c>
      <c r="R2" s="32">
        <v>4</v>
      </c>
      <c r="S2" s="32">
        <v>0</v>
      </c>
      <c r="T2" s="32">
        <v>0</v>
      </c>
      <c r="U2" s="32">
        <v>4</v>
      </c>
      <c r="V2" s="32">
        <v>0</v>
      </c>
      <c r="W2" s="32">
        <v>0</v>
      </c>
      <c r="X2" s="32">
        <v>0</v>
      </c>
      <c r="Y2" s="33"/>
      <c r="Z2" s="34"/>
    </row>
    <row r="3" spans="1:26" s="13" customFormat="1" ht="25.5" customHeight="1">
      <c r="A3" s="10">
        <v>1</v>
      </c>
      <c r="B3" s="24" t="s">
        <v>53</v>
      </c>
      <c r="C3" s="25" t="s">
        <v>23</v>
      </c>
      <c r="D3" s="11" t="s">
        <v>208</v>
      </c>
      <c r="E3" s="11" t="s">
        <v>54</v>
      </c>
      <c r="F3" s="12" t="s">
        <v>55</v>
      </c>
      <c r="G3" s="35">
        <v>6</v>
      </c>
      <c r="H3" s="35"/>
      <c r="I3" s="36">
        <f aca="true" t="shared" si="0" ref="I3:I32">IF(H3="",G3,IF(G3&gt;=5,H3,MAX(G3,H3)))</f>
        <v>6</v>
      </c>
      <c r="J3" s="35">
        <v>5</v>
      </c>
      <c r="K3" s="35"/>
      <c r="L3" s="36">
        <f aca="true" t="shared" si="1" ref="L3:L32">IF(K3="",J3,IF(J3&gt;=5,K3,MAX(J3,K3)))</f>
        <v>5</v>
      </c>
      <c r="M3" s="64">
        <v>4</v>
      </c>
      <c r="N3" s="35">
        <v>6</v>
      </c>
      <c r="O3" s="36">
        <f aca="true" t="shared" si="2" ref="O3:O32">IF(N3="",M3,IF(M3&gt;=5,N3,MAX(M3,N3)))</f>
        <v>6</v>
      </c>
      <c r="P3" s="64">
        <v>6</v>
      </c>
      <c r="Q3" s="35"/>
      <c r="R3" s="36">
        <f aca="true" t="shared" si="3" ref="R3:R32">IF(Q3="",P3,IF(P3&gt;=5,Q3,MAX(P3,Q3)))</f>
        <v>6</v>
      </c>
      <c r="S3" s="35">
        <v>4</v>
      </c>
      <c r="T3" s="35">
        <v>5</v>
      </c>
      <c r="U3" s="36">
        <f aca="true" t="shared" si="4" ref="U3:U32">IF(T3="",S3,IF(S3&gt;=5,T3,MAX(S3,T3)))</f>
        <v>5</v>
      </c>
      <c r="V3" s="35">
        <v>9</v>
      </c>
      <c r="W3" s="35"/>
      <c r="X3" s="36">
        <f aca="true" t="shared" si="5" ref="X3:X32">IF(W3="",V3,IF(V3&gt;=5,W3,MAX(V3,W3)))</f>
        <v>9</v>
      </c>
      <c r="Y3" s="41">
        <f>IF(G3="M",ROUND(SUMPRODUCT(J3:X3,$J$2:$X$2)/SUM($J$2:$X$2),2),ROUND(SUMPRODUCT(G3:X3,$G$2:$X$2)/SUM($G$2:$X$2),2))</f>
        <v>5.65</v>
      </c>
      <c r="Z3" s="1" t="str">
        <f aca="true" t="shared" si="6" ref="Z3:Z63">IF(Y3&gt;=9,"Xuất Sắc",IF(Y3&gt;=8,"Giỏi",IF(Y3&gt;=7,"Khá",IF(Y3&gt;=6,"TB.Khá",IF(Y3&gt;=5,"Trung Bình",IF(Y3&gt;=4,"Yếu","Kém"))))))</f>
        <v>Trung Bình</v>
      </c>
    </row>
    <row r="4" spans="1:26" s="13" customFormat="1" ht="25.5" customHeight="1">
      <c r="A4" s="14">
        <v>2</v>
      </c>
      <c r="B4" s="26" t="s">
        <v>56</v>
      </c>
      <c r="C4" s="27" t="s">
        <v>23</v>
      </c>
      <c r="D4" s="15" t="s">
        <v>209</v>
      </c>
      <c r="E4" s="15" t="s">
        <v>57</v>
      </c>
      <c r="F4" s="16" t="s">
        <v>58</v>
      </c>
      <c r="G4" s="37">
        <v>7</v>
      </c>
      <c r="H4" s="37"/>
      <c r="I4" s="36">
        <f t="shared" si="0"/>
        <v>7</v>
      </c>
      <c r="J4" s="37">
        <v>4</v>
      </c>
      <c r="K4" s="37">
        <v>5</v>
      </c>
      <c r="L4" s="36">
        <f t="shared" si="1"/>
        <v>5</v>
      </c>
      <c r="M4" s="65">
        <v>7</v>
      </c>
      <c r="N4" s="37"/>
      <c r="O4" s="36">
        <f t="shared" si="2"/>
        <v>7</v>
      </c>
      <c r="P4" s="65">
        <v>10</v>
      </c>
      <c r="Q4" s="37"/>
      <c r="R4" s="36">
        <f t="shared" si="3"/>
        <v>10</v>
      </c>
      <c r="S4" s="37">
        <v>4</v>
      </c>
      <c r="T4" s="37">
        <v>5</v>
      </c>
      <c r="U4" s="36">
        <f t="shared" si="4"/>
        <v>5</v>
      </c>
      <c r="V4" s="37">
        <v>8</v>
      </c>
      <c r="W4" s="37"/>
      <c r="X4" s="36">
        <f t="shared" si="5"/>
        <v>8</v>
      </c>
      <c r="Y4" s="41">
        <f aca="true" t="shared" si="7" ref="Y4:Y63">IF(G4="M",ROUND(SUMPRODUCT(J4:X4,$J$2:$X$2)/SUM($J$2:$X$2),2),ROUND(SUMPRODUCT(G4:X4,$G$2:$X$2)/SUM($G$2:$X$2),2))</f>
        <v>6.9</v>
      </c>
      <c r="Z4" s="1" t="str">
        <f t="shared" si="6"/>
        <v>TB.Khá</v>
      </c>
    </row>
    <row r="5" spans="1:26" s="13" customFormat="1" ht="25.5" customHeight="1">
      <c r="A5" s="10">
        <v>3</v>
      </c>
      <c r="B5" s="26" t="s">
        <v>42</v>
      </c>
      <c r="C5" s="27" t="s">
        <v>60</v>
      </c>
      <c r="D5" s="15" t="s">
        <v>211</v>
      </c>
      <c r="E5" s="15" t="s">
        <v>61</v>
      </c>
      <c r="F5" s="16" t="s">
        <v>11</v>
      </c>
      <c r="G5" s="37">
        <v>7</v>
      </c>
      <c r="H5" s="37"/>
      <c r="I5" s="36">
        <f t="shared" si="0"/>
        <v>7</v>
      </c>
      <c r="J5" s="37">
        <v>6</v>
      </c>
      <c r="K5" s="37"/>
      <c r="L5" s="36">
        <f t="shared" si="1"/>
        <v>6</v>
      </c>
      <c r="M5" s="65">
        <v>7</v>
      </c>
      <c r="N5" s="37"/>
      <c r="O5" s="36">
        <f t="shared" si="2"/>
        <v>7</v>
      </c>
      <c r="P5" s="65">
        <v>6</v>
      </c>
      <c r="Q5" s="37"/>
      <c r="R5" s="36">
        <f t="shared" si="3"/>
        <v>6</v>
      </c>
      <c r="S5" s="37">
        <v>6</v>
      </c>
      <c r="T5" s="37"/>
      <c r="U5" s="36">
        <f t="shared" si="4"/>
        <v>6</v>
      </c>
      <c r="V5" s="37">
        <v>8</v>
      </c>
      <c r="W5" s="37"/>
      <c r="X5" s="36">
        <f t="shared" si="5"/>
        <v>8</v>
      </c>
      <c r="Y5" s="41">
        <f t="shared" si="7"/>
        <v>6.45</v>
      </c>
      <c r="Z5" s="1" t="str">
        <f t="shared" si="6"/>
        <v>TB.Khá</v>
      </c>
    </row>
    <row r="6" spans="1:26" s="13" customFormat="1" ht="25.5" customHeight="1">
      <c r="A6" s="14">
        <v>4</v>
      </c>
      <c r="B6" s="26" t="s">
        <v>62</v>
      </c>
      <c r="C6" s="27" t="s">
        <v>25</v>
      </c>
      <c r="D6" s="15" t="s">
        <v>212</v>
      </c>
      <c r="E6" s="15" t="s">
        <v>63</v>
      </c>
      <c r="F6" s="16" t="s">
        <v>24</v>
      </c>
      <c r="G6" s="37">
        <v>7</v>
      </c>
      <c r="H6" s="37"/>
      <c r="I6" s="36">
        <f t="shared" si="0"/>
        <v>7</v>
      </c>
      <c r="J6" s="37">
        <v>8</v>
      </c>
      <c r="K6" s="37"/>
      <c r="L6" s="36">
        <f t="shared" si="1"/>
        <v>8</v>
      </c>
      <c r="M6" s="65">
        <v>7</v>
      </c>
      <c r="N6" s="37"/>
      <c r="O6" s="36">
        <f t="shared" si="2"/>
        <v>7</v>
      </c>
      <c r="P6" s="65">
        <v>9</v>
      </c>
      <c r="Q6" s="37"/>
      <c r="R6" s="36">
        <f t="shared" si="3"/>
        <v>9</v>
      </c>
      <c r="S6" s="37">
        <v>6</v>
      </c>
      <c r="T6" s="37"/>
      <c r="U6" s="36">
        <f t="shared" si="4"/>
        <v>6</v>
      </c>
      <c r="V6" s="37">
        <v>7</v>
      </c>
      <c r="W6" s="37"/>
      <c r="X6" s="36">
        <f t="shared" si="5"/>
        <v>7</v>
      </c>
      <c r="Y6" s="41">
        <f t="shared" si="7"/>
        <v>7.35</v>
      </c>
      <c r="Z6" s="1" t="str">
        <f t="shared" si="6"/>
        <v>Khá</v>
      </c>
    </row>
    <row r="7" spans="1:26" s="13" customFormat="1" ht="25.5" customHeight="1">
      <c r="A7" s="10">
        <v>5</v>
      </c>
      <c r="B7" s="26" t="s">
        <v>64</v>
      </c>
      <c r="C7" s="27" t="s">
        <v>25</v>
      </c>
      <c r="D7" s="15" t="s">
        <v>213</v>
      </c>
      <c r="E7" s="15" t="s">
        <v>65</v>
      </c>
      <c r="F7" s="16" t="s">
        <v>4</v>
      </c>
      <c r="G7" s="37">
        <v>4</v>
      </c>
      <c r="H7" s="37">
        <v>5</v>
      </c>
      <c r="I7" s="36">
        <f t="shared" si="0"/>
        <v>5</v>
      </c>
      <c r="J7" s="37">
        <v>6</v>
      </c>
      <c r="K7" s="37"/>
      <c r="L7" s="36">
        <f t="shared" si="1"/>
        <v>6</v>
      </c>
      <c r="M7" s="65">
        <v>3</v>
      </c>
      <c r="N7" s="37">
        <v>4</v>
      </c>
      <c r="O7" s="36">
        <f t="shared" si="2"/>
        <v>4</v>
      </c>
      <c r="P7" s="65">
        <v>6</v>
      </c>
      <c r="Q7" s="37"/>
      <c r="R7" s="36">
        <f t="shared" si="3"/>
        <v>6</v>
      </c>
      <c r="S7" s="37">
        <v>2</v>
      </c>
      <c r="T7" s="37">
        <v>2</v>
      </c>
      <c r="U7" s="36">
        <f t="shared" si="4"/>
        <v>2</v>
      </c>
      <c r="V7" s="37">
        <v>8</v>
      </c>
      <c r="W7" s="37"/>
      <c r="X7" s="36">
        <f t="shared" si="5"/>
        <v>8</v>
      </c>
      <c r="Y7" s="41">
        <f t="shared" si="7"/>
        <v>4.55</v>
      </c>
      <c r="Z7" s="1" t="str">
        <f t="shared" si="6"/>
        <v>Yếu</v>
      </c>
    </row>
    <row r="8" spans="1:26" s="13" customFormat="1" ht="25.5" customHeight="1">
      <c r="A8" s="14">
        <v>6</v>
      </c>
      <c r="B8" s="26" t="s">
        <v>66</v>
      </c>
      <c r="C8" s="27" t="s">
        <v>67</v>
      </c>
      <c r="D8" s="15" t="s">
        <v>214</v>
      </c>
      <c r="E8" s="15" t="s">
        <v>68</v>
      </c>
      <c r="F8" s="16" t="s">
        <v>0</v>
      </c>
      <c r="G8" s="37">
        <v>4</v>
      </c>
      <c r="H8" s="37">
        <v>4</v>
      </c>
      <c r="I8" s="36">
        <f t="shared" si="0"/>
        <v>4</v>
      </c>
      <c r="J8" s="37">
        <v>6</v>
      </c>
      <c r="K8" s="37"/>
      <c r="L8" s="36">
        <f t="shared" si="1"/>
        <v>6</v>
      </c>
      <c r="M8" s="65">
        <v>8</v>
      </c>
      <c r="N8" s="37"/>
      <c r="O8" s="36">
        <f t="shared" si="2"/>
        <v>8</v>
      </c>
      <c r="P8" s="65">
        <v>10</v>
      </c>
      <c r="Q8" s="37"/>
      <c r="R8" s="36">
        <f t="shared" si="3"/>
        <v>10</v>
      </c>
      <c r="S8" s="37">
        <v>7</v>
      </c>
      <c r="T8" s="37"/>
      <c r="U8" s="36">
        <f t="shared" si="4"/>
        <v>7</v>
      </c>
      <c r="V8" s="37">
        <v>7</v>
      </c>
      <c r="W8" s="37"/>
      <c r="X8" s="36">
        <f t="shared" si="5"/>
        <v>7</v>
      </c>
      <c r="Y8" s="41">
        <f t="shared" si="7"/>
        <v>6.9</v>
      </c>
      <c r="Z8" s="1" t="str">
        <f t="shared" si="6"/>
        <v>TB.Khá</v>
      </c>
    </row>
    <row r="9" spans="1:26" s="13" customFormat="1" ht="25.5" customHeight="1">
      <c r="A9" s="10">
        <v>7</v>
      </c>
      <c r="B9" s="26" t="s">
        <v>69</v>
      </c>
      <c r="C9" s="27" t="s">
        <v>70</v>
      </c>
      <c r="D9" s="15" t="s">
        <v>215</v>
      </c>
      <c r="E9" s="15" t="s">
        <v>71</v>
      </c>
      <c r="F9" s="16" t="s">
        <v>58</v>
      </c>
      <c r="G9" s="37">
        <v>4</v>
      </c>
      <c r="H9" s="37">
        <v>8</v>
      </c>
      <c r="I9" s="36">
        <f t="shared" si="0"/>
        <v>8</v>
      </c>
      <c r="J9" s="37">
        <v>5</v>
      </c>
      <c r="K9" s="37"/>
      <c r="L9" s="36">
        <f t="shared" si="1"/>
        <v>5</v>
      </c>
      <c r="M9" s="65">
        <v>7</v>
      </c>
      <c r="N9" s="37"/>
      <c r="O9" s="36">
        <f t="shared" si="2"/>
        <v>7</v>
      </c>
      <c r="P9" s="65">
        <v>10</v>
      </c>
      <c r="Q9" s="37"/>
      <c r="R9" s="36">
        <f t="shared" si="3"/>
        <v>10</v>
      </c>
      <c r="S9" s="37">
        <v>7</v>
      </c>
      <c r="T9" s="37"/>
      <c r="U9" s="36">
        <f t="shared" si="4"/>
        <v>7</v>
      </c>
      <c r="V9" s="37">
        <v>8</v>
      </c>
      <c r="W9" s="37"/>
      <c r="X9" s="36">
        <f t="shared" si="5"/>
        <v>8</v>
      </c>
      <c r="Y9" s="41">
        <f t="shared" si="7"/>
        <v>7.55</v>
      </c>
      <c r="Z9" s="1" t="str">
        <f t="shared" si="6"/>
        <v>Khá</v>
      </c>
    </row>
    <row r="10" spans="1:26" s="13" customFormat="1" ht="25.5" customHeight="1">
      <c r="A10" s="14">
        <v>8</v>
      </c>
      <c r="B10" s="26" t="s">
        <v>72</v>
      </c>
      <c r="C10" s="27" t="s">
        <v>26</v>
      </c>
      <c r="D10" s="15" t="s">
        <v>216</v>
      </c>
      <c r="E10" s="15" t="s">
        <v>73</v>
      </c>
      <c r="F10" s="16" t="s">
        <v>6</v>
      </c>
      <c r="G10" s="37">
        <v>3</v>
      </c>
      <c r="H10" s="37">
        <v>7</v>
      </c>
      <c r="I10" s="36">
        <f t="shared" si="0"/>
        <v>7</v>
      </c>
      <c r="J10" s="37">
        <v>6</v>
      </c>
      <c r="K10" s="37"/>
      <c r="L10" s="36">
        <f t="shared" si="1"/>
        <v>6</v>
      </c>
      <c r="M10" s="65">
        <v>7</v>
      </c>
      <c r="N10" s="37"/>
      <c r="O10" s="36">
        <f t="shared" si="2"/>
        <v>7</v>
      </c>
      <c r="P10" s="65">
        <v>9</v>
      </c>
      <c r="Q10" s="37"/>
      <c r="R10" s="36">
        <f t="shared" si="3"/>
        <v>9</v>
      </c>
      <c r="S10" s="37">
        <v>7</v>
      </c>
      <c r="T10" s="37"/>
      <c r="U10" s="36">
        <f t="shared" si="4"/>
        <v>7</v>
      </c>
      <c r="V10" s="37">
        <v>8</v>
      </c>
      <c r="W10" s="37"/>
      <c r="X10" s="36">
        <f t="shared" si="5"/>
        <v>8</v>
      </c>
      <c r="Y10" s="41">
        <f t="shared" si="7"/>
        <v>7.25</v>
      </c>
      <c r="Z10" s="1" t="str">
        <f t="shared" si="6"/>
        <v>Khá</v>
      </c>
    </row>
    <row r="11" spans="1:26" s="13" customFormat="1" ht="25.5" customHeight="1">
      <c r="A11" s="10">
        <v>9</v>
      </c>
      <c r="B11" s="26" t="s">
        <v>74</v>
      </c>
      <c r="C11" s="27" t="s">
        <v>26</v>
      </c>
      <c r="D11" s="15" t="s">
        <v>217</v>
      </c>
      <c r="E11" s="15" t="s">
        <v>75</v>
      </c>
      <c r="F11" s="16" t="s">
        <v>13</v>
      </c>
      <c r="G11" s="37">
        <v>3</v>
      </c>
      <c r="H11" s="37">
        <v>5</v>
      </c>
      <c r="I11" s="36">
        <f t="shared" si="0"/>
        <v>5</v>
      </c>
      <c r="J11" s="37">
        <v>5</v>
      </c>
      <c r="K11" s="37"/>
      <c r="L11" s="36">
        <f t="shared" si="1"/>
        <v>5</v>
      </c>
      <c r="M11" s="65">
        <v>3</v>
      </c>
      <c r="N11" s="60">
        <v>5</v>
      </c>
      <c r="O11" s="36">
        <f t="shared" si="2"/>
        <v>5</v>
      </c>
      <c r="P11" s="65">
        <v>5</v>
      </c>
      <c r="Q11" s="37"/>
      <c r="R11" s="36">
        <f t="shared" si="3"/>
        <v>5</v>
      </c>
      <c r="S11" s="37">
        <v>2</v>
      </c>
      <c r="T11" s="60">
        <v>5</v>
      </c>
      <c r="U11" s="36">
        <f t="shared" si="4"/>
        <v>5</v>
      </c>
      <c r="V11" s="37">
        <v>8</v>
      </c>
      <c r="W11" s="37"/>
      <c r="X11" s="36">
        <f t="shared" si="5"/>
        <v>8</v>
      </c>
      <c r="Y11" s="41">
        <f t="shared" si="7"/>
        <v>5</v>
      </c>
      <c r="Z11" s="1" t="str">
        <f t="shared" si="6"/>
        <v>Trung Bình</v>
      </c>
    </row>
    <row r="12" spans="1:26" s="13" customFormat="1" ht="25.5" customHeight="1">
      <c r="A12" s="14">
        <v>10</v>
      </c>
      <c r="B12" s="26" t="s">
        <v>76</v>
      </c>
      <c r="C12" s="27" t="s">
        <v>77</v>
      </c>
      <c r="D12" s="15" t="s">
        <v>218</v>
      </c>
      <c r="E12" s="15" t="s">
        <v>78</v>
      </c>
      <c r="F12" s="16" t="s">
        <v>12</v>
      </c>
      <c r="G12" s="37">
        <v>4</v>
      </c>
      <c r="H12" s="37">
        <v>8</v>
      </c>
      <c r="I12" s="36">
        <f t="shared" si="0"/>
        <v>8</v>
      </c>
      <c r="J12" s="37">
        <v>6</v>
      </c>
      <c r="K12" s="37"/>
      <c r="L12" s="36">
        <f t="shared" si="1"/>
        <v>6</v>
      </c>
      <c r="M12" s="65">
        <v>7</v>
      </c>
      <c r="N12" s="37"/>
      <c r="O12" s="36">
        <f t="shared" si="2"/>
        <v>7</v>
      </c>
      <c r="P12" s="65">
        <v>3</v>
      </c>
      <c r="Q12" s="60">
        <v>7</v>
      </c>
      <c r="R12" s="36">
        <f t="shared" si="3"/>
        <v>7</v>
      </c>
      <c r="S12" s="37">
        <v>3</v>
      </c>
      <c r="T12" s="60">
        <v>6</v>
      </c>
      <c r="U12" s="36">
        <f t="shared" si="4"/>
        <v>6</v>
      </c>
      <c r="V12" s="37">
        <v>9</v>
      </c>
      <c r="W12" s="37"/>
      <c r="X12" s="36">
        <f t="shared" si="5"/>
        <v>9</v>
      </c>
      <c r="Y12" s="41">
        <f t="shared" si="7"/>
        <v>6.9</v>
      </c>
      <c r="Z12" s="1" t="str">
        <f t="shared" si="6"/>
        <v>TB.Khá</v>
      </c>
    </row>
    <row r="13" spans="1:26" s="13" customFormat="1" ht="25.5" customHeight="1">
      <c r="A13" s="10">
        <v>11</v>
      </c>
      <c r="B13" s="26" t="s">
        <v>79</v>
      </c>
      <c r="C13" s="27" t="s">
        <v>80</v>
      </c>
      <c r="D13" s="15" t="s">
        <v>219</v>
      </c>
      <c r="E13" s="15" t="s">
        <v>81</v>
      </c>
      <c r="F13" s="16" t="s">
        <v>6</v>
      </c>
      <c r="G13" s="37">
        <v>6</v>
      </c>
      <c r="H13" s="37"/>
      <c r="I13" s="36">
        <f t="shared" si="0"/>
        <v>6</v>
      </c>
      <c r="J13" s="37">
        <v>4</v>
      </c>
      <c r="K13" s="37">
        <v>5</v>
      </c>
      <c r="L13" s="36">
        <f t="shared" si="1"/>
        <v>5</v>
      </c>
      <c r="M13" s="65">
        <v>6</v>
      </c>
      <c r="N13" s="37"/>
      <c r="O13" s="36">
        <f t="shared" si="2"/>
        <v>6</v>
      </c>
      <c r="P13" s="65">
        <v>5</v>
      </c>
      <c r="Q13" s="37"/>
      <c r="R13" s="36">
        <f t="shared" si="3"/>
        <v>5</v>
      </c>
      <c r="S13" s="37">
        <v>5</v>
      </c>
      <c r="T13" s="37"/>
      <c r="U13" s="36">
        <f t="shared" si="4"/>
        <v>5</v>
      </c>
      <c r="V13" s="37">
        <v>9</v>
      </c>
      <c r="W13" s="37"/>
      <c r="X13" s="36">
        <f t="shared" si="5"/>
        <v>9</v>
      </c>
      <c r="Y13" s="41">
        <f t="shared" si="7"/>
        <v>5.45</v>
      </c>
      <c r="Z13" s="1" t="str">
        <f t="shared" si="6"/>
        <v>Trung Bình</v>
      </c>
    </row>
    <row r="14" spans="1:26" s="13" customFormat="1" ht="25.5" customHeight="1">
      <c r="A14" s="14">
        <v>12</v>
      </c>
      <c r="B14" s="26" t="s">
        <v>82</v>
      </c>
      <c r="C14" s="27" t="s">
        <v>83</v>
      </c>
      <c r="D14" s="15" t="s">
        <v>220</v>
      </c>
      <c r="E14" s="15" t="s">
        <v>33</v>
      </c>
      <c r="F14" s="16" t="s">
        <v>84</v>
      </c>
      <c r="G14" s="37">
        <v>3</v>
      </c>
      <c r="H14" s="37">
        <v>7</v>
      </c>
      <c r="I14" s="36">
        <f t="shared" si="0"/>
        <v>7</v>
      </c>
      <c r="J14" s="37">
        <v>6</v>
      </c>
      <c r="K14" s="37"/>
      <c r="L14" s="36">
        <f t="shared" si="1"/>
        <v>6</v>
      </c>
      <c r="M14" s="65">
        <v>6</v>
      </c>
      <c r="N14" s="37"/>
      <c r="O14" s="36">
        <f t="shared" si="2"/>
        <v>6</v>
      </c>
      <c r="P14" s="65">
        <v>9</v>
      </c>
      <c r="Q14" s="37"/>
      <c r="R14" s="36">
        <f t="shared" si="3"/>
        <v>9</v>
      </c>
      <c r="S14" s="37">
        <v>5</v>
      </c>
      <c r="T14" s="37"/>
      <c r="U14" s="36">
        <f t="shared" si="4"/>
        <v>5</v>
      </c>
      <c r="V14" s="37">
        <v>7</v>
      </c>
      <c r="W14" s="37"/>
      <c r="X14" s="36">
        <f t="shared" si="5"/>
        <v>7</v>
      </c>
      <c r="Y14" s="41">
        <f t="shared" si="7"/>
        <v>6.65</v>
      </c>
      <c r="Z14" s="1" t="str">
        <f t="shared" si="6"/>
        <v>TB.Khá</v>
      </c>
    </row>
    <row r="15" spans="1:26" s="13" customFormat="1" ht="25.5" customHeight="1">
      <c r="A15" s="10">
        <v>13</v>
      </c>
      <c r="B15" s="26" t="s">
        <v>85</v>
      </c>
      <c r="C15" s="27" t="s">
        <v>83</v>
      </c>
      <c r="D15" s="15" t="s">
        <v>221</v>
      </c>
      <c r="E15" s="15" t="s">
        <v>86</v>
      </c>
      <c r="F15" s="16" t="s">
        <v>14</v>
      </c>
      <c r="G15" s="37">
        <v>4</v>
      </c>
      <c r="H15" s="37">
        <v>6</v>
      </c>
      <c r="I15" s="36">
        <f t="shared" si="0"/>
        <v>6</v>
      </c>
      <c r="J15" s="37">
        <v>7</v>
      </c>
      <c r="K15" s="37"/>
      <c r="L15" s="36">
        <f t="shared" si="1"/>
        <v>7</v>
      </c>
      <c r="M15" s="65">
        <v>5</v>
      </c>
      <c r="N15" s="37"/>
      <c r="O15" s="36">
        <f t="shared" si="2"/>
        <v>5</v>
      </c>
      <c r="P15" s="65">
        <v>9</v>
      </c>
      <c r="Q15" s="37"/>
      <c r="R15" s="36">
        <f t="shared" si="3"/>
        <v>9</v>
      </c>
      <c r="S15" s="37">
        <v>4</v>
      </c>
      <c r="T15" s="60">
        <v>7</v>
      </c>
      <c r="U15" s="36">
        <f t="shared" si="4"/>
        <v>7</v>
      </c>
      <c r="V15" s="37">
        <v>9</v>
      </c>
      <c r="W15" s="37"/>
      <c r="X15" s="36">
        <f t="shared" si="5"/>
        <v>9</v>
      </c>
      <c r="Y15" s="41">
        <f t="shared" si="7"/>
        <v>6.75</v>
      </c>
      <c r="Z15" s="1" t="str">
        <f t="shared" si="6"/>
        <v>TB.Khá</v>
      </c>
    </row>
    <row r="16" spans="1:26" s="13" customFormat="1" ht="25.5" customHeight="1">
      <c r="A16" s="14">
        <v>14</v>
      </c>
      <c r="B16" s="26" t="s">
        <v>87</v>
      </c>
      <c r="C16" s="27" t="s">
        <v>88</v>
      </c>
      <c r="D16" s="15" t="s">
        <v>222</v>
      </c>
      <c r="E16" s="15" t="s">
        <v>89</v>
      </c>
      <c r="F16" s="16" t="s">
        <v>49</v>
      </c>
      <c r="G16" s="37">
        <v>4</v>
      </c>
      <c r="H16" s="37">
        <v>8</v>
      </c>
      <c r="I16" s="36">
        <f t="shared" si="0"/>
        <v>8</v>
      </c>
      <c r="J16" s="37">
        <v>6</v>
      </c>
      <c r="K16" s="37"/>
      <c r="L16" s="36">
        <f t="shared" si="1"/>
        <v>6</v>
      </c>
      <c r="M16" s="65">
        <v>8</v>
      </c>
      <c r="N16" s="37"/>
      <c r="O16" s="36">
        <f t="shared" si="2"/>
        <v>8</v>
      </c>
      <c r="P16" s="65">
        <v>5</v>
      </c>
      <c r="Q16" s="37"/>
      <c r="R16" s="36">
        <f t="shared" si="3"/>
        <v>5</v>
      </c>
      <c r="S16" s="37">
        <v>4</v>
      </c>
      <c r="T16" s="59">
        <v>0</v>
      </c>
      <c r="U16" s="36">
        <f t="shared" si="4"/>
        <v>4</v>
      </c>
      <c r="V16" s="37">
        <v>8</v>
      </c>
      <c r="W16" s="37"/>
      <c r="X16" s="36">
        <f t="shared" si="5"/>
        <v>8</v>
      </c>
      <c r="Y16" s="41">
        <f t="shared" si="7"/>
        <v>6.3</v>
      </c>
      <c r="Z16" s="1" t="str">
        <f t="shared" si="6"/>
        <v>TB.Khá</v>
      </c>
    </row>
    <row r="17" spans="1:26" s="13" customFormat="1" ht="25.5" customHeight="1">
      <c r="A17" s="10">
        <v>15</v>
      </c>
      <c r="B17" s="26" t="s">
        <v>90</v>
      </c>
      <c r="C17" s="27" t="s">
        <v>30</v>
      </c>
      <c r="D17" s="15" t="s">
        <v>223</v>
      </c>
      <c r="E17" s="15" t="s">
        <v>91</v>
      </c>
      <c r="F17" s="16" t="s">
        <v>3</v>
      </c>
      <c r="G17" s="37">
        <v>5</v>
      </c>
      <c r="H17" s="37"/>
      <c r="I17" s="36">
        <f t="shared" si="0"/>
        <v>5</v>
      </c>
      <c r="J17" s="37">
        <v>5</v>
      </c>
      <c r="K17" s="37"/>
      <c r="L17" s="36">
        <f t="shared" si="1"/>
        <v>5</v>
      </c>
      <c r="M17" s="65">
        <v>6</v>
      </c>
      <c r="N17" s="37"/>
      <c r="O17" s="36">
        <f t="shared" si="2"/>
        <v>6</v>
      </c>
      <c r="P17" s="65">
        <v>6</v>
      </c>
      <c r="Q17" s="37"/>
      <c r="R17" s="36">
        <f t="shared" si="3"/>
        <v>6</v>
      </c>
      <c r="S17" s="37">
        <v>5</v>
      </c>
      <c r="T17" s="37"/>
      <c r="U17" s="36">
        <f t="shared" si="4"/>
        <v>5</v>
      </c>
      <c r="V17" s="37">
        <v>9</v>
      </c>
      <c r="W17" s="37"/>
      <c r="X17" s="36">
        <f t="shared" si="5"/>
        <v>9</v>
      </c>
      <c r="Y17" s="41">
        <f t="shared" si="7"/>
        <v>5.4</v>
      </c>
      <c r="Z17" s="1" t="str">
        <f t="shared" si="6"/>
        <v>Trung Bình</v>
      </c>
    </row>
    <row r="18" spans="1:26" s="13" customFormat="1" ht="25.5" customHeight="1">
      <c r="A18" s="14">
        <v>16</v>
      </c>
      <c r="B18" s="26" t="s">
        <v>92</v>
      </c>
      <c r="C18" s="27" t="s">
        <v>93</v>
      </c>
      <c r="D18" s="15" t="s">
        <v>224</v>
      </c>
      <c r="E18" s="15" t="s">
        <v>94</v>
      </c>
      <c r="F18" s="16" t="s">
        <v>10</v>
      </c>
      <c r="G18" s="37">
        <v>5</v>
      </c>
      <c r="H18" s="37"/>
      <c r="I18" s="36">
        <f t="shared" si="0"/>
        <v>5</v>
      </c>
      <c r="J18" s="37">
        <v>6</v>
      </c>
      <c r="K18" s="37"/>
      <c r="L18" s="36">
        <f t="shared" si="1"/>
        <v>6</v>
      </c>
      <c r="M18" s="65">
        <v>6</v>
      </c>
      <c r="N18" s="37"/>
      <c r="O18" s="36">
        <f t="shared" si="2"/>
        <v>6</v>
      </c>
      <c r="P18" s="65">
        <v>8</v>
      </c>
      <c r="Q18" s="37"/>
      <c r="R18" s="36">
        <f t="shared" si="3"/>
        <v>8</v>
      </c>
      <c r="S18" s="37">
        <v>6</v>
      </c>
      <c r="T18" s="37"/>
      <c r="U18" s="36">
        <f t="shared" si="4"/>
        <v>6</v>
      </c>
      <c r="V18" s="37">
        <v>7</v>
      </c>
      <c r="W18" s="37"/>
      <c r="X18" s="36">
        <f t="shared" si="5"/>
        <v>7</v>
      </c>
      <c r="Y18" s="41">
        <f t="shared" si="7"/>
        <v>6.15</v>
      </c>
      <c r="Z18" s="1" t="str">
        <f t="shared" si="6"/>
        <v>TB.Khá</v>
      </c>
    </row>
    <row r="19" spans="1:26" s="13" customFormat="1" ht="25.5" customHeight="1">
      <c r="A19" s="10">
        <v>17</v>
      </c>
      <c r="B19" s="26" t="s">
        <v>95</v>
      </c>
      <c r="C19" s="27" t="s">
        <v>96</v>
      </c>
      <c r="D19" s="15" t="s">
        <v>225</v>
      </c>
      <c r="E19" s="15" t="s">
        <v>97</v>
      </c>
      <c r="F19" s="16" t="s">
        <v>6</v>
      </c>
      <c r="G19" s="37">
        <v>6</v>
      </c>
      <c r="H19" s="37"/>
      <c r="I19" s="36">
        <f t="shared" si="0"/>
        <v>6</v>
      </c>
      <c r="J19" s="37">
        <v>2</v>
      </c>
      <c r="K19" s="37">
        <v>5</v>
      </c>
      <c r="L19" s="36">
        <f t="shared" si="1"/>
        <v>5</v>
      </c>
      <c r="M19" s="65">
        <v>6</v>
      </c>
      <c r="N19" s="37"/>
      <c r="O19" s="36">
        <f t="shared" si="2"/>
        <v>6</v>
      </c>
      <c r="P19" s="65">
        <v>9</v>
      </c>
      <c r="Q19" s="37"/>
      <c r="R19" s="36">
        <f t="shared" si="3"/>
        <v>9</v>
      </c>
      <c r="S19" s="37">
        <v>5</v>
      </c>
      <c r="T19" s="37"/>
      <c r="U19" s="36">
        <f t="shared" si="4"/>
        <v>5</v>
      </c>
      <c r="V19" s="37">
        <v>7</v>
      </c>
      <c r="W19" s="37"/>
      <c r="X19" s="36">
        <f t="shared" si="5"/>
        <v>7</v>
      </c>
      <c r="Y19" s="41">
        <f t="shared" si="7"/>
        <v>6.25</v>
      </c>
      <c r="Z19" s="1" t="str">
        <f t="shared" si="6"/>
        <v>TB.Khá</v>
      </c>
    </row>
    <row r="20" spans="1:26" s="13" customFormat="1" ht="25.5" customHeight="1">
      <c r="A20" s="14">
        <v>18</v>
      </c>
      <c r="B20" s="26" t="s">
        <v>98</v>
      </c>
      <c r="C20" s="27" t="s">
        <v>96</v>
      </c>
      <c r="D20" s="15" t="s">
        <v>226</v>
      </c>
      <c r="E20" s="15" t="s">
        <v>99</v>
      </c>
      <c r="F20" s="16" t="s">
        <v>11</v>
      </c>
      <c r="G20" s="37">
        <v>3</v>
      </c>
      <c r="H20" s="37">
        <v>8</v>
      </c>
      <c r="I20" s="36">
        <f t="shared" si="0"/>
        <v>8</v>
      </c>
      <c r="J20" s="37">
        <v>4</v>
      </c>
      <c r="K20" s="37">
        <v>4</v>
      </c>
      <c r="L20" s="36">
        <f t="shared" si="1"/>
        <v>4</v>
      </c>
      <c r="M20" s="65">
        <v>3</v>
      </c>
      <c r="N20" s="37">
        <v>3</v>
      </c>
      <c r="O20" s="36">
        <f t="shared" si="2"/>
        <v>3</v>
      </c>
      <c r="P20" s="65">
        <v>10</v>
      </c>
      <c r="Q20" s="37"/>
      <c r="R20" s="36">
        <f t="shared" si="3"/>
        <v>10</v>
      </c>
      <c r="S20" s="37">
        <v>5</v>
      </c>
      <c r="T20" s="37"/>
      <c r="U20" s="36">
        <f t="shared" si="4"/>
        <v>5</v>
      </c>
      <c r="V20" s="37">
        <v>10</v>
      </c>
      <c r="W20" s="37"/>
      <c r="X20" s="36">
        <f t="shared" si="5"/>
        <v>10</v>
      </c>
      <c r="Y20" s="41">
        <f t="shared" si="7"/>
        <v>6.2</v>
      </c>
      <c r="Z20" s="1" t="str">
        <f t="shared" si="6"/>
        <v>TB.Khá</v>
      </c>
    </row>
    <row r="21" spans="1:26" s="13" customFormat="1" ht="25.5" customHeight="1">
      <c r="A21" s="10">
        <v>19</v>
      </c>
      <c r="B21" s="26" t="s">
        <v>100</v>
      </c>
      <c r="C21" s="27" t="s">
        <v>32</v>
      </c>
      <c r="D21" s="15" t="s">
        <v>227</v>
      </c>
      <c r="E21" s="15" t="s">
        <v>101</v>
      </c>
      <c r="F21" s="16" t="s">
        <v>1</v>
      </c>
      <c r="G21" s="37">
        <v>3</v>
      </c>
      <c r="H21" s="37">
        <v>7</v>
      </c>
      <c r="I21" s="36">
        <f t="shared" si="0"/>
        <v>7</v>
      </c>
      <c r="J21" s="37">
        <v>6</v>
      </c>
      <c r="K21" s="37"/>
      <c r="L21" s="36">
        <f t="shared" si="1"/>
        <v>6</v>
      </c>
      <c r="M21" s="65">
        <v>7</v>
      </c>
      <c r="N21" s="37"/>
      <c r="O21" s="36">
        <f t="shared" si="2"/>
        <v>7</v>
      </c>
      <c r="P21" s="65">
        <v>9</v>
      </c>
      <c r="Q21" s="37"/>
      <c r="R21" s="36">
        <f t="shared" si="3"/>
        <v>9</v>
      </c>
      <c r="S21" s="37">
        <v>4</v>
      </c>
      <c r="T21" s="37">
        <v>3</v>
      </c>
      <c r="U21" s="36">
        <f t="shared" si="4"/>
        <v>4</v>
      </c>
      <c r="V21" s="37">
        <v>8</v>
      </c>
      <c r="W21" s="37"/>
      <c r="X21" s="36">
        <f t="shared" si="5"/>
        <v>8</v>
      </c>
      <c r="Y21" s="41">
        <f t="shared" si="7"/>
        <v>6.65</v>
      </c>
      <c r="Z21" s="1" t="str">
        <f t="shared" si="6"/>
        <v>TB.Khá</v>
      </c>
    </row>
    <row r="22" spans="1:26" s="13" customFormat="1" ht="25.5" customHeight="1">
      <c r="A22" s="14">
        <v>20</v>
      </c>
      <c r="B22" s="26" t="s">
        <v>102</v>
      </c>
      <c r="C22" s="27" t="s">
        <v>103</v>
      </c>
      <c r="D22" s="15" t="s">
        <v>228</v>
      </c>
      <c r="E22" s="15" t="s">
        <v>40</v>
      </c>
      <c r="F22" s="16" t="s">
        <v>104</v>
      </c>
      <c r="G22" s="37">
        <v>5</v>
      </c>
      <c r="H22" s="37"/>
      <c r="I22" s="36">
        <f t="shared" si="0"/>
        <v>5</v>
      </c>
      <c r="J22" s="37">
        <v>7</v>
      </c>
      <c r="K22" s="37"/>
      <c r="L22" s="36">
        <f t="shared" si="1"/>
        <v>7</v>
      </c>
      <c r="M22" s="65">
        <v>6</v>
      </c>
      <c r="N22" s="37"/>
      <c r="O22" s="36">
        <f t="shared" si="2"/>
        <v>6</v>
      </c>
      <c r="P22" s="65">
        <v>6</v>
      </c>
      <c r="Q22" s="37"/>
      <c r="R22" s="36">
        <f t="shared" si="3"/>
        <v>6</v>
      </c>
      <c r="S22" s="37">
        <v>5</v>
      </c>
      <c r="T22" s="37"/>
      <c r="U22" s="36">
        <f t="shared" si="4"/>
        <v>5</v>
      </c>
      <c r="V22" s="37">
        <v>7</v>
      </c>
      <c r="W22" s="37"/>
      <c r="X22" s="36">
        <f t="shared" si="5"/>
        <v>7</v>
      </c>
      <c r="Y22" s="41">
        <f t="shared" si="7"/>
        <v>5.7</v>
      </c>
      <c r="Z22" s="1" t="str">
        <f t="shared" si="6"/>
        <v>Trung Bình</v>
      </c>
    </row>
    <row r="23" spans="1:26" s="13" customFormat="1" ht="25.5" customHeight="1">
      <c r="A23" s="10">
        <v>21</v>
      </c>
      <c r="B23" s="26" t="s">
        <v>105</v>
      </c>
      <c r="C23" s="27" t="s">
        <v>106</v>
      </c>
      <c r="D23" s="15" t="s">
        <v>229</v>
      </c>
      <c r="E23" s="15" t="s">
        <v>107</v>
      </c>
      <c r="F23" s="16" t="s">
        <v>5</v>
      </c>
      <c r="G23" s="37">
        <v>4</v>
      </c>
      <c r="H23" s="37">
        <v>8</v>
      </c>
      <c r="I23" s="36">
        <f t="shared" si="0"/>
        <v>8</v>
      </c>
      <c r="J23" s="37">
        <v>5</v>
      </c>
      <c r="K23" s="37"/>
      <c r="L23" s="36">
        <f t="shared" si="1"/>
        <v>5</v>
      </c>
      <c r="M23" s="65">
        <v>7</v>
      </c>
      <c r="N23" s="37"/>
      <c r="O23" s="36">
        <f t="shared" si="2"/>
        <v>7</v>
      </c>
      <c r="P23" s="65">
        <v>6</v>
      </c>
      <c r="Q23" s="37"/>
      <c r="R23" s="36">
        <f t="shared" si="3"/>
        <v>6</v>
      </c>
      <c r="S23" s="37">
        <v>6</v>
      </c>
      <c r="T23" s="37"/>
      <c r="U23" s="36">
        <f t="shared" si="4"/>
        <v>6</v>
      </c>
      <c r="V23" s="37">
        <v>7</v>
      </c>
      <c r="W23" s="37"/>
      <c r="X23" s="36">
        <f t="shared" si="5"/>
        <v>7</v>
      </c>
      <c r="Y23" s="41">
        <f t="shared" si="7"/>
        <v>6.55</v>
      </c>
      <c r="Z23" s="1" t="str">
        <f t="shared" si="6"/>
        <v>TB.Khá</v>
      </c>
    </row>
    <row r="24" spans="1:26" s="13" customFormat="1" ht="25.5" customHeight="1">
      <c r="A24" s="14">
        <v>22</v>
      </c>
      <c r="B24" s="26" t="s">
        <v>108</v>
      </c>
      <c r="C24" s="27" t="s">
        <v>109</v>
      </c>
      <c r="D24" s="15" t="s">
        <v>230</v>
      </c>
      <c r="E24" s="15" t="s">
        <v>110</v>
      </c>
      <c r="F24" s="16" t="s">
        <v>13</v>
      </c>
      <c r="G24" s="37">
        <v>4</v>
      </c>
      <c r="H24" s="37">
        <v>8</v>
      </c>
      <c r="I24" s="36">
        <f t="shared" si="0"/>
        <v>8</v>
      </c>
      <c r="J24" s="37">
        <v>5</v>
      </c>
      <c r="K24" s="37"/>
      <c r="L24" s="36">
        <f t="shared" si="1"/>
        <v>5</v>
      </c>
      <c r="M24" s="65">
        <v>5</v>
      </c>
      <c r="N24" s="37"/>
      <c r="O24" s="36">
        <f t="shared" si="2"/>
        <v>5</v>
      </c>
      <c r="P24" s="65">
        <v>6</v>
      </c>
      <c r="Q24" s="37"/>
      <c r="R24" s="36">
        <f t="shared" si="3"/>
        <v>6</v>
      </c>
      <c r="S24" s="37">
        <v>3</v>
      </c>
      <c r="T24" s="60">
        <v>6</v>
      </c>
      <c r="U24" s="36">
        <f t="shared" si="4"/>
        <v>6</v>
      </c>
      <c r="V24" s="37">
        <v>8</v>
      </c>
      <c r="W24" s="37"/>
      <c r="X24" s="36">
        <f t="shared" si="5"/>
        <v>8</v>
      </c>
      <c r="Y24" s="41">
        <f t="shared" si="7"/>
        <v>6.15</v>
      </c>
      <c r="Z24" s="1" t="str">
        <f t="shared" si="6"/>
        <v>TB.Khá</v>
      </c>
    </row>
    <row r="25" spans="1:26" s="13" customFormat="1" ht="25.5" customHeight="1">
      <c r="A25" s="10">
        <v>23</v>
      </c>
      <c r="B25" s="26" t="s">
        <v>111</v>
      </c>
      <c r="C25" s="27" t="s">
        <v>112</v>
      </c>
      <c r="D25" s="15" t="s">
        <v>231</v>
      </c>
      <c r="E25" s="15" t="s">
        <v>113</v>
      </c>
      <c r="F25" s="16" t="s">
        <v>10</v>
      </c>
      <c r="G25" s="37">
        <v>5</v>
      </c>
      <c r="H25" s="37"/>
      <c r="I25" s="36">
        <f t="shared" si="0"/>
        <v>5</v>
      </c>
      <c r="J25" s="37">
        <v>5</v>
      </c>
      <c r="K25" s="37"/>
      <c r="L25" s="36">
        <f t="shared" si="1"/>
        <v>5</v>
      </c>
      <c r="M25" s="65">
        <v>6</v>
      </c>
      <c r="N25" s="37"/>
      <c r="O25" s="36">
        <f t="shared" si="2"/>
        <v>6</v>
      </c>
      <c r="P25" s="65">
        <v>3</v>
      </c>
      <c r="Q25" s="60">
        <v>6</v>
      </c>
      <c r="R25" s="36">
        <f t="shared" si="3"/>
        <v>6</v>
      </c>
      <c r="S25" s="37">
        <v>4</v>
      </c>
      <c r="T25" s="60">
        <v>5</v>
      </c>
      <c r="U25" s="36">
        <f t="shared" si="4"/>
        <v>5</v>
      </c>
      <c r="V25" s="37">
        <v>9</v>
      </c>
      <c r="W25" s="37"/>
      <c r="X25" s="36">
        <f t="shared" si="5"/>
        <v>9</v>
      </c>
      <c r="Y25" s="41">
        <f t="shared" si="7"/>
        <v>5.4</v>
      </c>
      <c r="Z25" s="1" t="str">
        <f t="shared" si="6"/>
        <v>Trung Bình</v>
      </c>
    </row>
    <row r="26" spans="1:26" s="13" customFormat="1" ht="25.5" customHeight="1">
      <c r="A26" s="14">
        <v>24</v>
      </c>
      <c r="B26" s="26" t="s">
        <v>114</v>
      </c>
      <c r="C26" s="27" t="s">
        <v>35</v>
      </c>
      <c r="D26" s="15" t="s">
        <v>232</v>
      </c>
      <c r="E26" s="15" t="s">
        <v>115</v>
      </c>
      <c r="F26" s="16" t="s">
        <v>58</v>
      </c>
      <c r="G26" s="37">
        <v>6</v>
      </c>
      <c r="H26" s="37"/>
      <c r="I26" s="36">
        <f t="shared" si="0"/>
        <v>6</v>
      </c>
      <c r="J26" s="37">
        <v>7</v>
      </c>
      <c r="K26" s="37"/>
      <c r="L26" s="36">
        <f t="shared" si="1"/>
        <v>7</v>
      </c>
      <c r="M26" s="65">
        <v>4</v>
      </c>
      <c r="N26" s="37">
        <v>6</v>
      </c>
      <c r="O26" s="36">
        <f t="shared" si="2"/>
        <v>6</v>
      </c>
      <c r="P26" s="65">
        <v>6</v>
      </c>
      <c r="Q26" s="37"/>
      <c r="R26" s="36">
        <f t="shared" si="3"/>
        <v>6</v>
      </c>
      <c r="S26" s="37">
        <v>4</v>
      </c>
      <c r="T26" s="59">
        <v>5</v>
      </c>
      <c r="U26" s="36">
        <f t="shared" si="4"/>
        <v>5</v>
      </c>
      <c r="V26" s="37">
        <v>7</v>
      </c>
      <c r="W26" s="37"/>
      <c r="X26" s="36">
        <f t="shared" si="5"/>
        <v>7</v>
      </c>
      <c r="Y26" s="41">
        <f t="shared" si="7"/>
        <v>5.95</v>
      </c>
      <c r="Z26" s="1" t="str">
        <f t="shared" si="6"/>
        <v>Trung Bình</v>
      </c>
    </row>
    <row r="27" spans="1:26" s="13" customFormat="1" ht="25.5" customHeight="1">
      <c r="A27" s="10">
        <v>25</v>
      </c>
      <c r="B27" s="26" t="s">
        <v>116</v>
      </c>
      <c r="C27" s="27" t="s">
        <v>35</v>
      </c>
      <c r="D27" s="15" t="s">
        <v>233</v>
      </c>
      <c r="E27" s="15" t="s">
        <v>117</v>
      </c>
      <c r="F27" s="16" t="s">
        <v>118</v>
      </c>
      <c r="G27" s="37">
        <v>4</v>
      </c>
      <c r="H27" s="37">
        <v>5</v>
      </c>
      <c r="I27" s="36">
        <f t="shared" si="0"/>
        <v>5</v>
      </c>
      <c r="J27" s="37">
        <v>4</v>
      </c>
      <c r="K27" s="37">
        <v>5</v>
      </c>
      <c r="L27" s="36">
        <f t="shared" si="1"/>
        <v>5</v>
      </c>
      <c r="M27" s="65">
        <v>6</v>
      </c>
      <c r="N27" s="37"/>
      <c r="O27" s="36">
        <f t="shared" si="2"/>
        <v>6</v>
      </c>
      <c r="P27" s="65">
        <v>3</v>
      </c>
      <c r="Q27" s="60">
        <v>7</v>
      </c>
      <c r="R27" s="36">
        <f t="shared" si="3"/>
        <v>7</v>
      </c>
      <c r="S27" s="37">
        <v>4</v>
      </c>
      <c r="T27" s="37">
        <v>5</v>
      </c>
      <c r="U27" s="36">
        <f t="shared" si="4"/>
        <v>5</v>
      </c>
      <c r="V27" s="37">
        <v>7</v>
      </c>
      <c r="W27" s="37"/>
      <c r="X27" s="36">
        <f t="shared" si="5"/>
        <v>7</v>
      </c>
      <c r="Y27" s="41">
        <f t="shared" si="7"/>
        <v>5.6</v>
      </c>
      <c r="Z27" s="1" t="str">
        <f t="shared" si="6"/>
        <v>Trung Bình</v>
      </c>
    </row>
    <row r="28" spans="1:26" s="13" customFormat="1" ht="25.5" customHeight="1">
      <c r="A28" s="14">
        <v>26</v>
      </c>
      <c r="B28" s="26" t="s">
        <v>74</v>
      </c>
      <c r="C28" s="27" t="s">
        <v>36</v>
      </c>
      <c r="D28" s="15" t="s">
        <v>234</v>
      </c>
      <c r="E28" s="15" t="s">
        <v>75</v>
      </c>
      <c r="F28" s="16" t="s">
        <v>6</v>
      </c>
      <c r="G28" s="37">
        <v>3</v>
      </c>
      <c r="H28" s="37">
        <v>6</v>
      </c>
      <c r="I28" s="36">
        <f t="shared" si="0"/>
        <v>6</v>
      </c>
      <c r="J28" s="37">
        <v>5</v>
      </c>
      <c r="K28" s="37"/>
      <c r="L28" s="36">
        <f t="shared" si="1"/>
        <v>5</v>
      </c>
      <c r="M28" s="65">
        <v>6</v>
      </c>
      <c r="N28" s="37"/>
      <c r="O28" s="36">
        <f t="shared" si="2"/>
        <v>6</v>
      </c>
      <c r="P28" s="65">
        <v>3</v>
      </c>
      <c r="Q28" s="60">
        <v>6</v>
      </c>
      <c r="R28" s="36">
        <f t="shared" si="3"/>
        <v>6</v>
      </c>
      <c r="S28" s="37">
        <v>4</v>
      </c>
      <c r="T28" s="59">
        <v>6</v>
      </c>
      <c r="U28" s="36">
        <f t="shared" si="4"/>
        <v>6</v>
      </c>
      <c r="V28" s="37">
        <v>9</v>
      </c>
      <c r="W28" s="37"/>
      <c r="X28" s="36">
        <f t="shared" si="5"/>
        <v>9</v>
      </c>
      <c r="Y28" s="41">
        <f t="shared" si="7"/>
        <v>5.85</v>
      </c>
      <c r="Z28" s="1" t="str">
        <f t="shared" si="6"/>
        <v>Trung Bình</v>
      </c>
    </row>
    <row r="29" spans="1:26" s="13" customFormat="1" ht="25.5" customHeight="1">
      <c r="A29" s="10">
        <v>27</v>
      </c>
      <c r="B29" s="318" t="s">
        <v>43</v>
      </c>
      <c r="C29" s="319" t="s">
        <v>38</v>
      </c>
      <c r="D29" s="320" t="s">
        <v>235</v>
      </c>
      <c r="E29" s="15" t="s">
        <v>119</v>
      </c>
      <c r="F29" s="16" t="s">
        <v>118</v>
      </c>
      <c r="G29" s="37">
        <v>4</v>
      </c>
      <c r="H29" s="37">
        <v>3</v>
      </c>
      <c r="I29" s="36">
        <f t="shared" si="0"/>
        <v>4</v>
      </c>
      <c r="J29" s="37">
        <v>5</v>
      </c>
      <c r="K29" s="37"/>
      <c r="L29" s="36">
        <f t="shared" si="1"/>
        <v>5</v>
      </c>
      <c r="M29" s="65">
        <v>0</v>
      </c>
      <c r="N29" s="37">
        <v>3</v>
      </c>
      <c r="O29" s="36">
        <f t="shared" si="2"/>
        <v>3</v>
      </c>
      <c r="P29" s="65">
        <v>5</v>
      </c>
      <c r="Q29" s="37"/>
      <c r="R29" s="36">
        <f t="shared" si="3"/>
        <v>5</v>
      </c>
      <c r="S29" s="37">
        <v>0</v>
      </c>
      <c r="T29" s="37"/>
      <c r="U29" s="36">
        <f t="shared" si="4"/>
        <v>0</v>
      </c>
      <c r="V29" s="37">
        <v>8</v>
      </c>
      <c r="W29" s="37"/>
      <c r="X29" s="36">
        <f t="shared" si="5"/>
        <v>8</v>
      </c>
      <c r="Y29" s="41">
        <f t="shared" si="7"/>
        <v>3.35</v>
      </c>
      <c r="Z29" s="1" t="str">
        <f t="shared" si="6"/>
        <v>Kém</v>
      </c>
    </row>
    <row r="30" spans="1:26" s="13" customFormat="1" ht="25.5" customHeight="1">
      <c r="A30" s="14">
        <v>28</v>
      </c>
      <c r="B30" s="26" t="s">
        <v>120</v>
      </c>
      <c r="C30" s="27" t="s">
        <v>39</v>
      </c>
      <c r="D30" s="15" t="s">
        <v>236</v>
      </c>
      <c r="E30" s="15" t="s">
        <v>121</v>
      </c>
      <c r="F30" s="16" t="s">
        <v>122</v>
      </c>
      <c r="G30" s="37" t="s">
        <v>270</v>
      </c>
      <c r="H30" s="37"/>
      <c r="I30" s="36" t="str">
        <f t="shared" si="0"/>
        <v>M</v>
      </c>
      <c r="J30" s="37">
        <v>5</v>
      </c>
      <c r="K30" s="37"/>
      <c r="L30" s="36">
        <f t="shared" si="1"/>
        <v>5</v>
      </c>
      <c r="M30" s="65">
        <v>7</v>
      </c>
      <c r="N30" s="37"/>
      <c r="O30" s="36">
        <f t="shared" si="2"/>
        <v>7</v>
      </c>
      <c r="P30" s="65">
        <v>9</v>
      </c>
      <c r="Q30" s="37"/>
      <c r="R30" s="36">
        <f t="shared" si="3"/>
        <v>9</v>
      </c>
      <c r="S30" s="37">
        <v>6</v>
      </c>
      <c r="T30" s="37"/>
      <c r="U30" s="36">
        <f t="shared" si="4"/>
        <v>6</v>
      </c>
      <c r="V30" s="37">
        <v>8</v>
      </c>
      <c r="W30" s="37"/>
      <c r="X30" s="36">
        <f t="shared" si="5"/>
        <v>8</v>
      </c>
      <c r="Y30" s="41">
        <f>IF(G30="M",ROUND(SUMPRODUCT(J30:X30,$J$2:$X$2)/SUM($J$2:$X$2),2),ROUND(SUMPRODUCT(G30:X30,$G$2:$X$2)/SUM($G$2:$X$2),2))</f>
        <v>6.87</v>
      </c>
      <c r="Z30" s="1" t="str">
        <f t="shared" si="6"/>
        <v>TB.Khá</v>
      </c>
    </row>
    <row r="31" spans="1:26" s="13" customFormat="1" ht="25.5" customHeight="1">
      <c r="A31" s="10">
        <v>29</v>
      </c>
      <c r="B31" s="26" t="s">
        <v>123</v>
      </c>
      <c r="C31" s="27" t="s">
        <v>124</v>
      </c>
      <c r="D31" s="15" t="s">
        <v>237</v>
      </c>
      <c r="E31" s="15" t="s">
        <v>125</v>
      </c>
      <c r="F31" s="16" t="s">
        <v>118</v>
      </c>
      <c r="G31" s="37">
        <v>3</v>
      </c>
      <c r="H31" s="37">
        <v>7</v>
      </c>
      <c r="I31" s="36">
        <f t="shared" si="0"/>
        <v>7</v>
      </c>
      <c r="J31" s="37">
        <v>5</v>
      </c>
      <c r="K31" s="37"/>
      <c r="L31" s="36">
        <f t="shared" si="1"/>
        <v>5</v>
      </c>
      <c r="M31" s="65">
        <v>5</v>
      </c>
      <c r="N31" s="37"/>
      <c r="O31" s="36">
        <f t="shared" si="2"/>
        <v>5</v>
      </c>
      <c r="P31" s="65">
        <v>2</v>
      </c>
      <c r="Q31" s="37">
        <v>3</v>
      </c>
      <c r="R31" s="36">
        <f t="shared" si="3"/>
        <v>3</v>
      </c>
      <c r="S31" s="37">
        <v>2</v>
      </c>
      <c r="T31" s="37">
        <v>3</v>
      </c>
      <c r="U31" s="36">
        <f t="shared" si="4"/>
        <v>3</v>
      </c>
      <c r="V31" s="37">
        <v>9</v>
      </c>
      <c r="W31" s="37"/>
      <c r="X31" s="36">
        <f t="shared" si="5"/>
        <v>9</v>
      </c>
      <c r="Y31" s="41">
        <f t="shared" si="7"/>
        <v>4.7</v>
      </c>
      <c r="Z31" s="1" t="str">
        <f t="shared" si="6"/>
        <v>Yếu</v>
      </c>
    </row>
    <row r="32" spans="1:26" s="13" customFormat="1" ht="25.5" customHeight="1">
      <c r="A32" s="14">
        <v>30</v>
      </c>
      <c r="B32" s="26" t="s">
        <v>129</v>
      </c>
      <c r="C32" s="27" t="s">
        <v>130</v>
      </c>
      <c r="D32" s="15" t="s">
        <v>239</v>
      </c>
      <c r="E32" s="15" t="s">
        <v>131</v>
      </c>
      <c r="F32" s="16" t="s">
        <v>11</v>
      </c>
      <c r="G32" s="38">
        <v>4</v>
      </c>
      <c r="H32" s="38">
        <v>5</v>
      </c>
      <c r="I32" s="36">
        <f t="shared" si="0"/>
        <v>5</v>
      </c>
      <c r="J32" s="38">
        <v>6</v>
      </c>
      <c r="K32" s="38"/>
      <c r="L32" s="36">
        <f t="shared" si="1"/>
        <v>6</v>
      </c>
      <c r="M32" s="66">
        <v>3</v>
      </c>
      <c r="N32" s="38">
        <v>6</v>
      </c>
      <c r="O32" s="36">
        <f t="shared" si="2"/>
        <v>6</v>
      </c>
      <c r="P32" s="66">
        <v>3</v>
      </c>
      <c r="Q32" s="38">
        <v>6</v>
      </c>
      <c r="R32" s="36">
        <f t="shared" si="3"/>
        <v>6</v>
      </c>
      <c r="S32" s="38">
        <v>4</v>
      </c>
      <c r="T32" s="38">
        <v>6</v>
      </c>
      <c r="U32" s="36">
        <f t="shared" si="4"/>
        <v>6</v>
      </c>
      <c r="V32" s="38">
        <v>8</v>
      </c>
      <c r="W32" s="38"/>
      <c r="X32" s="36">
        <f t="shared" si="5"/>
        <v>8</v>
      </c>
      <c r="Y32" s="41">
        <f t="shared" si="7"/>
        <v>5.75</v>
      </c>
      <c r="Z32" s="1" t="str">
        <f t="shared" si="6"/>
        <v>Trung Bình</v>
      </c>
    </row>
    <row r="33" spans="1:26" s="13" customFormat="1" ht="25.5" customHeight="1">
      <c r="A33" s="10">
        <v>31</v>
      </c>
      <c r="B33" s="26" t="s">
        <v>132</v>
      </c>
      <c r="C33" s="27" t="s">
        <v>133</v>
      </c>
      <c r="D33" s="15" t="s">
        <v>240</v>
      </c>
      <c r="E33" s="15" t="s">
        <v>134</v>
      </c>
      <c r="F33" s="16" t="s">
        <v>2</v>
      </c>
      <c r="G33" s="38">
        <v>6</v>
      </c>
      <c r="H33" s="38"/>
      <c r="I33" s="36">
        <f aca="true" t="shared" si="8" ref="I33:I63">IF(H33="",G33,IF(G33&gt;=5,H33,MAX(G33,H33)))</f>
        <v>6</v>
      </c>
      <c r="J33" s="38">
        <v>4</v>
      </c>
      <c r="K33" s="38">
        <v>6</v>
      </c>
      <c r="L33" s="36">
        <f aca="true" t="shared" si="9" ref="L33:L63">IF(K33="",J33,IF(J33&gt;=5,K33,MAX(J33,K33)))</f>
        <v>6</v>
      </c>
      <c r="M33" s="66">
        <v>5</v>
      </c>
      <c r="N33" s="38"/>
      <c r="O33" s="36">
        <f aca="true" t="shared" si="10" ref="O33:O63">IF(N33="",M33,IF(M33&gt;=5,N33,MAX(M33,N33)))</f>
        <v>5</v>
      </c>
      <c r="P33" s="66">
        <v>6</v>
      </c>
      <c r="Q33" s="38"/>
      <c r="R33" s="36">
        <f aca="true" t="shared" si="11" ref="R33:R63">IF(Q33="",P33,IF(P33&gt;=5,Q33,MAX(P33,Q33)))</f>
        <v>6</v>
      </c>
      <c r="S33" s="38">
        <v>6</v>
      </c>
      <c r="T33" s="38"/>
      <c r="U33" s="36">
        <f aca="true" t="shared" si="12" ref="U33:U63">IF(T33="",S33,IF(S33&gt;=5,T33,MAX(S33,T33)))</f>
        <v>6</v>
      </c>
      <c r="V33" s="38">
        <v>9</v>
      </c>
      <c r="W33" s="38"/>
      <c r="X33" s="36">
        <f aca="true" t="shared" si="13" ref="X33:X63">IF(W33="",V33,IF(V33&gt;=5,W33,MAX(V33,W33)))</f>
        <v>9</v>
      </c>
      <c r="Y33" s="41">
        <f t="shared" si="7"/>
        <v>5.8</v>
      </c>
      <c r="Z33" s="1" t="str">
        <f t="shared" si="6"/>
        <v>Trung Bình</v>
      </c>
    </row>
    <row r="34" spans="1:26" s="13" customFormat="1" ht="25.5" customHeight="1">
      <c r="A34" s="14">
        <v>32</v>
      </c>
      <c r="B34" s="26" t="s">
        <v>135</v>
      </c>
      <c r="C34" s="27" t="s">
        <v>136</v>
      </c>
      <c r="D34" s="15" t="s">
        <v>241</v>
      </c>
      <c r="E34" s="15" t="s">
        <v>37</v>
      </c>
      <c r="F34" s="16" t="s">
        <v>58</v>
      </c>
      <c r="G34" s="38">
        <v>6</v>
      </c>
      <c r="H34" s="38"/>
      <c r="I34" s="36">
        <f t="shared" si="8"/>
        <v>6</v>
      </c>
      <c r="J34" s="38">
        <v>5</v>
      </c>
      <c r="K34" s="38"/>
      <c r="L34" s="36">
        <f t="shared" si="9"/>
        <v>5</v>
      </c>
      <c r="M34" s="66">
        <v>5</v>
      </c>
      <c r="N34" s="38"/>
      <c r="O34" s="36">
        <f t="shared" si="10"/>
        <v>5</v>
      </c>
      <c r="P34" s="66">
        <v>6</v>
      </c>
      <c r="Q34" s="38"/>
      <c r="R34" s="36">
        <f t="shared" si="11"/>
        <v>6</v>
      </c>
      <c r="S34" s="38">
        <v>5</v>
      </c>
      <c r="T34" s="38"/>
      <c r="U34" s="36">
        <f t="shared" si="12"/>
        <v>5</v>
      </c>
      <c r="V34" s="38">
        <v>8</v>
      </c>
      <c r="W34" s="38"/>
      <c r="X34" s="36">
        <f t="shared" si="13"/>
        <v>8</v>
      </c>
      <c r="Y34" s="41">
        <f t="shared" si="7"/>
        <v>5.45</v>
      </c>
      <c r="Z34" s="1" t="str">
        <f t="shared" si="6"/>
        <v>Trung Bình</v>
      </c>
    </row>
    <row r="35" spans="1:26" s="13" customFormat="1" ht="25.5" customHeight="1">
      <c r="A35" s="10">
        <v>33</v>
      </c>
      <c r="B35" s="26" t="s">
        <v>137</v>
      </c>
      <c r="C35" s="27" t="s">
        <v>44</v>
      </c>
      <c r="D35" s="15" t="s">
        <v>242</v>
      </c>
      <c r="E35" s="15" t="s">
        <v>40</v>
      </c>
      <c r="F35" s="16" t="s">
        <v>2</v>
      </c>
      <c r="G35" s="38">
        <v>6</v>
      </c>
      <c r="H35" s="38"/>
      <c r="I35" s="36">
        <f t="shared" si="8"/>
        <v>6</v>
      </c>
      <c r="J35" s="38">
        <v>6</v>
      </c>
      <c r="K35" s="38"/>
      <c r="L35" s="36">
        <f t="shared" si="9"/>
        <v>6</v>
      </c>
      <c r="M35" s="66">
        <v>5</v>
      </c>
      <c r="N35" s="38"/>
      <c r="O35" s="36">
        <f t="shared" si="10"/>
        <v>5</v>
      </c>
      <c r="P35" s="66">
        <v>3</v>
      </c>
      <c r="Q35" s="61">
        <v>6</v>
      </c>
      <c r="R35" s="36">
        <f t="shared" si="11"/>
        <v>6</v>
      </c>
      <c r="S35" s="38">
        <v>5</v>
      </c>
      <c r="T35" s="38"/>
      <c r="U35" s="36">
        <f t="shared" si="12"/>
        <v>5</v>
      </c>
      <c r="V35" s="38">
        <v>8</v>
      </c>
      <c r="W35" s="38"/>
      <c r="X35" s="36">
        <f t="shared" si="13"/>
        <v>8</v>
      </c>
      <c r="Y35" s="41">
        <f t="shared" si="7"/>
        <v>5.6</v>
      </c>
      <c r="Z35" s="1" t="str">
        <f t="shared" si="6"/>
        <v>Trung Bình</v>
      </c>
    </row>
    <row r="36" spans="1:26" s="13" customFormat="1" ht="25.5" customHeight="1">
      <c r="A36" s="14">
        <v>34</v>
      </c>
      <c r="B36" s="26" t="s">
        <v>142</v>
      </c>
      <c r="C36" s="27" t="s">
        <v>143</v>
      </c>
      <c r="D36" s="15" t="s">
        <v>244</v>
      </c>
      <c r="E36" s="15" t="s">
        <v>91</v>
      </c>
      <c r="F36" s="16" t="s">
        <v>9</v>
      </c>
      <c r="G36" s="38">
        <v>6</v>
      </c>
      <c r="H36" s="38"/>
      <c r="I36" s="36">
        <f t="shared" si="8"/>
        <v>6</v>
      </c>
      <c r="J36" s="38">
        <v>5</v>
      </c>
      <c r="K36" s="38"/>
      <c r="L36" s="36">
        <f t="shared" si="9"/>
        <v>5</v>
      </c>
      <c r="M36" s="66">
        <v>7</v>
      </c>
      <c r="N36" s="38"/>
      <c r="O36" s="36">
        <f t="shared" si="10"/>
        <v>7</v>
      </c>
      <c r="P36" s="66">
        <v>6</v>
      </c>
      <c r="Q36" s="38"/>
      <c r="R36" s="36">
        <f t="shared" si="11"/>
        <v>6</v>
      </c>
      <c r="S36" s="38">
        <v>6</v>
      </c>
      <c r="T36" s="38"/>
      <c r="U36" s="36">
        <f t="shared" si="12"/>
        <v>6</v>
      </c>
      <c r="V36" s="38">
        <v>7</v>
      </c>
      <c r="W36" s="38"/>
      <c r="X36" s="36">
        <f t="shared" si="13"/>
        <v>7</v>
      </c>
      <c r="Y36" s="41">
        <f t="shared" si="7"/>
        <v>6.05</v>
      </c>
      <c r="Z36" s="1" t="str">
        <f t="shared" si="6"/>
        <v>TB.Khá</v>
      </c>
    </row>
    <row r="37" spans="1:26" s="13" customFormat="1" ht="25.5" customHeight="1">
      <c r="A37" s="10">
        <v>35</v>
      </c>
      <c r="B37" s="26" t="s">
        <v>144</v>
      </c>
      <c r="C37" s="27" t="s">
        <v>143</v>
      </c>
      <c r="D37" s="15" t="s">
        <v>245</v>
      </c>
      <c r="E37" s="15" t="s">
        <v>145</v>
      </c>
      <c r="F37" s="16" t="s">
        <v>14</v>
      </c>
      <c r="G37" s="38">
        <v>5</v>
      </c>
      <c r="H37" s="38"/>
      <c r="I37" s="36">
        <f t="shared" si="8"/>
        <v>5</v>
      </c>
      <c r="J37" s="38">
        <v>6</v>
      </c>
      <c r="K37" s="38"/>
      <c r="L37" s="36">
        <f t="shared" si="9"/>
        <v>6</v>
      </c>
      <c r="M37" s="66">
        <v>9</v>
      </c>
      <c r="N37" s="38"/>
      <c r="O37" s="36">
        <f t="shared" si="10"/>
        <v>9</v>
      </c>
      <c r="P37" s="66">
        <v>10</v>
      </c>
      <c r="Q37" s="38"/>
      <c r="R37" s="36">
        <f t="shared" si="11"/>
        <v>10</v>
      </c>
      <c r="S37" s="38">
        <v>7</v>
      </c>
      <c r="T37" s="38"/>
      <c r="U37" s="36">
        <f t="shared" si="12"/>
        <v>7</v>
      </c>
      <c r="V37" s="38">
        <v>8</v>
      </c>
      <c r="W37" s="38"/>
      <c r="X37" s="36">
        <f t="shared" si="13"/>
        <v>8</v>
      </c>
      <c r="Y37" s="41">
        <f t="shared" si="7"/>
        <v>7.35</v>
      </c>
      <c r="Z37" s="1" t="str">
        <f t="shared" si="6"/>
        <v>Khá</v>
      </c>
    </row>
    <row r="38" spans="1:26" s="13" customFormat="1" ht="25.5" customHeight="1">
      <c r="A38" s="14">
        <v>36</v>
      </c>
      <c r="B38" s="26" t="s">
        <v>146</v>
      </c>
      <c r="C38" s="27" t="s">
        <v>147</v>
      </c>
      <c r="D38" s="15" t="s">
        <v>246</v>
      </c>
      <c r="E38" s="15" t="s">
        <v>27</v>
      </c>
      <c r="F38" s="16" t="s">
        <v>14</v>
      </c>
      <c r="G38" s="38">
        <v>7</v>
      </c>
      <c r="H38" s="38"/>
      <c r="I38" s="36">
        <f t="shared" si="8"/>
        <v>7</v>
      </c>
      <c r="J38" s="38">
        <v>5</v>
      </c>
      <c r="K38" s="38"/>
      <c r="L38" s="36">
        <f t="shared" si="9"/>
        <v>5</v>
      </c>
      <c r="M38" s="66">
        <v>8</v>
      </c>
      <c r="N38" s="38"/>
      <c r="O38" s="36">
        <f t="shared" si="10"/>
        <v>8</v>
      </c>
      <c r="P38" s="66">
        <v>9</v>
      </c>
      <c r="Q38" s="38"/>
      <c r="R38" s="36">
        <f t="shared" si="11"/>
        <v>9</v>
      </c>
      <c r="S38" s="38">
        <v>6</v>
      </c>
      <c r="T38" s="38"/>
      <c r="U38" s="36">
        <f t="shared" si="12"/>
        <v>6</v>
      </c>
      <c r="V38" s="38">
        <v>9</v>
      </c>
      <c r="W38" s="38"/>
      <c r="X38" s="36">
        <f t="shared" si="13"/>
        <v>9</v>
      </c>
      <c r="Y38" s="41">
        <f t="shared" si="7"/>
        <v>7.1</v>
      </c>
      <c r="Z38" s="1" t="str">
        <f t="shared" si="6"/>
        <v>Khá</v>
      </c>
    </row>
    <row r="39" spans="1:26" s="13" customFormat="1" ht="25.5" customHeight="1">
      <c r="A39" s="10">
        <v>37</v>
      </c>
      <c r="B39" s="26" t="s">
        <v>148</v>
      </c>
      <c r="C39" s="27" t="s">
        <v>149</v>
      </c>
      <c r="D39" s="15" t="s">
        <v>247</v>
      </c>
      <c r="E39" s="15" t="s">
        <v>115</v>
      </c>
      <c r="F39" s="16" t="s">
        <v>150</v>
      </c>
      <c r="G39" s="38">
        <v>6</v>
      </c>
      <c r="H39" s="38"/>
      <c r="I39" s="36">
        <f t="shared" si="8"/>
        <v>6</v>
      </c>
      <c r="J39" s="38">
        <v>3</v>
      </c>
      <c r="K39" s="38">
        <v>5</v>
      </c>
      <c r="L39" s="36">
        <f t="shared" si="9"/>
        <v>5</v>
      </c>
      <c r="M39" s="66">
        <v>7</v>
      </c>
      <c r="N39" s="38"/>
      <c r="O39" s="36">
        <f t="shared" si="10"/>
        <v>7</v>
      </c>
      <c r="P39" s="66">
        <v>3</v>
      </c>
      <c r="Q39" s="61">
        <v>7</v>
      </c>
      <c r="R39" s="36">
        <f t="shared" si="11"/>
        <v>7</v>
      </c>
      <c r="S39" s="38">
        <v>7</v>
      </c>
      <c r="T39" s="38"/>
      <c r="U39" s="36">
        <f t="shared" si="12"/>
        <v>7</v>
      </c>
      <c r="V39" s="38">
        <v>9</v>
      </c>
      <c r="W39" s="38"/>
      <c r="X39" s="36">
        <f t="shared" si="13"/>
        <v>9</v>
      </c>
      <c r="Y39" s="41">
        <f t="shared" si="7"/>
        <v>6.45</v>
      </c>
      <c r="Z39" s="1" t="str">
        <f t="shared" si="6"/>
        <v>TB.Khá</v>
      </c>
    </row>
    <row r="40" spans="1:26" s="13" customFormat="1" ht="25.5" customHeight="1">
      <c r="A40" s="14">
        <v>38</v>
      </c>
      <c r="B40" s="26" t="s">
        <v>151</v>
      </c>
      <c r="C40" s="27" t="s">
        <v>152</v>
      </c>
      <c r="D40" s="15" t="s">
        <v>248</v>
      </c>
      <c r="E40" s="15" t="s">
        <v>153</v>
      </c>
      <c r="F40" s="16" t="s">
        <v>5</v>
      </c>
      <c r="G40" s="38">
        <v>3</v>
      </c>
      <c r="H40" s="38">
        <v>5</v>
      </c>
      <c r="I40" s="36">
        <f t="shared" si="8"/>
        <v>5</v>
      </c>
      <c r="J40" s="38">
        <v>4</v>
      </c>
      <c r="K40" s="38">
        <v>4</v>
      </c>
      <c r="L40" s="36">
        <f t="shared" si="9"/>
        <v>4</v>
      </c>
      <c r="M40" s="66">
        <v>5</v>
      </c>
      <c r="N40" s="38"/>
      <c r="O40" s="36">
        <f t="shared" si="10"/>
        <v>5</v>
      </c>
      <c r="P40" s="66">
        <v>10</v>
      </c>
      <c r="Q40" s="38"/>
      <c r="R40" s="36">
        <f t="shared" si="11"/>
        <v>10</v>
      </c>
      <c r="S40" s="38">
        <v>4</v>
      </c>
      <c r="T40" s="38">
        <v>3</v>
      </c>
      <c r="U40" s="36">
        <f t="shared" si="12"/>
        <v>4</v>
      </c>
      <c r="V40" s="38">
        <v>7</v>
      </c>
      <c r="W40" s="38"/>
      <c r="X40" s="36">
        <f t="shared" si="13"/>
        <v>7</v>
      </c>
      <c r="Y40" s="41">
        <f t="shared" si="7"/>
        <v>5.65</v>
      </c>
      <c r="Z40" s="1" t="str">
        <f t="shared" si="6"/>
        <v>Trung Bình</v>
      </c>
    </row>
    <row r="41" spans="1:26" s="13" customFormat="1" ht="25.5" customHeight="1">
      <c r="A41" s="10">
        <v>39</v>
      </c>
      <c r="B41" s="26" t="s">
        <v>154</v>
      </c>
      <c r="C41" s="27" t="s">
        <v>155</v>
      </c>
      <c r="D41" s="15" t="s">
        <v>249</v>
      </c>
      <c r="E41" s="15" t="s">
        <v>156</v>
      </c>
      <c r="F41" s="16" t="s">
        <v>4</v>
      </c>
      <c r="G41" s="38">
        <v>3</v>
      </c>
      <c r="H41" s="38">
        <v>7</v>
      </c>
      <c r="I41" s="36">
        <f t="shared" si="8"/>
        <v>7</v>
      </c>
      <c r="J41" s="38">
        <v>6</v>
      </c>
      <c r="K41" s="38"/>
      <c r="L41" s="36">
        <f t="shared" si="9"/>
        <v>6</v>
      </c>
      <c r="M41" s="66">
        <v>6</v>
      </c>
      <c r="N41" s="38"/>
      <c r="O41" s="36">
        <f t="shared" si="10"/>
        <v>6</v>
      </c>
      <c r="P41" s="66">
        <v>5</v>
      </c>
      <c r="Q41" s="38"/>
      <c r="R41" s="36">
        <f t="shared" si="11"/>
        <v>5</v>
      </c>
      <c r="S41" s="38">
        <v>4</v>
      </c>
      <c r="T41" s="38">
        <v>5</v>
      </c>
      <c r="U41" s="36">
        <f t="shared" si="12"/>
        <v>5</v>
      </c>
      <c r="V41" s="38">
        <v>9</v>
      </c>
      <c r="W41" s="38"/>
      <c r="X41" s="36">
        <f t="shared" si="13"/>
        <v>9</v>
      </c>
      <c r="Y41" s="41">
        <f t="shared" si="7"/>
        <v>5.85</v>
      </c>
      <c r="Z41" s="1" t="str">
        <f t="shared" si="6"/>
        <v>Trung Bình</v>
      </c>
    </row>
    <row r="42" spans="1:26" s="13" customFormat="1" ht="25.5" customHeight="1">
      <c r="A42" s="14">
        <v>40</v>
      </c>
      <c r="B42" s="26" t="s">
        <v>162</v>
      </c>
      <c r="C42" s="27" t="s">
        <v>50</v>
      </c>
      <c r="D42" s="15" t="s">
        <v>252</v>
      </c>
      <c r="E42" s="15" t="s">
        <v>29</v>
      </c>
      <c r="F42" s="16" t="s">
        <v>0</v>
      </c>
      <c r="G42" s="38">
        <v>4</v>
      </c>
      <c r="H42" s="38">
        <v>6</v>
      </c>
      <c r="I42" s="36">
        <f t="shared" si="8"/>
        <v>6</v>
      </c>
      <c r="J42" s="38">
        <v>5</v>
      </c>
      <c r="K42" s="38"/>
      <c r="L42" s="36">
        <f t="shared" si="9"/>
        <v>5</v>
      </c>
      <c r="M42" s="66">
        <v>6</v>
      </c>
      <c r="N42" s="38"/>
      <c r="O42" s="36">
        <f t="shared" si="10"/>
        <v>6</v>
      </c>
      <c r="P42" s="66">
        <v>6</v>
      </c>
      <c r="Q42" s="38"/>
      <c r="R42" s="36">
        <f t="shared" si="11"/>
        <v>6</v>
      </c>
      <c r="S42" s="38">
        <v>5</v>
      </c>
      <c r="T42" s="38"/>
      <c r="U42" s="36">
        <f t="shared" si="12"/>
        <v>5</v>
      </c>
      <c r="V42" s="38">
        <v>8</v>
      </c>
      <c r="W42" s="38"/>
      <c r="X42" s="36">
        <f t="shared" si="13"/>
        <v>8</v>
      </c>
      <c r="Y42" s="41">
        <f t="shared" si="7"/>
        <v>5.65</v>
      </c>
      <c r="Z42" s="1" t="str">
        <f t="shared" si="6"/>
        <v>Trung Bình</v>
      </c>
    </row>
    <row r="43" spans="1:26" s="13" customFormat="1" ht="25.5" customHeight="1">
      <c r="A43" s="10">
        <v>41</v>
      </c>
      <c r="B43" s="26" t="s">
        <v>163</v>
      </c>
      <c r="C43" s="27" t="s">
        <v>50</v>
      </c>
      <c r="D43" s="15" t="s">
        <v>253</v>
      </c>
      <c r="E43" s="15" t="s">
        <v>41</v>
      </c>
      <c r="F43" s="16" t="s">
        <v>58</v>
      </c>
      <c r="G43" s="38">
        <v>6</v>
      </c>
      <c r="H43" s="38"/>
      <c r="I43" s="36">
        <f t="shared" si="8"/>
        <v>6</v>
      </c>
      <c r="J43" s="38">
        <v>6</v>
      </c>
      <c r="K43" s="38"/>
      <c r="L43" s="36">
        <f t="shared" si="9"/>
        <v>6</v>
      </c>
      <c r="M43" s="66">
        <v>6</v>
      </c>
      <c r="N43" s="38"/>
      <c r="O43" s="36">
        <f t="shared" si="10"/>
        <v>6</v>
      </c>
      <c r="P43" s="66">
        <v>6</v>
      </c>
      <c r="Q43" s="38"/>
      <c r="R43" s="36">
        <f t="shared" si="11"/>
        <v>6</v>
      </c>
      <c r="S43" s="38">
        <v>5</v>
      </c>
      <c r="T43" s="38"/>
      <c r="U43" s="36">
        <f t="shared" si="12"/>
        <v>5</v>
      </c>
      <c r="V43" s="38">
        <v>7</v>
      </c>
      <c r="W43" s="38"/>
      <c r="X43" s="36">
        <f t="shared" si="13"/>
        <v>7</v>
      </c>
      <c r="Y43" s="41">
        <f t="shared" si="7"/>
        <v>5.8</v>
      </c>
      <c r="Z43" s="1" t="str">
        <f t="shared" si="6"/>
        <v>Trung Bình</v>
      </c>
    </row>
    <row r="44" spans="1:26" s="13" customFormat="1" ht="25.5" customHeight="1">
      <c r="A44" s="14">
        <v>42</v>
      </c>
      <c r="B44" s="26" t="s">
        <v>164</v>
      </c>
      <c r="C44" s="27" t="s">
        <v>50</v>
      </c>
      <c r="D44" s="15" t="s">
        <v>254</v>
      </c>
      <c r="E44" s="15" t="s">
        <v>165</v>
      </c>
      <c r="F44" s="16" t="s">
        <v>47</v>
      </c>
      <c r="G44" s="38">
        <v>4</v>
      </c>
      <c r="H44" s="38">
        <v>7</v>
      </c>
      <c r="I44" s="36">
        <f t="shared" si="8"/>
        <v>7</v>
      </c>
      <c r="J44" s="38">
        <v>5</v>
      </c>
      <c r="K44" s="38"/>
      <c r="L44" s="36">
        <f t="shared" si="9"/>
        <v>5</v>
      </c>
      <c r="M44" s="66">
        <v>7</v>
      </c>
      <c r="N44" s="38"/>
      <c r="O44" s="36">
        <f t="shared" si="10"/>
        <v>7</v>
      </c>
      <c r="P44" s="66">
        <v>10</v>
      </c>
      <c r="Q44" s="38"/>
      <c r="R44" s="36">
        <f t="shared" si="11"/>
        <v>10</v>
      </c>
      <c r="S44" s="38">
        <v>3</v>
      </c>
      <c r="T44" s="61">
        <v>6</v>
      </c>
      <c r="U44" s="36">
        <f t="shared" si="12"/>
        <v>6</v>
      </c>
      <c r="V44" s="38">
        <v>8</v>
      </c>
      <c r="W44" s="38"/>
      <c r="X44" s="36">
        <f t="shared" si="13"/>
        <v>8</v>
      </c>
      <c r="Y44" s="41">
        <f t="shared" si="7"/>
        <v>7.1</v>
      </c>
      <c r="Z44" s="1" t="str">
        <f t="shared" si="6"/>
        <v>Khá</v>
      </c>
    </row>
    <row r="45" spans="1:26" s="13" customFormat="1" ht="25.5" customHeight="1">
      <c r="A45" s="10">
        <v>43</v>
      </c>
      <c r="B45" s="26" t="s">
        <v>166</v>
      </c>
      <c r="C45" s="27" t="s">
        <v>50</v>
      </c>
      <c r="D45" s="15" t="s">
        <v>255</v>
      </c>
      <c r="E45" s="15" t="s">
        <v>167</v>
      </c>
      <c r="F45" s="16" t="s">
        <v>8</v>
      </c>
      <c r="G45" s="38">
        <v>7</v>
      </c>
      <c r="H45" s="38"/>
      <c r="I45" s="36">
        <f t="shared" si="8"/>
        <v>7</v>
      </c>
      <c r="J45" s="38">
        <v>6</v>
      </c>
      <c r="K45" s="38"/>
      <c r="L45" s="36">
        <f t="shared" si="9"/>
        <v>6</v>
      </c>
      <c r="M45" s="66">
        <v>7</v>
      </c>
      <c r="N45" s="38"/>
      <c r="O45" s="36">
        <f t="shared" si="10"/>
        <v>7</v>
      </c>
      <c r="P45" s="66">
        <v>6</v>
      </c>
      <c r="Q45" s="38"/>
      <c r="R45" s="36">
        <f t="shared" si="11"/>
        <v>6</v>
      </c>
      <c r="S45" s="38">
        <v>2</v>
      </c>
      <c r="T45" s="58">
        <v>5</v>
      </c>
      <c r="U45" s="36">
        <f t="shared" si="12"/>
        <v>5</v>
      </c>
      <c r="V45" s="38">
        <v>6</v>
      </c>
      <c r="W45" s="38"/>
      <c r="X45" s="36">
        <f t="shared" si="13"/>
        <v>6</v>
      </c>
      <c r="Y45" s="41">
        <f t="shared" si="7"/>
        <v>6.25</v>
      </c>
      <c r="Z45" s="1" t="str">
        <f t="shared" si="6"/>
        <v>TB.Khá</v>
      </c>
    </row>
    <row r="46" spans="1:26" s="13" customFormat="1" ht="25.5" customHeight="1">
      <c r="A46" s="14">
        <v>44</v>
      </c>
      <c r="B46" s="26" t="s">
        <v>168</v>
      </c>
      <c r="C46" s="27" t="s">
        <v>50</v>
      </c>
      <c r="D46" s="15" t="s">
        <v>256</v>
      </c>
      <c r="E46" s="15" t="s">
        <v>169</v>
      </c>
      <c r="F46" s="16" t="s">
        <v>170</v>
      </c>
      <c r="G46" s="38">
        <v>5</v>
      </c>
      <c r="H46" s="38"/>
      <c r="I46" s="36">
        <f t="shared" si="8"/>
        <v>5</v>
      </c>
      <c r="J46" s="38">
        <v>4</v>
      </c>
      <c r="K46" s="38">
        <v>6</v>
      </c>
      <c r="L46" s="36">
        <f t="shared" si="9"/>
        <v>6</v>
      </c>
      <c r="M46" s="66">
        <v>0</v>
      </c>
      <c r="N46" s="38">
        <v>4</v>
      </c>
      <c r="O46" s="36">
        <f t="shared" si="10"/>
        <v>4</v>
      </c>
      <c r="P46" s="66">
        <v>2</v>
      </c>
      <c r="Q46" s="38">
        <v>3</v>
      </c>
      <c r="R46" s="36">
        <f t="shared" si="11"/>
        <v>3</v>
      </c>
      <c r="S46" s="38">
        <v>1</v>
      </c>
      <c r="T46" s="38">
        <v>3</v>
      </c>
      <c r="U46" s="36">
        <f t="shared" si="12"/>
        <v>3</v>
      </c>
      <c r="V46" s="38">
        <v>8</v>
      </c>
      <c r="W46" s="38"/>
      <c r="X46" s="36">
        <f t="shared" si="13"/>
        <v>8</v>
      </c>
      <c r="Y46" s="41">
        <f t="shared" si="7"/>
        <v>4.15</v>
      </c>
      <c r="Z46" s="1" t="str">
        <f t="shared" si="6"/>
        <v>Yếu</v>
      </c>
    </row>
    <row r="47" spans="1:26" s="13" customFormat="1" ht="25.5" customHeight="1">
      <c r="A47" s="10">
        <v>45</v>
      </c>
      <c r="B47" s="26" t="s">
        <v>46</v>
      </c>
      <c r="C47" s="27" t="s">
        <v>51</v>
      </c>
      <c r="D47" s="15" t="s">
        <v>257</v>
      </c>
      <c r="E47" s="15" t="s">
        <v>171</v>
      </c>
      <c r="F47" s="16" t="s">
        <v>7</v>
      </c>
      <c r="G47" s="38">
        <v>6</v>
      </c>
      <c r="H47" s="38"/>
      <c r="I47" s="36">
        <f t="shared" si="8"/>
        <v>6</v>
      </c>
      <c r="J47" s="38">
        <v>6</v>
      </c>
      <c r="K47" s="38"/>
      <c r="L47" s="36">
        <f t="shared" si="9"/>
        <v>6</v>
      </c>
      <c r="M47" s="66">
        <v>5</v>
      </c>
      <c r="N47" s="38"/>
      <c r="O47" s="36">
        <f t="shared" si="10"/>
        <v>5</v>
      </c>
      <c r="P47" s="66">
        <v>6</v>
      </c>
      <c r="Q47" s="38"/>
      <c r="R47" s="36">
        <f t="shared" si="11"/>
        <v>6</v>
      </c>
      <c r="S47" s="38">
        <v>5</v>
      </c>
      <c r="T47" s="38"/>
      <c r="U47" s="36">
        <f t="shared" si="12"/>
        <v>5</v>
      </c>
      <c r="V47" s="38">
        <v>9</v>
      </c>
      <c r="W47" s="38"/>
      <c r="X47" s="36">
        <f t="shared" si="13"/>
        <v>9</v>
      </c>
      <c r="Y47" s="41">
        <f t="shared" si="7"/>
        <v>5.6</v>
      </c>
      <c r="Z47" s="1" t="str">
        <f t="shared" si="6"/>
        <v>Trung Bình</v>
      </c>
    </row>
    <row r="48" spans="1:26" s="13" customFormat="1" ht="25.5" customHeight="1">
      <c r="A48" s="14">
        <v>46</v>
      </c>
      <c r="B48" s="26" t="s">
        <v>172</v>
      </c>
      <c r="C48" s="27" t="s">
        <v>51</v>
      </c>
      <c r="D48" s="15" t="s">
        <v>258</v>
      </c>
      <c r="E48" s="15" t="s">
        <v>173</v>
      </c>
      <c r="F48" s="16" t="s">
        <v>58</v>
      </c>
      <c r="G48" s="38">
        <v>6</v>
      </c>
      <c r="H48" s="38"/>
      <c r="I48" s="36">
        <f t="shared" si="8"/>
        <v>6</v>
      </c>
      <c r="J48" s="38">
        <v>2</v>
      </c>
      <c r="K48" s="38">
        <v>3</v>
      </c>
      <c r="L48" s="36">
        <f t="shared" si="9"/>
        <v>3</v>
      </c>
      <c r="M48" s="66">
        <v>4</v>
      </c>
      <c r="N48" s="38">
        <v>2</v>
      </c>
      <c r="O48" s="36">
        <f t="shared" si="10"/>
        <v>4</v>
      </c>
      <c r="P48" s="66">
        <v>8</v>
      </c>
      <c r="Q48" s="38"/>
      <c r="R48" s="36">
        <f t="shared" si="11"/>
        <v>8</v>
      </c>
      <c r="S48" s="38">
        <v>3</v>
      </c>
      <c r="T48" s="58">
        <v>0</v>
      </c>
      <c r="U48" s="36">
        <f t="shared" si="12"/>
        <v>3</v>
      </c>
      <c r="V48" s="38">
        <v>6</v>
      </c>
      <c r="W48" s="38"/>
      <c r="X48" s="36">
        <f t="shared" si="13"/>
        <v>6</v>
      </c>
      <c r="Y48" s="41">
        <f t="shared" si="7"/>
        <v>4.95</v>
      </c>
      <c r="Z48" s="1" t="str">
        <f t="shared" si="6"/>
        <v>Yếu</v>
      </c>
    </row>
    <row r="49" spans="1:26" s="13" customFormat="1" ht="25.5" customHeight="1">
      <c r="A49" s="10">
        <v>47</v>
      </c>
      <c r="B49" s="26" t="s">
        <v>174</v>
      </c>
      <c r="C49" s="27" t="s">
        <v>51</v>
      </c>
      <c r="D49" s="15" t="s">
        <v>259</v>
      </c>
      <c r="E49" s="15" t="s">
        <v>175</v>
      </c>
      <c r="F49" s="16" t="s">
        <v>13</v>
      </c>
      <c r="G49" s="38">
        <v>3</v>
      </c>
      <c r="H49" s="38">
        <v>6</v>
      </c>
      <c r="I49" s="36">
        <f t="shared" si="8"/>
        <v>6</v>
      </c>
      <c r="J49" s="38">
        <v>4</v>
      </c>
      <c r="K49" s="38">
        <v>6</v>
      </c>
      <c r="L49" s="36">
        <f t="shared" si="9"/>
        <v>6</v>
      </c>
      <c r="M49" s="66">
        <v>7</v>
      </c>
      <c r="N49" s="38"/>
      <c r="O49" s="36">
        <f t="shared" si="10"/>
        <v>7</v>
      </c>
      <c r="P49" s="66">
        <v>3</v>
      </c>
      <c r="Q49" s="61">
        <v>6</v>
      </c>
      <c r="R49" s="36">
        <f t="shared" si="11"/>
        <v>6</v>
      </c>
      <c r="S49" s="38">
        <v>4</v>
      </c>
      <c r="T49" s="38">
        <v>4</v>
      </c>
      <c r="U49" s="36">
        <f t="shared" si="12"/>
        <v>4</v>
      </c>
      <c r="V49" s="38">
        <v>10</v>
      </c>
      <c r="W49" s="38"/>
      <c r="X49" s="36">
        <f t="shared" si="13"/>
        <v>10</v>
      </c>
      <c r="Y49" s="41">
        <f t="shared" si="7"/>
        <v>5.8</v>
      </c>
      <c r="Z49" s="1" t="str">
        <f t="shared" si="6"/>
        <v>Trung Bình</v>
      </c>
    </row>
    <row r="50" spans="1:26" s="13" customFormat="1" ht="25.5" customHeight="1">
      <c r="A50" s="14">
        <v>48</v>
      </c>
      <c r="B50" s="26" t="s">
        <v>176</v>
      </c>
      <c r="C50" s="27" t="s">
        <v>177</v>
      </c>
      <c r="D50" s="15" t="s">
        <v>260</v>
      </c>
      <c r="E50" s="15" t="s">
        <v>178</v>
      </c>
      <c r="F50" s="16" t="s">
        <v>170</v>
      </c>
      <c r="G50" s="38">
        <v>4</v>
      </c>
      <c r="H50" s="38">
        <v>8</v>
      </c>
      <c r="I50" s="36">
        <f t="shared" si="8"/>
        <v>8</v>
      </c>
      <c r="J50" s="38">
        <v>2</v>
      </c>
      <c r="K50" s="38">
        <v>7</v>
      </c>
      <c r="L50" s="36">
        <f t="shared" si="9"/>
        <v>7</v>
      </c>
      <c r="M50" s="66">
        <v>5</v>
      </c>
      <c r="N50" s="38"/>
      <c r="O50" s="36">
        <f t="shared" si="10"/>
        <v>5</v>
      </c>
      <c r="P50" s="66">
        <v>6</v>
      </c>
      <c r="Q50" s="38"/>
      <c r="R50" s="36">
        <f t="shared" si="11"/>
        <v>6</v>
      </c>
      <c r="S50" s="38">
        <v>4</v>
      </c>
      <c r="T50" s="38">
        <v>4</v>
      </c>
      <c r="U50" s="36">
        <f t="shared" si="12"/>
        <v>4</v>
      </c>
      <c r="V50" s="38">
        <v>8</v>
      </c>
      <c r="W50" s="38"/>
      <c r="X50" s="36">
        <f t="shared" si="13"/>
        <v>8</v>
      </c>
      <c r="Y50" s="41">
        <f t="shared" si="7"/>
        <v>6.05</v>
      </c>
      <c r="Z50" s="1" t="str">
        <f t="shared" si="6"/>
        <v>TB.Khá</v>
      </c>
    </row>
    <row r="51" spans="1:26" s="13" customFormat="1" ht="25.5" customHeight="1">
      <c r="A51" s="10">
        <v>49</v>
      </c>
      <c r="B51" s="26" t="s">
        <v>179</v>
      </c>
      <c r="C51" s="27" t="s">
        <v>180</v>
      </c>
      <c r="D51" s="15" t="s">
        <v>261</v>
      </c>
      <c r="E51" s="15" t="s">
        <v>31</v>
      </c>
      <c r="F51" s="16" t="s">
        <v>0</v>
      </c>
      <c r="G51" s="38">
        <v>4</v>
      </c>
      <c r="H51" s="38">
        <v>7</v>
      </c>
      <c r="I51" s="36">
        <f t="shared" si="8"/>
        <v>7</v>
      </c>
      <c r="J51" s="38">
        <v>5</v>
      </c>
      <c r="K51" s="38"/>
      <c r="L51" s="36">
        <f t="shared" si="9"/>
        <v>5</v>
      </c>
      <c r="M51" s="66">
        <v>7</v>
      </c>
      <c r="N51" s="38"/>
      <c r="O51" s="36">
        <f t="shared" si="10"/>
        <v>7</v>
      </c>
      <c r="P51" s="66">
        <v>9</v>
      </c>
      <c r="Q51" s="38"/>
      <c r="R51" s="36">
        <f t="shared" si="11"/>
        <v>9</v>
      </c>
      <c r="S51" s="38">
        <v>5</v>
      </c>
      <c r="T51" s="38"/>
      <c r="U51" s="36">
        <f t="shared" si="12"/>
        <v>5</v>
      </c>
      <c r="V51" s="38">
        <v>8</v>
      </c>
      <c r="W51" s="38"/>
      <c r="X51" s="36">
        <f t="shared" si="13"/>
        <v>8</v>
      </c>
      <c r="Y51" s="41">
        <f t="shared" si="7"/>
        <v>6.7</v>
      </c>
      <c r="Z51" s="1" t="str">
        <f t="shared" si="6"/>
        <v>TB.Khá</v>
      </c>
    </row>
    <row r="52" spans="1:26" s="13" customFormat="1" ht="25.5" customHeight="1">
      <c r="A52" s="14">
        <v>50</v>
      </c>
      <c r="B52" s="26" t="s">
        <v>181</v>
      </c>
      <c r="C52" s="27" t="s">
        <v>182</v>
      </c>
      <c r="D52" s="15" t="s">
        <v>262</v>
      </c>
      <c r="E52" s="15" t="s">
        <v>183</v>
      </c>
      <c r="F52" s="16" t="s">
        <v>184</v>
      </c>
      <c r="G52" s="38">
        <v>6</v>
      </c>
      <c r="H52" s="38"/>
      <c r="I52" s="36">
        <f t="shared" si="8"/>
        <v>6</v>
      </c>
      <c r="J52" s="38">
        <v>5</v>
      </c>
      <c r="K52" s="38"/>
      <c r="L52" s="36">
        <f t="shared" si="9"/>
        <v>5</v>
      </c>
      <c r="M52" s="66">
        <v>6</v>
      </c>
      <c r="N52" s="38"/>
      <c r="O52" s="36">
        <f t="shared" si="10"/>
        <v>6</v>
      </c>
      <c r="P52" s="66">
        <v>9</v>
      </c>
      <c r="Q52" s="38"/>
      <c r="R52" s="36">
        <f t="shared" si="11"/>
        <v>9</v>
      </c>
      <c r="S52" s="38">
        <v>4</v>
      </c>
      <c r="T52" s="58">
        <v>5</v>
      </c>
      <c r="U52" s="36">
        <f t="shared" si="12"/>
        <v>5</v>
      </c>
      <c r="V52" s="38">
        <v>7</v>
      </c>
      <c r="W52" s="38"/>
      <c r="X52" s="36">
        <f t="shared" si="13"/>
        <v>7</v>
      </c>
      <c r="Y52" s="41">
        <f t="shared" si="7"/>
        <v>6.25</v>
      </c>
      <c r="Z52" s="1" t="str">
        <f t="shared" si="6"/>
        <v>TB.Khá</v>
      </c>
    </row>
    <row r="53" spans="1:26" s="13" customFormat="1" ht="25.5" customHeight="1">
      <c r="A53" s="10">
        <v>51</v>
      </c>
      <c r="B53" s="26" t="s">
        <v>185</v>
      </c>
      <c r="C53" s="27" t="s">
        <v>186</v>
      </c>
      <c r="D53" s="15" t="s">
        <v>263</v>
      </c>
      <c r="E53" s="15" t="s">
        <v>41</v>
      </c>
      <c r="F53" s="16" t="s">
        <v>118</v>
      </c>
      <c r="G53" s="38">
        <v>5</v>
      </c>
      <c r="H53" s="38"/>
      <c r="I53" s="36">
        <f t="shared" si="8"/>
        <v>5</v>
      </c>
      <c r="J53" s="38">
        <v>5</v>
      </c>
      <c r="K53" s="38"/>
      <c r="L53" s="36">
        <f t="shared" si="9"/>
        <v>5</v>
      </c>
      <c r="M53" s="66">
        <v>7</v>
      </c>
      <c r="N53" s="38"/>
      <c r="O53" s="36">
        <f t="shared" si="10"/>
        <v>7</v>
      </c>
      <c r="P53" s="66">
        <v>3</v>
      </c>
      <c r="Q53" s="61">
        <v>8</v>
      </c>
      <c r="R53" s="36">
        <f t="shared" si="11"/>
        <v>8</v>
      </c>
      <c r="S53" s="38">
        <v>6</v>
      </c>
      <c r="T53" s="38"/>
      <c r="U53" s="36">
        <f t="shared" si="12"/>
        <v>6</v>
      </c>
      <c r="V53" s="38">
        <v>7</v>
      </c>
      <c r="W53" s="38"/>
      <c r="X53" s="36">
        <f t="shared" si="13"/>
        <v>7</v>
      </c>
      <c r="Y53" s="41">
        <f t="shared" si="7"/>
        <v>6.2</v>
      </c>
      <c r="Z53" s="1" t="str">
        <f t="shared" si="6"/>
        <v>TB.Khá</v>
      </c>
    </row>
    <row r="54" spans="1:26" s="13" customFormat="1" ht="25.5" customHeight="1">
      <c r="A54" s="14">
        <v>52</v>
      </c>
      <c r="B54" s="26" t="s">
        <v>162</v>
      </c>
      <c r="C54" s="27" t="s">
        <v>187</v>
      </c>
      <c r="D54" s="15" t="s">
        <v>264</v>
      </c>
      <c r="E54" s="15" t="s">
        <v>188</v>
      </c>
      <c r="F54" s="16" t="s">
        <v>7</v>
      </c>
      <c r="G54" s="38">
        <v>4</v>
      </c>
      <c r="H54" s="38">
        <v>5</v>
      </c>
      <c r="I54" s="36">
        <f t="shared" si="8"/>
        <v>5</v>
      </c>
      <c r="J54" s="38">
        <v>5</v>
      </c>
      <c r="K54" s="38"/>
      <c r="L54" s="36">
        <f t="shared" si="9"/>
        <v>5</v>
      </c>
      <c r="M54" s="66">
        <v>4</v>
      </c>
      <c r="N54" s="38">
        <v>6</v>
      </c>
      <c r="O54" s="36">
        <f t="shared" si="10"/>
        <v>6</v>
      </c>
      <c r="P54" s="66">
        <v>10</v>
      </c>
      <c r="Q54" s="38"/>
      <c r="R54" s="36">
        <f t="shared" si="11"/>
        <v>10</v>
      </c>
      <c r="S54" s="38">
        <v>5</v>
      </c>
      <c r="T54" s="38"/>
      <c r="U54" s="36">
        <f t="shared" si="12"/>
        <v>5</v>
      </c>
      <c r="V54" s="38">
        <v>6</v>
      </c>
      <c r="W54" s="38"/>
      <c r="X54" s="36">
        <f t="shared" si="13"/>
        <v>6</v>
      </c>
      <c r="Y54" s="41">
        <f t="shared" si="7"/>
        <v>6.2</v>
      </c>
      <c r="Z54" s="1" t="str">
        <f t="shared" si="6"/>
        <v>TB.Khá</v>
      </c>
    </row>
    <row r="55" spans="1:26" s="13" customFormat="1" ht="24.75" customHeight="1">
      <c r="A55" s="10">
        <v>53</v>
      </c>
      <c r="B55" s="26" t="s">
        <v>190</v>
      </c>
      <c r="C55" s="27" t="s">
        <v>187</v>
      </c>
      <c r="D55" s="15" t="s">
        <v>266</v>
      </c>
      <c r="E55" s="15" t="s">
        <v>117</v>
      </c>
      <c r="F55" s="16" t="s">
        <v>48</v>
      </c>
      <c r="G55" s="38">
        <v>5</v>
      </c>
      <c r="H55" s="38"/>
      <c r="I55" s="36">
        <f t="shared" si="8"/>
        <v>5</v>
      </c>
      <c r="J55" s="38">
        <v>4</v>
      </c>
      <c r="K55" s="38">
        <v>5</v>
      </c>
      <c r="L55" s="36">
        <f t="shared" si="9"/>
        <v>5</v>
      </c>
      <c r="M55" s="66">
        <v>6</v>
      </c>
      <c r="N55" s="38"/>
      <c r="O55" s="36">
        <f t="shared" si="10"/>
        <v>6</v>
      </c>
      <c r="P55" s="66">
        <v>3</v>
      </c>
      <c r="Q55" s="38">
        <v>4</v>
      </c>
      <c r="R55" s="36">
        <f t="shared" si="11"/>
        <v>4</v>
      </c>
      <c r="S55" s="38">
        <v>4</v>
      </c>
      <c r="T55" s="61">
        <v>5</v>
      </c>
      <c r="U55" s="36">
        <f t="shared" si="12"/>
        <v>5</v>
      </c>
      <c r="V55" s="38">
        <v>9</v>
      </c>
      <c r="W55" s="38"/>
      <c r="X55" s="36">
        <f t="shared" si="13"/>
        <v>9</v>
      </c>
      <c r="Y55" s="41">
        <f t="shared" si="7"/>
        <v>5</v>
      </c>
      <c r="Z55" s="1" t="str">
        <f t="shared" si="6"/>
        <v>Trung Bình</v>
      </c>
    </row>
    <row r="56" spans="1:26" s="13" customFormat="1" ht="24.75" customHeight="1">
      <c r="A56" s="14">
        <v>54</v>
      </c>
      <c r="B56" s="26" t="s">
        <v>28</v>
      </c>
      <c r="C56" s="27" t="s">
        <v>52</v>
      </c>
      <c r="D56" s="15" t="s">
        <v>267</v>
      </c>
      <c r="E56" s="15" t="s">
        <v>191</v>
      </c>
      <c r="F56" s="16" t="s">
        <v>55</v>
      </c>
      <c r="G56" s="38">
        <v>4</v>
      </c>
      <c r="H56" s="38">
        <v>5</v>
      </c>
      <c r="I56" s="36">
        <f t="shared" si="8"/>
        <v>5</v>
      </c>
      <c r="J56" s="38">
        <v>5</v>
      </c>
      <c r="K56" s="38"/>
      <c r="L56" s="36">
        <f t="shared" si="9"/>
        <v>5</v>
      </c>
      <c r="M56" s="66">
        <v>7</v>
      </c>
      <c r="N56" s="38"/>
      <c r="O56" s="36">
        <f t="shared" si="10"/>
        <v>7</v>
      </c>
      <c r="P56" s="66">
        <v>5</v>
      </c>
      <c r="Q56" s="38"/>
      <c r="R56" s="36">
        <f t="shared" si="11"/>
        <v>5</v>
      </c>
      <c r="S56" s="38">
        <v>3</v>
      </c>
      <c r="T56" s="38">
        <v>4</v>
      </c>
      <c r="U56" s="36">
        <f t="shared" si="12"/>
        <v>4</v>
      </c>
      <c r="V56" s="38">
        <v>8</v>
      </c>
      <c r="W56" s="38"/>
      <c r="X56" s="36">
        <f t="shared" si="13"/>
        <v>8</v>
      </c>
      <c r="Y56" s="41">
        <f t="shared" si="7"/>
        <v>5.2</v>
      </c>
      <c r="Z56" s="1" t="str">
        <f t="shared" si="6"/>
        <v>Trung Bình</v>
      </c>
    </row>
    <row r="57" spans="1:26" s="18" customFormat="1" ht="24.75" customHeight="1" thickBot="1">
      <c r="A57" s="14">
        <v>55</v>
      </c>
      <c r="B57" s="28" t="s">
        <v>194</v>
      </c>
      <c r="C57" s="29" t="s">
        <v>195</v>
      </c>
      <c r="D57" s="17" t="s">
        <v>269</v>
      </c>
      <c r="E57" s="17" t="s">
        <v>196</v>
      </c>
      <c r="F57" s="330" t="s">
        <v>197</v>
      </c>
      <c r="G57" s="331">
        <v>5</v>
      </c>
      <c r="H57" s="331"/>
      <c r="I57" s="332">
        <f t="shared" si="8"/>
        <v>5</v>
      </c>
      <c r="J57" s="331">
        <v>6</v>
      </c>
      <c r="K57" s="331"/>
      <c r="L57" s="332">
        <f t="shared" si="9"/>
        <v>6</v>
      </c>
      <c r="M57" s="333">
        <v>6</v>
      </c>
      <c r="N57" s="331"/>
      <c r="O57" s="332">
        <f t="shared" si="10"/>
        <v>6</v>
      </c>
      <c r="P57" s="333">
        <v>6</v>
      </c>
      <c r="Q57" s="331"/>
      <c r="R57" s="332">
        <f t="shared" si="11"/>
        <v>6</v>
      </c>
      <c r="S57" s="331">
        <v>6</v>
      </c>
      <c r="T57" s="331"/>
      <c r="U57" s="332">
        <f t="shared" si="12"/>
        <v>6</v>
      </c>
      <c r="V57" s="331">
        <v>7</v>
      </c>
      <c r="W57" s="331"/>
      <c r="X57" s="332">
        <f t="shared" si="13"/>
        <v>7</v>
      </c>
      <c r="Y57" s="334">
        <f t="shared" si="7"/>
        <v>5.75</v>
      </c>
      <c r="Z57" s="335" t="str">
        <f t="shared" si="6"/>
        <v>Trung Bình</v>
      </c>
    </row>
    <row r="58" spans="1:26" ht="24.75" customHeight="1" thickTop="1">
      <c r="A58" s="10">
        <v>56</v>
      </c>
      <c r="B58" s="322" t="s">
        <v>300</v>
      </c>
      <c r="C58" s="323" t="s">
        <v>60</v>
      </c>
      <c r="D58" s="321">
        <v>409170136</v>
      </c>
      <c r="E58" s="324" t="s">
        <v>301</v>
      </c>
      <c r="F58" s="279" t="s">
        <v>302</v>
      </c>
      <c r="G58" s="336">
        <v>8</v>
      </c>
      <c r="H58" s="337"/>
      <c r="I58" s="337">
        <f t="shared" si="8"/>
        <v>8</v>
      </c>
      <c r="J58" s="337">
        <v>6</v>
      </c>
      <c r="K58" s="337"/>
      <c r="L58" s="337">
        <f t="shared" si="9"/>
        <v>6</v>
      </c>
      <c r="M58" s="339">
        <v>6</v>
      </c>
      <c r="N58" s="337"/>
      <c r="O58" s="337">
        <f t="shared" si="10"/>
        <v>6</v>
      </c>
      <c r="P58" s="339">
        <v>5</v>
      </c>
      <c r="Q58" s="337"/>
      <c r="R58" s="337">
        <f t="shared" si="11"/>
        <v>5</v>
      </c>
      <c r="S58" s="337">
        <v>5</v>
      </c>
      <c r="T58" s="337"/>
      <c r="U58" s="337">
        <f t="shared" si="12"/>
        <v>5</v>
      </c>
      <c r="V58" s="337">
        <v>7</v>
      </c>
      <c r="W58" s="337"/>
      <c r="X58" s="337">
        <f t="shared" si="13"/>
        <v>7</v>
      </c>
      <c r="Y58" s="340">
        <f t="shared" si="7"/>
        <v>6.1</v>
      </c>
      <c r="Z58" s="336" t="str">
        <f t="shared" si="6"/>
        <v>TB.Khá</v>
      </c>
    </row>
    <row r="59" spans="1:26" ht="24.75" customHeight="1">
      <c r="A59" s="14">
        <v>57</v>
      </c>
      <c r="B59" s="325" t="s">
        <v>296</v>
      </c>
      <c r="C59" s="326" t="s">
        <v>297</v>
      </c>
      <c r="D59" s="327">
        <v>409170141</v>
      </c>
      <c r="E59" s="328" t="s">
        <v>303</v>
      </c>
      <c r="F59" s="279" t="s">
        <v>1</v>
      </c>
      <c r="G59" s="336">
        <v>8</v>
      </c>
      <c r="H59" s="337"/>
      <c r="I59" s="337">
        <f t="shared" si="8"/>
        <v>8</v>
      </c>
      <c r="J59" s="337">
        <v>6</v>
      </c>
      <c r="K59" s="337"/>
      <c r="L59" s="337">
        <f t="shared" si="9"/>
        <v>6</v>
      </c>
      <c r="M59" s="339">
        <v>5</v>
      </c>
      <c r="N59" s="337"/>
      <c r="O59" s="337">
        <f t="shared" si="10"/>
        <v>5</v>
      </c>
      <c r="P59" s="339">
        <v>2</v>
      </c>
      <c r="Q59" s="337">
        <v>4</v>
      </c>
      <c r="R59" s="337">
        <f t="shared" si="11"/>
        <v>4</v>
      </c>
      <c r="S59" s="337">
        <v>5</v>
      </c>
      <c r="T59" s="337"/>
      <c r="U59" s="337">
        <f t="shared" si="12"/>
        <v>5</v>
      </c>
      <c r="V59" s="337">
        <v>7</v>
      </c>
      <c r="W59" s="337"/>
      <c r="X59" s="337">
        <f t="shared" si="13"/>
        <v>7</v>
      </c>
      <c r="Y59" s="340">
        <f t="shared" si="7"/>
        <v>5.7</v>
      </c>
      <c r="Z59" s="336" t="str">
        <f t="shared" si="6"/>
        <v>Trung Bình</v>
      </c>
    </row>
    <row r="60" spans="1:26" ht="24.75" customHeight="1">
      <c r="A60" s="14">
        <v>58</v>
      </c>
      <c r="B60" s="325" t="s">
        <v>304</v>
      </c>
      <c r="C60" s="326" t="s">
        <v>305</v>
      </c>
      <c r="D60" s="327">
        <v>409170168</v>
      </c>
      <c r="E60" s="328" t="s">
        <v>306</v>
      </c>
      <c r="F60" s="279" t="s">
        <v>1</v>
      </c>
      <c r="G60" s="336">
        <v>5</v>
      </c>
      <c r="H60" s="337"/>
      <c r="I60" s="337">
        <f t="shared" si="8"/>
        <v>5</v>
      </c>
      <c r="J60" s="337">
        <v>6</v>
      </c>
      <c r="K60" s="337"/>
      <c r="L60" s="337">
        <f t="shared" si="9"/>
        <v>6</v>
      </c>
      <c r="M60" s="339">
        <v>4</v>
      </c>
      <c r="N60" s="337">
        <v>5</v>
      </c>
      <c r="O60" s="337">
        <f t="shared" si="10"/>
        <v>5</v>
      </c>
      <c r="P60" s="339">
        <v>6</v>
      </c>
      <c r="Q60" s="337"/>
      <c r="R60" s="337">
        <f t="shared" si="11"/>
        <v>6</v>
      </c>
      <c r="S60" s="337">
        <v>5</v>
      </c>
      <c r="T60" s="337"/>
      <c r="U60" s="337">
        <f t="shared" si="12"/>
        <v>5</v>
      </c>
      <c r="V60" s="337">
        <v>7</v>
      </c>
      <c r="W60" s="337"/>
      <c r="X60" s="337">
        <f t="shared" si="13"/>
        <v>7</v>
      </c>
      <c r="Y60" s="340">
        <f t="shared" si="7"/>
        <v>5.35</v>
      </c>
      <c r="Z60" s="336" t="str">
        <f t="shared" si="6"/>
        <v>Trung Bình</v>
      </c>
    </row>
    <row r="61" spans="1:26" ht="24.75" customHeight="1">
      <c r="A61" s="10">
        <v>59</v>
      </c>
      <c r="B61" s="325" t="s">
        <v>309</v>
      </c>
      <c r="C61" s="326" t="s">
        <v>124</v>
      </c>
      <c r="D61" s="327">
        <v>409170175</v>
      </c>
      <c r="E61" s="328" t="s">
        <v>307</v>
      </c>
      <c r="F61" s="279" t="s">
        <v>308</v>
      </c>
      <c r="G61" s="336">
        <v>7</v>
      </c>
      <c r="H61" s="337"/>
      <c r="I61" s="337">
        <f t="shared" si="8"/>
        <v>7</v>
      </c>
      <c r="J61" s="337">
        <v>7</v>
      </c>
      <c r="K61" s="337"/>
      <c r="L61" s="337">
        <f t="shared" si="9"/>
        <v>7</v>
      </c>
      <c r="M61" s="339">
        <v>7</v>
      </c>
      <c r="N61" s="337"/>
      <c r="O61" s="337">
        <f t="shared" si="10"/>
        <v>7</v>
      </c>
      <c r="P61" s="339">
        <v>6</v>
      </c>
      <c r="Q61" s="337"/>
      <c r="R61" s="337">
        <f t="shared" si="11"/>
        <v>6</v>
      </c>
      <c r="S61" s="337">
        <v>7</v>
      </c>
      <c r="T61" s="337"/>
      <c r="U61" s="337">
        <f t="shared" si="12"/>
        <v>7</v>
      </c>
      <c r="V61" s="337">
        <v>7</v>
      </c>
      <c r="W61" s="337"/>
      <c r="X61" s="337">
        <f t="shared" si="13"/>
        <v>7</v>
      </c>
      <c r="Y61" s="340">
        <f t="shared" si="7"/>
        <v>6.8</v>
      </c>
      <c r="Z61" s="336" t="str">
        <f t="shared" si="6"/>
        <v>TB.Khá</v>
      </c>
    </row>
    <row r="62" spans="1:26" ht="24.75" customHeight="1">
      <c r="A62" s="14">
        <v>60</v>
      </c>
      <c r="B62" s="325" t="s">
        <v>310</v>
      </c>
      <c r="C62" s="326" t="s">
        <v>311</v>
      </c>
      <c r="D62" s="327">
        <v>409170194</v>
      </c>
      <c r="E62" s="328" t="s">
        <v>312</v>
      </c>
      <c r="F62" s="279" t="s">
        <v>7</v>
      </c>
      <c r="G62" s="336">
        <v>6</v>
      </c>
      <c r="H62" s="337"/>
      <c r="I62" s="337">
        <f t="shared" si="8"/>
        <v>6</v>
      </c>
      <c r="J62" s="337">
        <v>6</v>
      </c>
      <c r="K62" s="337"/>
      <c r="L62" s="337">
        <f t="shared" si="9"/>
        <v>6</v>
      </c>
      <c r="M62" s="339">
        <v>5</v>
      </c>
      <c r="N62" s="337"/>
      <c r="O62" s="337">
        <f t="shared" si="10"/>
        <v>5</v>
      </c>
      <c r="P62" s="339">
        <v>3</v>
      </c>
      <c r="Q62" s="337">
        <v>4</v>
      </c>
      <c r="R62" s="337">
        <f t="shared" si="11"/>
        <v>4</v>
      </c>
      <c r="S62" s="337">
        <v>4</v>
      </c>
      <c r="T62" s="337">
        <v>5</v>
      </c>
      <c r="U62" s="337">
        <f t="shared" si="12"/>
        <v>5</v>
      </c>
      <c r="V62" s="337">
        <v>6</v>
      </c>
      <c r="W62" s="337"/>
      <c r="X62" s="337">
        <f t="shared" si="13"/>
        <v>6</v>
      </c>
      <c r="Y62" s="340">
        <f t="shared" si="7"/>
        <v>5.2</v>
      </c>
      <c r="Z62" s="336" t="str">
        <f t="shared" si="6"/>
        <v>Trung Bình</v>
      </c>
    </row>
    <row r="63" spans="1:26" ht="24.75" customHeight="1">
      <c r="A63" s="14">
        <v>61</v>
      </c>
      <c r="B63" s="329" t="s">
        <v>46</v>
      </c>
      <c r="C63" s="326" t="s">
        <v>51</v>
      </c>
      <c r="D63" s="327">
        <v>409170198</v>
      </c>
      <c r="E63" s="328" t="s">
        <v>313</v>
      </c>
      <c r="F63" s="279" t="s">
        <v>0</v>
      </c>
      <c r="G63" s="336">
        <v>7</v>
      </c>
      <c r="H63" s="337"/>
      <c r="I63" s="337">
        <f t="shared" si="8"/>
        <v>7</v>
      </c>
      <c r="J63" s="337">
        <v>7</v>
      </c>
      <c r="K63" s="337"/>
      <c r="L63" s="337">
        <f t="shared" si="9"/>
        <v>7</v>
      </c>
      <c r="M63" s="339">
        <v>5</v>
      </c>
      <c r="N63" s="337"/>
      <c r="O63" s="337">
        <f t="shared" si="10"/>
        <v>5</v>
      </c>
      <c r="P63" s="339">
        <v>3</v>
      </c>
      <c r="Q63" s="337"/>
      <c r="R63" s="337">
        <f t="shared" si="11"/>
        <v>3</v>
      </c>
      <c r="S63" s="337">
        <v>6</v>
      </c>
      <c r="T63" s="337"/>
      <c r="U63" s="337">
        <f t="shared" si="12"/>
        <v>6</v>
      </c>
      <c r="V63" s="337">
        <v>8</v>
      </c>
      <c r="W63" s="337"/>
      <c r="X63" s="337">
        <f t="shared" si="13"/>
        <v>8</v>
      </c>
      <c r="Y63" s="340">
        <f t="shared" si="7"/>
        <v>5.6</v>
      </c>
      <c r="Z63" s="336" t="str">
        <f t="shared" si="6"/>
        <v>Trung Bình</v>
      </c>
    </row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spans="2:4" ht="18">
      <c r="B77" s="498" t="s">
        <v>336</v>
      </c>
      <c r="C77" s="498"/>
      <c r="D77" s="498"/>
    </row>
    <row r="78" ht="18"/>
    <row r="79" spans="1:26" s="13" customFormat="1" ht="25.5" customHeight="1">
      <c r="A79" s="14">
        <v>3</v>
      </c>
      <c r="B79" s="316" t="s">
        <v>59</v>
      </c>
      <c r="C79" s="317" t="s">
        <v>60</v>
      </c>
      <c r="D79" s="68" t="s">
        <v>210</v>
      </c>
      <c r="E79" s="15" t="s">
        <v>34</v>
      </c>
      <c r="F79" s="16" t="s">
        <v>15</v>
      </c>
      <c r="G79" s="37">
        <v>4</v>
      </c>
      <c r="H79" s="37">
        <v>6</v>
      </c>
      <c r="I79" s="36">
        <f aca="true" t="shared" si="14" ref="I79:I85">IF(H79="",G79,IF(G79&gt;=5,H79,MAX(G79,H79)))</f>
        <v>6</v>
      </c>
      <c r="J79" s="37">
        <v>5</v>
      </c>
      <c r="K79" s="37"/>
      <c r="L79" s="36">
        <f aca="true" t="shared" si="15" ref="L79:L85">IF(K79="",J79,IF(J79&gt;=5,K79,MAX(J79,K79)))</f>
        <v>5</v>
      </c>
      <c r="M79" s="65">
        <v>7</v>
      </c>
      <c r="N79" s="37"/>
      <c r="O79" s="36">
        <f aca="true" t="shared" si="16" ref="O79:O85">IF(N79="",M79,IF(M79&gt;=5,N79,MAX(M79,N79)))</f>
        <v>7</v>
      </c>
      <c r="P79" s="65">
        <v>3</v>
      </c>
      <c r="Q79" s="37">
        <v>4</v>
      </c>
      <c r="R79" s="36">
        <f aca="true" t="shared" si="17" ref="R79:R85">IF(Q79="",P79,IF(P79&gt;=5,Q79,MAX(P79,Q79)))</f>
        <v>4</v>
      </c>
      <c r="S79" s="37">
        <v>3</v>
      </c>
      <c r="T79" s="37">
        <v>3</v>
      </c>
      <c r="U79" s="36">
        <f aca="true" t="shared" si="18" ref="U79:U85">IF(T79="",S79,IF(S79&gt;=5,T79,MAX(S79,T79)))</f>
        <v>3</v>
      </c>
      <c r="V79" s="37">
        <v>7</v>
      </c>
      <c r="W79" s="37"/>
      <c r="X79" s="36">
        <f aca="true" t="shared" si="19" ref="X79:X85">IF(W79="",V79,IF(V79&gt;=5,W79,MAX(V79,W79)))</f>
        <v>7</v>
      </c>
      <c r="Y79" s="41">
        <f aca="true" t="shared" si="20" ref="Y79:Y85">IF(G79="M",ROUND(SUMPRODUCT(J79:X79,$J$2:$X$2)/SUM($J$2:$X$2),2),ROUND(SUMPRODUCT(G79:X79,$G$2:$X$2)/SUM($G$2:$X$2),2))</f>
        <v>5.05</v>
      </c>
      <c r="Z79" s="1" t="str">
        <f aca="true" t="shared" si="21" ref="Z79:Z85">IF(Y79&gt;=9,"Xuất Sắc",IF(Y79&gt;=8,"Giỏi",IF(Y79&gt;=7,"Khá",IF(Y79&gt;=6,"TB.Khá",IF(Y79&gt;=5,"Trung Bình",IF(Y79&gt;=4,"Yếu","Kém"))))))</f>
        <v>Trung Bình</v>
      </c>
    </row>
    <row r="80" spans="1:26" s="13" customFormat="1" ht="25.5" customHeight="1">
      <c r="A80" s="10">
        <v>31</v>
      </c>
      <c r="B80" s="316" t="s">
        <v>126</v>
      </c>
      <c r="C80" s="317" t="s">
        <v>127</v>
      </c>
      <c r="D80" s="68" t="s">
        <v>238</v>
      </c>
      <c r="E80" s="15" t="s">
        <v>128</v>
      </c>
      <c r="F80" s="16" t="s">
        <v>3</v>
      </c>
      <c r="G80" s="38">
        <v>4</v>
      </c>
      <c r="H80" s="38">
        <v>3</v>
      </c>
      <c r="I80" s="36">
        <f t="shared" si="14"/>
        <v>4</v>
      </c>
      <c r="J80" s="38">
        <v>4</v>
      </c>
      <c r="K80" s="38">
        <v>6</v>
      </c>
      <c r="L80" s="36">
        <f t="shared" si="15"/>
        <v>6</v>
      </c>
      <c r="M80" s="66">
        <v>2</v>
      </c>
      <c r="N80" s="38">
        <v>4</v>
      </c>
      <c r="O80" s="36">
        <f t="shared" si="16"/>
        <v>4</v>
      </c>
      <c r="P80" s="66">
        <v>5</v>
      </c>
      <c r="Q80" s="38"/>
      <c r="R80" s="36">
        <f t="shared" si="17"/>
        <v>5</v>
      </c>
      <c r="S80" s="38">
        <v>3</v>
      </c>
      <c r="T80" s="38">
        <v>3</v>
      </c>
      <c r="U80" s="36">
        <f t="shared" si="18"/>
        <v>3</v>
      </c>
      <c r="V80" s="38">
        <v>8</v>
      </c>
      <c r="W80" s="38"/>
      <c r="X80" s="36">
        <f t="shared" si="19"/>
        <v>8</v>
      </c>
      <c r="Y80" s="41">
        <f t="shared" si="20"/>
        <v>4.3</v>
      </c>
      <c r="Z80" s="1" t="str">
        <f t="shared" si="21"/>
        <v>Yếu</v>
      </c>
    </row>
    <row r="81" spans="1:26" s="13" customFormat="1" ht="25.5" customHeight="1">
      <c r="A81" s="14">
        <v>36</v>
      </c>
      <c r="B81" s="316" t="s">
        <v>138</v>
      </c>
      <c r="C81" s="317" t="s">
        <v>139</v>
      </c>
      <c r="D81" s="68" t="s">
        <v>243</v>
      </c>
      <c r="E81" s="15" t="s">
        <v>140</v>
      </c>
      <c r="F81" s="16" t="s">
        <v>141</v>
      </c>
      <c r="G81" s="38">
        <v>5</v>
      </c>
      <c r="H81" s="38"/>
      <c r="I81" s="36">
        <f t="shared" si="14"/>
        <v>5</v>
      </c>
      <c r="J81" s="38">
        <v>5</v>
      </c>
      <c r="K81" s="38"/>
      <c r="L81" s="36">
        <f t="shared" si="15"/>
        <v>5</v>
      </c>
      <c r="M81" s="66">
        <v>2</v>
      </c>
      <c r="N81" s="38">
        <v>5</v>
      </c>
      <c r="O81" s="36">
        <f t="shared" si="16"/>
        <v>5</v>
      </c>
      <c r="P81" s="66">
        <v>3</v>
      </c>
      <c r="Q81" s="38"/>
      <c r="R81" s="36">
        <f t="shared" si="17"/>
        <v>3</v>
      </c>
      <c r="S81" s="38">
        <v>3</v>
      </c>
      <c r="T81" s="38">
        <v>3</v>
      </c>
      <c r="U81" s="36">
        <f t="shared" si="18"/>
        <v>3</v>
      </c>
      <c r="V81" s="38">
        <v>9</v>
      </c>
      <c r="W81" s="38"/>
      <c r="X81" s="36">
        <f t="shared" si="19"/>
        <v>9</v>
      </c>
      <c r="Y81" s="41">
        <f t="shared" si="20"/>
        <v>4.2</v>
      </c>
      <c r="Z81" s="1" t="str">
        <f t="shared" si="21"/>
        <v>Yếu</v>
      </c>
    </row>
    <row r="82" spans="1:26" s="13" customFormat="1" ht="25.5" customHeight="1">
      <c r="A82" s="10">
        <v>43</v>
      </c>
      <c r="B82" s="316" t="s">
        <v>157</v>
      </c>
      <c r="C82" s="317" t="s">
        <v>155</v>
      </c>
      <c r="D82" s="68" t="s">
        <v>250</v>
      </c>
      <c r="E82" s="15" t="s">
        <v>131</v>
      </c>
      <c r="F82" s="16" t="s">
        <v>11</v>
      </c>
      <c r="G82" s="38">
        <v>3</v>
      </c>
      <c r="H82" s="38">
        <v>3</v>
      </c>
      <c r="I82" s="36">
        <f t="shared" si="14"/>
        <v>3</v>
      </c>
      <c r="J82" s="38">
        <v>3</v>
      </c>
      <c r="K82" s="38">
        <v>5</v>
      </c>
      <c r="L82" s="36">
        <f t="shared" si="15"/>
        <v>5</v>
      </c>
      <c r="M82" s="66">
        <v>3</v>
      </c>
      <c r="N82" s="38">
        <v>4</v>
      </c>
      <c r="O82" s="36">
        <f t="shared" si="16"/>
        <v>4</v>
      </c>
      <c r="P82" s="66">
        <v>3</v>
      </c>
      <c r="Q82" s="38">
        <v>3</v>
      </c>
      <c r="R82" s="36">
        <f t="shared" si="17"/>
        <v>3</v>
      </c>
      <c r="S82" s="38">
        <v>2</v>
      </c>
      <c r="T82" s="38">
        <v>4</v>
      </c>
      <c r="U82" s="36">
        <f t="shared" si="18"/>
        <v>4</v>
      </c>
      <c r="V82" s="38">
        <v>9</v>
      </c>
      <c r="W82" s="38"/>
      <c r="X82" s="36">
        <f t="shared" si="19"/>
        <v>9</v>
      </c>
      <c r="Y82" s="41">
        <f t="shared" si="20"/>
        <v>3.7</v>
      </c>
      <c r="Z82" s="1" t="str">
        <f t="shared" si="21"/>
        <v>Kém</v>
      </c>
    </row>
    <row r="83" spans="1:26" s="13" customFormat="1" ht="25.5" customHeight="1">
      <c r="A83" s="14">
        <v>44</v>
      </c>
      <c r="B83" s="316" t="s">
        <v>158</v>
      </c>
      <c r="C83" s="317" t="s">
        <v>159</v>
      </c>
      <c r="D83" s="68" t="s">
        <v>251</v>
      </c>
      <c r="E83" s="15" t="s">
        <v>160</v>
      </c>
      <c r="F83" s="16" t="s">
        <v>161</v>
      </c>
      <c r="G83" s="38">
        <v>3</v>
      </c>
      <c r="H83" s="38">
        <v>6</v>
      </c>
      <c r="I83" s="36">
        <f t="shared" si="14"/>
        <v>6</v>
      </c>
      <c r="J83" s="38">
        <v>4</v>
      </c>
      <c r="K83" s="38">
        <v>5</v>
      </c>
      <c r="L83" s="36">
        <f t="shared" si="15"/>
        <v>5</v>
      </c>
      <c r="M83" s="66">
        <v>0</v>
      </c>
      <c r="N83" s="38">
        <v>1</v>
      </c>
      <c r="O83" s="36">
        <f t="shared" si="16"/>
        <v>1</v>
      </c>
      <c r="P83" s="66">
        <v>6</v>
      </c>
      <c r="Q83" s="38"/>
      <c r="R83" s="36">
        <f t="shared" si="17"/>
        <v>6</v>
      </c>
      <c r="S83" s="38">
        <v>4</v>
      </c>
      <c r="T83" s="38"/>
      <c r="U83" s="36">
        <f t="shared" si="18"/>
        <v>4</v>
      </c>
      <c r="V83" s="38">
        <v>7</v>
      </c>
      <c r="W83" s="38"/>
      <c r="X83" s="36">
        <f t="shared" si="19"/>
        <v>7</v>
      </c>
      <c r="Y83" s="41">
        <f t="shared" si="20"/>
        <v>4.45</v>
      </c>
      <c r="Z83" s="1" t="str">
        <f t="shared" si="21"/>
        <v>Yếu</v>
      </c>
    </row>
    <row r="84" spans="1:26" s="13" customFormat="1" ht="25.5" customHeight="1">
      <c r="A84" s="10">
        <v>58</v>
      </c>
      <c r="B84" s="316" t="s">
        <v>46</v>
      </c>
      <c r="C84" s="317" t="s">
        <v>187</v>
      </c>
      <c r="D84" s="68" t="s">
        <v>265</v>
      </c>
      <c r="E84" s="15" t="s">
        <v>189</v>
      </c>
      <c r="F84" s="16" t="s">
        <v>15</v>
      </c>
      <c r="G84" s="38">
        <v>2</v>
      </c>
      <c r="H84" s="38">
        <v>3</v>
      </c>
      <c r="I84" s="36">
        <f t="shared" si="14"/>
        <v>3</v>
      </c>
      <c r="J84" s="38">
        <v>6</v>
      </c>
      <c r="K84" s="38"/>
      <c r="L84" s="36">
        <f t="shared" si="15"/>
        <v>6</v>
      </c>
      <c r="M84" s="66">
        <v>5</v>
      </c>
      <c r="N84" s="38"/>
      <c r="O84" s="36">
        <f t="shared" si="16"/>
        <v>5</v>
      </c>
      <c r="P84" s="66">
        <v>3</v>
      </c>
      <c r="Q84" s="38"/>
      <c r="R84" s="36">
        <f t="shared" si="17"/>
        <v>3</v>
      </c>
      <c r="S84" s="38">
        <v>5</v>
      </c>
      <c r="T84" s="38"/>
      <c r="U84" s="36">
        <f t="shared" si="18"/>
        <v>5</v>
      </c>
      <c r="V84" s="38">
        <v>7</v>
      </c>
      <c r="W84" s="38"/>
      <c r="X84" s="36">
        <f t="shared" si="19"/>
        <v>7</v>
      </c>
      <c r="Y84" s="41">
        <f t="shared" si="20"/>
        <v>4.25</v>
      </c>
      <c r="Z84" s="1" t="str">
        <f t="shared" si="21"/>
        <v>Yếu</v>
      </c>
    </row>
    <row r="85" spans="1:26" s="13" customFormat="1" ht="25.5" customHeight="1">
      <c r="A85" s="10">
        <v>61</v>
      </c>
      <c r="B85" s="316" t="s">
        <v>192</v>
      </c>
      <c r="C85" s="317" t="s">
        <v>193</v>
      </c>
      <c r="D85" s="68" t="s">
        <v>268</v>
      </c>
      <c r="E85" s="15" t="s">
        <v>45</v>
      </c>
      <c r="F85" s="16" t="s">
        <v>3</v>
      </c>
      <c r="G85" s="38">
        <v>4</v>
      </c>
      <c r="H85" s="38">
        <v>5</v>
      </c>
      <c r="I85" s="36">
        <f t="shared" si="14"/>
        <v>5</v>
      </c>
      <c r="J85" s="38">
        <v>6</v>
      </c>
      <c r="K85" s="38"/>
      <c r="L85" s="36">
        <f t="shared" si="15"/>
        <v>6</v>
      </c>
      <c r="M85" s="66">
        <v>5</v>
      </c>
      <c r="N85" s="38"/>
      <c r="O85" s="36">
        <f t="shared" si="16"/>
        <v>5</v>
      </c>
      <c r="P85" s="66">
        <v>8</v>
      </c>
      <c r="Q85" s="38"/>
      <c r="R85" s="36">
        <f t="shared" si="17"/>
        <v>8</v>
      </c>
      <c r="S85" s="38">
        <v>5</v>
      </c>
      <c r="T85" s="38"/>
      <c r="U85" s="36">
        <f t="shared" si="18"/>
        <v>5</v>
      </c>
      <c r="V85" s="38">
        <v>10</v>
      </c>
      <c r="W85" s="38"/>
      <c r="X85" s="36">
        <f t="shared" si="19"/>
        <v>10</v>
      </c>
      <c r="Y85" s="41">
        <f t="shared" si="20"/>
        <v>5.75</v>
      </c>
      <c r="Z85" s="1" t="str">
        <f t="shared" si="21"/>
        <v>Trung Bình</v>
      </c>
    </row>
  </sheetData>
  <sheetProtection/>
  <autoFilter ref="A1:Z57"/>
  <mergeCells count="2">
    <mergeCell ref="A2:F2"/>
    <mergeCell ref="B77:D77"/>
  </mergeCells>
  <printOptions/>
  <pageMargins left="0.2" right="0.16" top="0.33" bottom="0.27" header="0.17" footer="0.22"/>
  <pageSetup horizontalDpi="300" verticalDpi="300" orientation="landscape" paperSize="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B1">
      <pane xSplit="3" ySplit="2" topLeftCell="E30" activePane="bottomRight" state="frozen"/>
      <selection pane="topLeft" activeCell="B1" sqref="B1"/>
      <selection pane="topRight" activeCell="E1" sqref="E1"/>
      <selection pane="bottomLeft" activeCell="B3" sqref="B3"/>
      <selection pane="bottomRight" activeCell="Q32" sqref="Q32"/>
    </sheetView>
  </sheetViews>
  <sheetFormatPr defaultColWidth="8.796875" defaultRowHeight="15"/>
  <cols>
    <col min="1" max="1" width="3.59765625" style="9" customWidth="1"/>
    <col min="2" max="2" width="15.5" style="30" customWidth="1"/>
    <col min="3" max="3" width="7.3984375" style="343" customWidth="1"/>
    <col min="4" max="4" width="10.3984375" style="30" customWidth="1"/>
    <col min="5" max="5" width="8.69921875" style="19" customWidth="1"/>
    <col min="6" max="6" width="13.19921875" style="20" customWidth="1"/>
    <col min="7" max="7" width="4.8984375" style="49" customWidth="1"/>
    <col min="8" max="27" width="4.8984375" style="50" customWidth="1"/>
    <col min="28" max="28" width="5.69921875" style="51" customWidth="1"/>
    <col min="29" max="29" width="10.59765625" style="49" customWidth="1"/>
    <col min="30" max="16384" width="9" style="9" customWidth="1"/>
  </cols>
  <sheetData>
    <row r="1" spans="1:29" ht="147.75" customHeight="1" thickTop="1">
      <c r="A1" s="2" t="s">
        <v>16</v>
      </c>
      <c r="B1" s="314" t="s">
        <v>18</v>
      </c>
      <c r="C1" s="315" t="s">
        <v>19</v>
      </c>
      <c r="D1" s="3" t="s">
        <v>17</v>
      </c>
      <c r="E1" s="3" t="s">
        <v>20</v>
      </c>
      <c r="F1" s="4" t="s">
        <v>21</v>
      </c>
      <c r="G1" s="39" t="s">
        <v>271</v>
      </c>
      <c r="H1" s="5" t="s">
        <v>199</v>
      </c>
      <c r="I1" s="5" t="s">
        <v>200</v>
      </c>
      <c r="J1" s="40" t="s">
        <v>272</v>
      </c>
      <c r="K1" s="5" t="s">
        <v>199</v>
      </c>
      <c r="L1" s="5" t="s">
        <v>200</v>
      </c>
      <c r="M1" s="55" t="s">
        <v>201</v>
      </c>
      <c r="N1" s="5" t="s">
        <v>199</v>
      </c>
      <c r="O1" s="5" t="s">
        <v>200</v>
      </c>
      <c r="P1" s="40" t="s">
        <v>273</v>
      </c>
      <c r="Q1" s="5" t="s">
        <v>199</v>
      </c>
      <c r="R1" s="5" t="s">
        <v>200</v>
      </c>
      <c r="S1" s="40" t="s">
        <v>288</v>
      </c>
      <c r="T1" s="5" t="s">
        <v>199</v>
      </c>
      <c r="U1" s="5" t="s">
        <v>200</v>
      </c>
      <c r="V1" s="6" t="s">
        <v>275</v>
      </c>
      <c r="W1" s="5" t="s">
        <v>199</v>
      </c>
      <c r="X1" s="5" t="s">
        <v>200</v>
      </c>
      <c r="Y1" s="6" t="s">
        <v>276</v>
      </c>
      <c r="Z1" s="5" t="s">
        <v>199</v>
      </c>
      <c r="AA1" s="5" t="s">
        <v>200</v>
      </c>
      <c r="AB1" s="7" t="s">
        <v>277</v>
      </c>
      <c r="AC1" s="8" t="s">
        <v>207</v>
      </c>
    </row>
    <row r="2" spans="1:29" ht="18.75" customHeight="1">
      <c r="A2" s="496" t="s">
        <v>22</v>
      </c>
      <c r="B2" s="497"/>
      <c r="C2" s="497"/>
      <c r="D2" s="497"/>
      <c r="E2" s="497"/>
      <c r="F2" s="497"/>
      <c r="G2" s="31">
        <v>0</v>
      </c>
      <c r="H2" s="32">
        <v>0</v>
      </c>
      <c r="I2" s="32">
        <v>5</v>
      </c>
      <c r="J2" s="32">
        <v>0</v>
      </c>
      <c r="K2" s="32">
        <v>0</v>
      </c>
      <c r="L2" s="32">
        <v>4</v>
      </c>
      <c r="M2" s="32">
        <v>0</v>
      </c>
      <c r="N2" s="32">
        <v>0</v>
      </c>
      <c r="O2" s="32">
        <v>5</v>
      </c>
      <c r="P2" s="32">
        <v>0</v>
      </c>
      <c r="Q2" s="32">
        <v>0</v>
      </c>
      <c r="R2" s="32">
        <v>5</v>
      </c>
      <c r="S2" s="32">
        <v>0</v>
      </c>
      <c r="T2" s="32">
        <v>0</v>
      </c>
      <c r="U2" s="32">
        <v>3</v>
      </c>
      <c r="V2" s="32">
        <v>0</v>
      </c>
      <c r="W2" s="32">
        <v>0</v>
      </c>
      <c r="X2" s="32">
        <v>0</v>
      </c>
      <c r="Y2" s="32">
        <v>0</v>
      </c>
      <c r="Z2" s="32">
        <v>0</v>
      </c>
      <c r="AA2" s="32">
        <v>0</v>
      </c>
      <c r="AB2" s="33"/>
      <c r="AC2" s="34"/>
    </row>
    <row r="3" spans="1:29" s="13" customFormat="1" ht="31.5" customHeight="1">
      <c r="A3" s="10">
        <v>1</v>
      </c>
      <c r="B3" s="24" t="s">
        <v>53</v>
      </c>
      <c r="C3" s="341" t="s">
        <v>23</v>
      </c>
      <c r="D3" s="11" t="s">
        <v>208</v>
      </c>
      <c r="E3" s="11" t="s">
        <v>54</v>
      </c>
      <c r="F3" s="12" t="s">
        <v>55</v>
      </c>
      <c r="G3" s="42">
        <v>9</v>
      </c>
      <c r="H3" s="42"/>
      <c r="I3" s="43">
        <f aca="true" t="shared" si="0" ref="I3:I32">IF(H3="",G3,IF(G3&gt;=5,H3,MAX(G3,H3)))</f>
        <v>9</v>
      </c>
      <c r="J3" s="42">
        <v>6</v>
      </c>
      <c r="K3" s="42"/>
      <c r="L3" s="43">
        <f aca="true" t="shared" si="1" ref="L3:L32">IF(K3="",J3,IF(J3&gt;=5,K3,MAX(J3,K3)))</f>
        <v>6</v>
      </c>
      <c r="M3" s="42">
        <v>7</v>
      </c>
      <c r="N3" s="42"/>
      <c r="O3" s="43">
        <f aca="true" t="shared" si="2" ref="O3:O32">IF(N3="",M3,IF(M3&gt;=5,N3,MAX(M3,N3)))</f>
        <v>7</v>
      </c>
      <c r="P3" s="53">
        <v>5</v>
      </c>
      <c r="Q3" s="42"/>
      <c r="R3" s="43">
        <f aca="true" t="shared" si="3" ref="R3:R32">IF(Q3="",P3,IF(P3&gt;=5,Q3,MAX(P3,Q3)))</f>
        <v>5</v>
      </c>
      <c r="S3" s="43">
        <v>4</v>
      </c>
      <c r="T3" s="43">
        <v>8</v>
      </c>
      <c r="U3" s="43">
        <f aca="true" t="shared" si="4" ref="U3:U63">IF(T3="",S3,IF(S3&gt;=5,T3,MAX(S3,T3)))</f>
        <v>8</v>
      </c>
      <c r="V3" s="43">
        <v>6</v>
      </c>
      <c r="W3" s="43"/>
      <c r="X3" s="43">
        <f aca="true" t="shared" si="5" ref="X3:X63">IF(W3="",V3,IF(V3&gt;=5,W3,MAX(V3,W3)))</f>
        <v>6</v>
      </c>
      <c r="Y3" s="42"/>
      <c r="Z3" s="42"/>
      <c r="AA3" s="43">
        <f aca="true" t="shared" si="6" ref="AA3:AA32">IF(Z3="",Y3,IF(Y3&gt;=5,Z3,MAX(Y3,Z3)))</f>
        <v>0</v>
      </c>
      <c r="AB3" s="41">
        <f>IF(G3="M",ROUND(SUMPRODUCT(J3:AA3,#REF!)/SUM(#REF!),2),ROUND(SUMPRODUCT(G3:AA3,$G$2:$AA$2)/SUM($G$2:$AA$2),2))</f>
        <v>6.95</v>
      </c>
      <c r="AC3" s="44" t="str">
        <f aca="true" t="shared" si="7" ref="AC3:AC32">IF(AB3&gt;=9,"Xuất Sắc",IF(AB3&gt;=8,"Giỏi",IF(AB3&gt;=7,"Khá",IF(AB3&gt;=6,"TB.Khá",IF(AB3&gt;=5,"Trung Bình",IF(AB3&gt;=4,"Yếu","Kém"))))))</f>
        <v>TB.Khá</v>
      </c>
    </row>
    <row r="4" spans="1:29" s="13" customFormat="1" ht="31.5" customHeight="1">
      <c r="A4" s="14">
        <v>2</v>
      </c>
      <c r="B4" s="26" t="s">
        <v>56</v>
      </c>
      <c r="C4" s="342" t="s">
        <v>23</v>
      </c>
      <c r="D4" s="15" t="s">
        <v>209</v>
      </c>
      <c r="E4" s="15" t="s">
        <v>57</v>
      </c>
      <c r="F4" s="16" t="s">
        <v>58</v>
      </c>
      <c r="G4" s="37">
        <v>8</v>
      </c>
      <c r="H4" s="45"/>
      <c r="I4" s="43">
        <f t="shared" si="0"/>
        <v>8</v>
      </c>
      <c r="J4" s="45">
        <v>8</v>
      </c>
      <c r="K4" s="45"/>
      <c r="L4" s="43">
        <f t="shared" si="1"/>
        <v>8</v>
      </c>
      <c r="M4" s="45">
        <v>6</v>
      </c>
      <c r="N4" s="45"/>
      <c r="O4" s="43">
        <f t="shared" si="2"/>
        <v>6</v>
      </c>
      <c r="P4" s="53">
        <v>5</v>
      </c>
      <c r="Q4" s="45"/>
      <c r="R4" s="43">
        <f t="shared" si="3"/>
        <v>5</v>
      </c>
      <c r="S4" s="43">
        <v>7</v>
      </c>
      <c r="T4" s="43"/>
      <c r="U4" s="43">
        <f t="shared" si="4"/>
        <v>7</v>
      </c>
      <c r="V4" s="43">
        <v>6</v>
      </c>
      <c r="W4" s="43"/>
      <c r="X4" s="43">
        <f t="shared" si="5"/>
        <v>6</v>
      </c>
      <c r="Y4" s="45"/>
      <c r="Z4" s="45"/>
      <c r="AA4" s="43">
        <f t="shared" si="6"/>
        <v>0</v>
      </c>
      <c r="AB4" s="41">
        <f>IF(G4="M",ROUND(SUMPRODUCT(J4:AA4,#REF!)/SUM(#REF!),2),ROUND(SUMPRODUCT(G4:AA4,$G$2:$AA$2)/SUM($G$2:$AA$2),2))</f>
        <v>6.73</v>
      </c>
      <c r="AC4" s="44" t="str">
        <f t="shared" si="7"/>
        <v>TB.Khá</v>
      </c>
    </row>
    <row r="5" spans="1:29" s="13" customFormat="1" ht="31.5" customHeight="1">
      <c r="A5" s="10">
        <v>3</v>
      </c>
      <c r="B5" s="26" t="s">
        <v>42</v>
      </c>
      <c r="C5" s="342" t="s">
        <v>60</v>
      </c>
      <c r="D5" s="15" t="s">
        <v>211</v>
      </c>
      <c r="E5" s="15" t="s">
        <v>61</v>
      </c>
      <c r="F5" s="16" t="s">
        <v>11</v>
      </c>
      <c r="G5" s="37">
        <v>6</v>
      </c>
      <c r="H5" s="45"/>
      <c r="I5" s="43">
        <f t="shared" si="0"/>
        <v>6</v>
      </c>
      <c r="J5" s="45">
        <v>5</v>
      </c>
      <c r="K5" s="45"/>
      <c r="L5" s="43">
        <f t="shared" si="1"/>
        <v>5</v>
      </c>
      <c r="M5" s="45">
        <v>4</v>
      </c>
      <c r="N5" s="45">
        <v>5</v>
      </c>
      <c r="O5" s="43">
        <f t="shared" si="2"/>
        <v>5</v>
      </c>
      <c r="P5" s="53">
        <v>5</v>
      </c>
      <c r="Q5" s="45"/>
      <c r="R5" s="43">
        <f t="shared" si="3"/>
        <v>5</v>
      </c>
      <c r="S5" s="43">
        <v>7</v>
      </c>
      <c r="T5" s="43"/>
      <c r="U5" s="43">
        <f t="shared" si="4"/>
        <v>7</v>
      </c>
      <c r="V5" s="43">
        <v>5</v>
      </c>
      <c r="W5" s="43"/>
      <c r="X5" s="43">
        <f t="shared" si="5"/>
        <v>5</v>
      </c>
      <c r="Y5" s="45"/>
      <c r="Z5" s="45"/>
      <c r="AA5" s="43">
        <f t="shared" si="6"/>
        <v>0</v>
      </c>
      <c r="AB5" s="41">
        <f>IF(G5="M",ROUND(SUMPRODUCT(J5:AA5,#REF!)/SUM(#REF!),2),ROUND(SUMPRODUCT(G5:AA5,$G$2:$AA$2)/SUM($G$2:$AA$2),2))</f>
        <v>5.5</v>
      </c>
      <c r="AC5" s="44" t="str">
        <f t="shared" si="7"/>
        <v>Trung Bình</v>
      </c>
    </row>
    <row r="6" spans="1:29" s="13" customFormat="1" ht="31.5" customHeight="1">
      <c r="A6" s="14">
        <v>4</v>
      </c>
      <c r="B6" s="26" t="s">
        <v>62</v>
      </c>
      <c r="C6" s="342" t="s">
        <v>25</v>
      </c>
      <c r="D6" s="15" t="s">
        <v>212</v>
      </c>
      <c r="E6" s="15" t="s">
        <v>63</v>
      </c>
      <c r="F6" s="16" t="s">
        <v>24</v>
      </c>
      <c r="G6" s="37">
        <v>7</v>
      </c>
      <c r="H6" s="45"/>
      <c r="I6" s="43">
        <f t="shared" si="0"/>
        <v>7</v>
      </c>
      <c r="J6" s="45">
        <v>8</v>
      </c>
      <c r="K6" s="45"/>
      <c r="L6" s="43">
        <f t="shared" si="1"/>
        <v>8</v>
      </c>
      <c r="M6" s="45">
        <v>7</v>
      </c>
      <c r="N6" s="45"/>
      <c r="O6" s="43">
        <f t="shared" si="2"/>
        <v>7</v>
      </c>
      <c r="P6" s="53">
        <v>6</v>
      </c>
      <c r="Q6" s="45"/>
      <c r="R6" s="43">
        <f t="shared" si="3"/>
        <v>6</v>
      </c>
      <c r="S6" s="43">
        <v>8</v>
      </c>
      <c r="T6" s="43"/>
      <c r="U6" s="43">
        <f t="shared" si="4"/>
        <v>8</v>
      </c>
      <c r="V6" s="43">
        <v>7</v>
      </c>
      <c r="W6" s="43"/>
      <c r="X6" s="43">
        <f t="shared" si="5"/>
        <v>7</v>
      </c>
      <c r="Y6" s="45"/>
      <c r="Z6" s="45"/>
      <c r="AA6" s="43">
        <f t="shared" si="6"/>
        <v>0</v>
      </c>
      <c r="AB6" s="41">
        <f>IF(G6="M",ROUND(SUMPRODUCT(J6:AA6,#REF!)/SUM(#REF!),2),ROUND(SUMPRODUCT(G6:AA6,$G$2:$AA$2)/SUM($G$2:$AA$2),2))</f>
        <v>7.09</v>
      </c>
      <c r="AC6" s="44" t="str">
        <f t="shared" si="7"/>
        <v>Khá</v>
      </c>
    </row>
    <row r="7" spans="1:29" s="13" customFormat="1" ht="31.5" customHeight="1">
      <c r="A7" s="10">
        <v>5</v>
      </c>
      <c r="B7" s="26" t="s">
        <v>64</v>
      </c>
      <c r="C7" s="342" t="s">
        <v>25</v>
      </c>
      <c r="D7" s="15" t="s">
        <v>213</v>
      </c>
      <c r="E7" s="15" t="s">
        <v>65</v>
      </c>
      <c r="F7" s="16" t="s">
        <v>4</v>
      </c>
      <c r="G7" s="37">
        <v>7</v>
      </c>
      <c r="H7" s="45"/>
      <c r="I7" s="43">
        <f t="shared" si="0"/>
        <v>7</v>
      </c>
      <c r="J7" s="45">
        <v>7</v>
      </c>
      <c r="K7" s="45"/>
      <c r="L7" s="43">
        <f t="shared" si="1"/>
        <v>7</v>
      </c>
      <c r="M7" s="45">
        <v>6</v>
      </c>
      <c r="N7" s="45"/>
      <c r="O7" s="43">
        <f t="shared" si="2"/>
        <v>6</v>
      </c>
      <c r="P7" s="53">
        <v>5</v>
      </c>
      <c r="Q7" s="45"/>
      <c r="R7" s="43">
        <f t="shared" si="3"/>
        <v>5</v>
      </c>
      <c r="S7" s="43">
        <v>4</v>
      </c>
      <c r="T7" s="43">
        <v>5</v>
      </c>
      <c r="U7" s="43">
        <f t="shared" si="4"/>
        <v>5</v>
      </c>
      <c r="V7" s="43">
        <v>8</v>
      </c>
      <c r="W7" s="43"/>
      <c r="X7" s="43">
        <f t="shared" si="5"/>
        <v>8</v>
      </c>
      <c r="Y7" s="45"/>
      <c r="Z7" s="45"/>
      <c r="AA7" s="43">
        <f t="shared" si="6"/>
        <v>0</v>
      </c>
      <c r="AB7" s="41">
        <f>IF(G7="M",ROUND(SUMPRODUCT(J7:AA7,#REF!)/SUM(#REF!),2),ROUND(SUMPRODUCT(G7:AA7,$G$2:$AA$2)/SUM($G$2:$AA$2),2))</f>
        <v>6.05</v>
      </c>
      <c r="AC7" s="44" t="str">
        <f t="shared" si="7"/>
        <v>TB.Khá</v>
      </c>
    </row>
    <row r="8" spans="1:29" s="13" customFormat="1" ht="31.5" customHeight="1">
      <c r="A8" s="14">
        <v>6</v>
      </c>
      <c r="B8" s="26" t="s">
        <v>66</v>
      </c>
      <c r="C8" s="342" t="s">
        <v>67</v>
      </c>
      <c r="D8" s="15" t="s">
        <v>214</v>
      </c>
      <c r="E8" s="15" t="s">
        <v>68</v>
      </c>
      <c r="F8" s="16" t="s">
        <v>0</v>
      </c>
      <c r="G8" s="37">
        <v>6</v>
      </c>
      <c r="H8" s="45"/>
      <c r="I8" s="43">
        <f t="shared" si="0"/>
        <v>6</v>
      </c>
      <c r="J8" s="45">
        <v>7</v>
      </c>
      <c r="K8" s="45"/>
      <c r="L8" s="43">
        <f t="shared" si="1"/>
        <v>7</v>
      </c>
      <c r="M8" s="45">
        <v>7</v>
      </c>
      <c r="N8" s="45"/>
      <c r="O8" s="43">
        <f t="shared" si="2"/>
        <v>7</v>
      </c>
      <c r="P8" s="53">
        <v>6</v>
      </c>
      <c r="Q8" s="45"/>
      <c r="R8" s="43">
        <f t="shared" si="3"/>
        <v>6</v>
      </c>
      <c r="S8" s="43">
        <v>6</v>
      </c>
      <c r="T8" s="43"/>
      <c r="U8" s="43">
        <f t="shared" si="4"/>
        <v>6</v>
      </c>
      <c r="V8" s="43">
        <v>5</v>
      </c>
      <c r="W8" s="43"/>
      <c r="X8" s="43">
        <f t="shared" si="5"/>
        <v>5</v>
      </c>
      <c r="Y8" s="45"/>
      <c r="Z8" s="45"/>
      <c r="AA8" s="43">
        <f t="shared" si="6"/>
        <v>0</v>
      </c>
      <c r="AB8" s="41">
        <f>IF(G8="M",ROUND(SUMPRODUCT(J8:AA8,#REF!)/SUM(#REF!),2),ROUND(SUMPRODUCT(G8:AA8,$G$2:$AA$2)/SUM($G$2:$AA$2),2))</f>
        <v>6.41</v>
      </c>
      <c r="AC8" s="44" t="str">
        <f t="shared" si="7"/>
        <v>TB.Khá</v>
      </c>
    </row>
    <row r="9" spans="1:29" s="13" customFormat="1" ht="31.5" customHeight="1">
      <c r="A9" s="10">
        <v>7</v>
      </c>
      <c r="B9" s="26" t="s">
        <v>69</v>
      </c>
      <c r="C9" s="342" t="s">
        <v>70</v>
      </c>
      <c r="D9" s="15" t="s">
        <v>215</v>
      </c>
      <c r="E9" s="15" t="s">
        <v>71</v>
      </c>
      <c r="F9" s="16" t="s">
        <v>58</v>
      </c>
      <c r="G9" s="37">
        <v>9</v>
      </c>
      <c r="H9" s="45"/>
      <c r="I9" s="43">
        <f t="shared" si="0"/>
        <v>9</v>
      </c>
      <c r="J9" s="45">
        <v>8</v>
      </c>
      <c r="K9" s="45"/>
      <c r="L9" s="43">
        <f t="shared" si="1"/>
        <v>8</v>
      </c>
      <c r="M9" s="45">
        <v>7</v>
      </c>
      <c r="N9" s="45"/>
      <c r="O9" s="43">
        <f t="shared" si="2"/>
        <v>7</v>
      </c>
      <c r="P9" s="53">
        <v>6</v>
      </c>
      <c r="Q9" s="45"/>
      <c r="R9" s="43">
        <f t="shared" si="3"/>
        <v>6</v>
      </c>
      <c r="S9" s="43">
        <v>6</v>
      </c>
      <c r="T9" s="43"/>
      <c r="U9" s="43">
        <f t="shared" si="4"/>
        <v>6</v>
      </c>
      <c r="V9" s="43">
        <v>7</v>
      </c>
      <c r="W9" s="43"/>
      <c r="X9" s="43">
        <f t="shared" si="5"/>
        <v>7</v>
      </c>
      <c r="Y9" s="45"/>
      <c r="Z9" s="45"/>
      <c r="AA9" s="43">
        <f t="shared" si="6"/>
        <v>0</v>
      </c>
      <c r="AB9" s="41">
        <f>IF(G9="M",ROUND(SUMPRODUCT(J9:AA9,#REF!)/SUM(#REF!),2),ROUND(SUMPRODUCT(G9:AA9,$G$2:$AA$2)/SUM($G$2:$AA$2),2))</f>
        <v>7.27</v>
      </c>
      <c r="AC9" s="44" t="str">
        <f t="shared" si="7"/>
        <v>Khá</v>
      </c>
    </row>
    <row r="10" spans="1:29" s="13" customFormat="1" ht="31.5" customHeight="1">
      <c r="A10" s="14">
        <v>8</v>
      </c>
      <c r="B10" s="26" t="s">
        <v>72</v>
      </c>
      <c r="C10" s="342" t="s">
        <v>26</v>
      </c>
      <c r="D10" s="15" t="s">
        <v>216</v>
      </c>
      <c r="E10" s="15" t="s">
        <v>73</v>
      </c>
      <c r="F10" s="16" t="s">
        <v>6</v>
      </c>
      <c r="G10" s="37">
        <v>6</v>
      </c>
      <c r="H10" s="45"/>
      <c r="I10" s="43">
        <f t="shared" si="0"/>
        <v>6</v>
      </c>
      <c r="J10" s="45">
        <v>8</v>
      </c>
      <c r="K10" s="45"/>
      <c r="L10" s="43">
        <f t="shared" si="1"/>
        <v>8</v>
      </c>
      <c r="M10" s="45">
        <v>6</v>
      </c>
      <c r="N10" s="45"/>
      <c r="O10" s="43">
        <f t="shared" si="2"/>
        <v>6</v>
      </c>
      <c r="P10" s="53">
        <v>4</v>
      </c>
      <c r="Q10" s="45">
        <v>5</v>
      </c>
      <c r="R10" s="43">
        <f t="shared" si="3"/>
        <v>5</v>
      </c>
      <c r="S10" s="43">
        <v>5</v>
      </c>
      <c r="T10" s="43"/>
      <c r="U10" s="43">
        <f t="shared" si="4"/>
        <v>5</v>
      </c>
      <c r="V10" s="43">
        <v>5</v>
      </c>
      <c r="W10" s="43"/>
      <c r="X10" s="43">
        <f t="shared" si="5"/>
        <v>5</v>
      </c>
      <c r="Y10" s="45"/>
      <c r="Z10" s="45"/>
      <c r="AA10" s="43">
        <f t="shared" si="6"/>
        <v>0</v>
      </c>
      <c r="AB10" s="41">
        <f>IF(G10="M",ROUND(SUMPRODUCT(J10:AA10,#REF!)/SUM(#REF!),2),ROUND(SUMPRODUCT(G10:AA10,$G$2:$AA$2)/SUM($G$2:$AA$2),2))</f>
        <v>6</v>
      </c>
      <c r="AC10" s="44" t="str">
        <f t="shared" si="7"/>
        <v>TB.Khá</v>
      </c>
    </row>
    <row r="11" spans="1:29" s="13" customFormat="1" ht="31.5" customHeight="1">
      <c r="A11" s="10">
        <v>9</v>
      </c>
      <c r="B11" s="26" t="s">
        <v>74</v>
      </c>
      <c r="C11" s="342" t="s">
        <v>26</v>
      </c>
      <c r="D11" s="15" t="s">
        <v>217</v>
      </c>
      <c r="E11" s="15" t="s">
        <v>75</v>
      </c>
      <c r="F11" s="16" t="s">
        <v>13</v>
      </c>
      <c r="G11" s="37">
        <v>7</v>
      </c>
      <c r="H11" s="45"/>
      <c r="I11" s="43">
        <f t="shared" si="0"/>
        <v>7</v>
      </c>
      <c r="J11" s="45">
        <v>6</v>
      </c>
      <c r="K11" s="45"/>
      <c r="L11" s="43">
        <f t="shared" si="1"/>
        <v>6</v>
      </c>
      <c r="M11" s="45">
        <v>5</v>
      </c>
      <c r="N11" s="45"/>
      <c r="O11" s="43">
        <f t="shared" si="2"/>
        <v>5</v>
      </c>
      <c r="P11" s="53">
        <v>3</v>
      </c>
      <c r="Q11" s="45">
        <v>5</v>
      </c>
      <c r="R11" s="43">
        <f t="shared" si="3"/>
        <v>5</v>
      </c>
      <c r="S11" s="43">
        <v>4</v>
      </c>
      <c r="T11" s="43">
        <v>8</v>
      </c>
      <c r="U11" s="43">
        <f t="shared" si="4"/>
        <v>8</v>
      </c>
      <c r="V11" s="43">
        <v>6</v>
      </c>
      <c r="W11" s="43"/>
      <c r="X11" s="43">
        <f t="shared" si="5"/>
        <v>6</v>
      </c>
      <c r="Y11" s="45"/>
      <c r="Z11" s="45"/>
      <c r="AA11" s="43">
        <f t="shared" si="6"/>
        <v>0</v>
      </c>
      <c r="AB11" s="41">
        <f>IF(G11="M",ROUND(SUMPRODUCT(J11:AA11,#REF!)/SUM(#REF!),2),ROUND(SUMPRODUCT(G11:AA11,$G$2:$AA$2)/SUM($G$2:$AA$2),2))</f>
        <v>6.05</v>
      </c>
      <c r="AC11" s="44" t="str">
        <f t="shared" si="7"/>
        <v>TB.Khá</v>
      </c>
    </row>
    <row r="12" spans="1:29" s="13" customFormat="1" ht="31.5" customHeight="1">
      <c r="A12" s="14">
        <v>10</v>
      </c>
      <c r="B12" s="26" t="s">
        <v>76</v>
      </c>
      <c r="C12" s="342" t="s">
        <v>77</v>
      </c>
      <c r="D12" s="15" t="s">
        <v>218</v>
      </c>
      <c r="E12" s="15" t="s">
        <v>78</v>
      </c>
      <c r="F12" s="16" t="s">
        <v>12</v>
      </c>
      <c r="G12" s="37">
        <v>7</v>
      </c>
      <c r="H12" s="45"/>
      <c r="I12" s="43">
        <f t="shared" si="0"/>
        <v>7</v>
      </c>
      <c r="J12" s="45">
        <v>6</v>
      </c>
      <c r="K12" s="45"/>
      <c r="L12" s="43">
        <f t="shared" si="1"/>
        <v>6</v>
      </c>
      <c r="M12" s="45">
        <v>5</v>
      </c>
      <c r="N12" s="45"/>
      <c r="O12" s="43">
        <f t="shared" si="2"/>
        <v>5</v>
      </c>
      <c r="P12" s="53">
        <v>3</v>
      </c>
      <c r="Q12" s="45">
        <v>5</v>
      </c>
      <c r="R12" s="43">
        <f t="shared" si="3"/>
        <v>5</v>
      </c>
      <c r="S12" s="43">
        <v>5</v>
      </c>
      <c r="T12" s="43"/>
      <c r="U12" s="43">
        <f t="shared" si="4"/>
        <v>5</v>
      </c>
      <c r="V12" s="43">
        <v>6</v>
      </c>
      <c r="W12" s="43"/>
      <c r="X12" s="43">
        <f t="shared" si="5"/>
        <v>6</v>
      </c>
      <c r="Y12" s="45"/>
      <c r="Z12" s="45"/>
      <c r="AA12" s="43">
        <f t="shared" si="6"/>
        <v>0</v>
      </c>
      <c r="AB12" s="41">
        <f>IF(G12="M",ROUND(SUMPRODUCT(J12:AA12,#REF!)/SUM(#REF!),2),ROUND(SUMPRODUCT(G12:AA12,$G$2:$AA$2)/SUM($G$2:$AA$2),2))</f>
        <v>5.64</v>
      </c>
      <c r="AC12" s="44" t="str">
        <f t="shared" si="7"/>
        <v>Trung Bình</v>
      </c>
    </row>
    <row r="13" spans="1:29" s="13" customFormat="1" ht="31.5" customHeight="1">
      <c r="A13" s="10">
        <v>11</v>
      </c>
      <c r="B13" s="26" t="s">
        <v>79</v>
      </c>
      <c r="C13" s="342" t="s">
        <v>80</v>
      </c>
      <c r="D13" s="15" t="s">
        <v>219</v>
      </c>
      <c r="E13" s="15" t="s">
        <v>81</v>
      </c>
      <c r="F13" s="16" t="s">
        <v>6</v>
      </c>
      <c r="G13" s="37">
        <v>8</v>
      </c>
      <c r="H13" s="45"/>
      <c r="I13" s="43">
        <f t="shared" si="0"/>
        <v>8</v>
      </c>
      <c r="J13" s="45">
        <v>6</v>
      </c>
      <c r="K13" s="45"/>
      <c r="L13" s="43">
        <f t="shared" si="1"/>
        <v>6</v>
      </c>
      <c r="M13" s="45">
        <v>5</v>
      </c>
      <c r="N13" s="45"/>
      <c r="O13" s="43">
        <f t="shared" si="2"/>
        <v>5</v>
      </c>
      <c r="P13" s="53">
        <v>5</v>
      </c>
      <c r="Q13" s="45"/>
      <c r="R13" s="43">
        <f t="shared" si="3"/>
        <v>5</v>
      </c>
      <c r="S13" s="43">
        <v>6</v>
      </c>
      <c r="T13" s="43"/>
      <c r="U13" s="43">
        <f t="shared" si="4"/>
        <v>6</v>
      </c>
      <c r="V13" s="43">
        <v>6</v>
      </c>
      <c r="W13" s="43"/>
      <c r="X13" s="43">
        <f t="shared" si="5"/>
        <v>6</v>
      </c>
      <c r="Y13" s="45"/>
      <c r="Z13" s="45"/>
      <c r="AA13" s="43">
        <f t="shared" si="6"/>
        <v>0</v>
      </c>
      <c r="AB13" s="41">
        <f>IF(G13="M",ROUND(SUMPRODUCT(J13:AA13,#REF!)/SUM(#REF!),2),ROUND(SUMPRODUCT(G13:AA13,$G$2:$AA$2)/SUM($G$2:$AA$2),2))</f>
        <v>6</v>
      </c>
      <c r="AC13" s="44" t="str">
        <f t="shared" si="7"/>
        <v>TB.Khá</v>
      </c>
    </row>
    <row r="14" spans="1:29" s="13" customFormat="1" ht="31.5" customHeight="1">
      <c r="A14" s="14">
        <v>12</v>
      </c>
      <c r="B14" s="26" t="s">
        <v>82</v>
      </c>
      <c r="C14" s="342" t="s">
        <v>83</v>
      </c>
      <c r="D14" s="15" t="s">
        <v>220</v>
      </c>
      <c r="E14" s="15" t="s">
        <v>33</v>
      </c>
      <c r="F14" s="16" t="s">
        <v>84</v>
      </c>
      <c r="G14" s="37">
        <v>8</v>
      </c>
      <c r="H14" s="45"/>
      <c r="I14" s="43">
        <f t="shared" si="0"/>
        <v>8</v>
      </c>
      <c r="J14" s="45">
        <v>5</v>
      </c>
      <c r="K14" s="45"/>
      <c r="L14" s="43">
        <f t="shared" si="1"/>
        <v>5</v>
      </c>
      <c r="M14" s="45">
        <v>6</v>
      </c>
      <c r="N14" s="45"/>
      <c r="O14" s="43">
        <f t="shared" si="2"/>
        <v>6</v>
      </c>
      <c r="P14" s="53">
        <v>3</v>
      </c>
      <c r="Q14" s="417">
        <v>5</v>
      </c>
      <c r="R14" s="43">
        <f t="shared" si="3"/>
        <v>5</v>
      </c>
      <c r="S14" s="43">
        <v>4</v>
      </c>
      <c r="T14" s="43">
        <v>6</v>
      </c>
      <c r="U14" s="43">
        <f t="shared" si="4"/>
        <v>6</v>
      </c>
      <c r="V14" s="43">
        <v>7</v>
      </c>
      <c r="W14" s="43"/>
      <c r="X14" s="43">
        <f t="shared" si="5"/>
        <v>7</v>
      </c>
      <c r="Y14" s="45"/>
      <c r="Z14" s="45"/>
      <c r="AA14" s="43">
        <f t="shared" si="6"/>
        <v>0</v>
      </c>
      <c r="AB14" s="41">
        <f>IF(G14="M",ROUND(SUMPRODUCT(J14:AA14,#REF!)/SUM(#REF!),2),ROUND(SUMPRODUCT(G14:AA14,$G$2:$AA$2)/SUM($G$2:$AA$2),2))</f>
        <v>6.05</v>
      </c>
      <c r="AC14" s="44" t="str">
        <f t="shared" si="7"/>
        <v>TB.Khá</v>
      </c>
    </row>
    <row r="15" spans="1:29" s="13" customFormat="1" ht="31.5" customHeight="1">
      <c r="A15" s="10">
        <v>13</v>
      </c>
      <c r="B15" s="26" t="s">
        <v>85</v>
      </c>
      <c r="C15" s="342" t="s">
        <v>83</v>
      </c>
      <c r="D15" s="15" t="s">
        <v>221</v>
      </c>
      <c r="E15" s="15" t="s">
        <v>86</v>
      </c>
      <c r="F15" s="16" t="s">
        <v>14</v>
      </c>
      <c r="G15" s="37">
        <v>8</v>
      </c>
      <c r="H15" s="45"/>
      <c r="I15" s="43">
        <f t="shared" si="0"/>
        <v>8</v>
      </c>
      <c r="J15" s="45">
        <v>6</v>
      </c>
      <c r="K15" s="45"/>
      <c r="L15" s="43">
        <f t="shared" si="1"/>
        <v>6</v>
      </c>
      <c r="M15" s="45">
        <v>5</v>
      </c>
      <c r="N15" s="45"/>
      <c r="O15" s="43">
        <f t="shared" si="2"/>
        <v>5</v>
      </c>
      <c r="P15" s="53">
        <v>4</v>
      </c>
      <c r="Q15" s="417">
        <v>7</v>
      </c>
      <c r="R15" s="43">
        <f t="shared" si="3"/>
        <v>7</v>
      </c>
      <c r="S15" s="43">
        <v>6</v>
      </c>
      <c r="T15" s="43"/>
      <c r="U15" s="43">
        <f t="shared" si="4"/>
        <v>6</v>
      </c>
      <c r="V15" s="43">
        <v>7</v>
      </c>
      <c r="W15" s="43"/>
      <c r="X15" s="43">
        <f t="shared" si="5"/>
        <v>7</v>
      </c>
      <c r="Y15" s="45"/>
      <c r="Z15" s="45"/>
      <c r="AA15" s="43">
        <f t="shared" si="6"/>
        <v>0</v>
      </c>
      <c r="AB15" s="41">
        <f>IF(G15="M",ROUND(SUMPRODUCT(J15:AA15,#REF!)/SUM(#REF!),2),ROUND(SUMPRODUCT(G15:AA15,$G$2:$AA$2)/SUM($G$2:$AA$2),2))</f>
        <v>6.45</v>
      </c>
      <c r="AC15" s="44" t="str">
        <f t="shared" si="7"/>
        <v>TB.Khá</v>
      </c>
    </row>
    <row r="16" spans="1:29" s="13" customFormat="1" ht="31.5" customHeight="1">
      <c r="A16" s="14">
        <v>14</v>
      </c>
      <c r="B16" s="26" t="s">
        <v>87</v>
      </c>
      <c r="C16" s="342" t="s">
        <v>88</v>
      </c>
      <c r="D16" s="15" t="s">
        <v>222</v>
      </c>
      <c r="E16" s="15" t="s">
        <v>89</v>
      </c>
      <c r="F16" s="16" t="s">
        <v>49</v>
      </c>
      <c r="G16" s="37">
        <v>9</v>
      </c>
      <c r="H16" s="45"/>
      <c r="I16" s="43">
        <f t="shared" si="0"/>
        <v>9</v>
      </c>
      <c r="J16" s="45">
        <v>5</v>
      </c>
      <c r="K16" s="45"/>
      <c r="L16" s="43">
        <f t="shared" si="1"/>
        <v>5</v>
      </c>
      <c r="M16" s="45">
        <v>6</v>
      </c>
      <c r="N16" s="45"/>
      <c r="O16" s="43">
        <f t="shared" si="2"/>
        <v>6</v>
      </c>
      <c r="P16" s="53">
        <v>3</v>
      </c>
      <c r="Q16" s="45">
        <v>4</v>
      </c>
      <c r="R16" s="43">
        <f t="shared" si="3"/>
        <v>4</v>
      </c>
      <c r="S16" s="43">
        <v>6</v>
      </c>
      <c r="T16" s="43"/>
      <c r="U16" s="43">
        <f t="shared" si="4"/>
        <v>6</v>
      </c>
      <c r="V16" s="43">
        <v>5</v>
      </c>
      <c r="W16" s="43"/>
      <c r="X16" s="43">
        <f t="shared" si="5"/>
        <v>5</v>
      </c>
      <c r="Y16" s="45"/>
      <c r="Z16" s="45"/>
      <c r="AA16" s="43">
        <f t="shared" si="6"/>
        <v>0</v>
      </c>
      <c r="AB16" s="41">
        <f>IF(G16="M",ROUND(SUMPRODUCT(J16:AA16,#REF!)/SUM(#REF!),2),ROUND(SUMPRODUCT(G16:AA16,$G$2:$AA$2)/SUM($G$2:$AA$2),2))</f>
        <v>6.05</v>
      </c>
      <c r="AC16" s="44" t="str">
        <f t="shared" si="7"/>
        <v>TB.Khá</v>
      </c>
    </row>
    <row r="17" spans="1:29" s="13" customFormat="1" ht="31.5" customHeight="1">
      <c r="A17" s="10">
        <v>15</v>
      </c>
      <c r="B17" s="26" t="s">
        <v>90</v>
      </c>
      <c r="C17" s="342" t="s">
        <v>30</v>
      </c>
      <c r="D17" s="15" t="s">
        <v>223</v>
      </c>
      <c r="E17" s="15" t="s">
        <v>91</v>
      </c>
      <c r="F17" s="16" t="s">
        <v>3</v>
      </c>
      <c r="G17" s="37">
        <v>9</v>
      </c>
      <c r="H17" s="45"/>
      <c r="I17" s="43">
        <f t="shared" si="0"/>
        <v>9</v>
      </c>
      <c r="J17" s="45">
        <v>5</v>
      </c>
      <c r="K17" s="45"/>
      <c r="L17" s="43">
        <f t="shared" si="1"/>
        <v>5</v>
      </c>
      <c r="M17" s="45">
        <v>5</v>
      </c>
      <c r="N17" s="45"/>
      <c r="O17" s="43">
        <f t="shared" si="2"/>
        <v>5</v>
      </c>
      <c r="P17" s="53">
        <v>5</v>
      </c>
      <c r="Q17" s="45"/>
      <c r="R17" s="43">
        <f t="shared" si="3"/>
        <v>5</v>
      </c>
      <c r="S17" s="43">
        <v>4</v>
      </c>
      <c r="T17" s="43">
        <v>8</v>
      </c>
      <c r="U17" s="43">
        <f t="shared" si="4"/>
        <v>8</v>
      </c>
      <c r="V17" s="43">
        <v>5</v>
      </c>
      <c r="W17" s="43"/>
      <c r="X17" s="43">
        <f t="shared" si="5"/>
        <v>5</v>
      </c>
      <c r="Y17" s="45"/>
      <c r="Z17" s="45"/>
      <c r="AA17" s="43">
        <f t="shared" si="6"/>
        <v>0</v>
      </c>
      <c r="AB17" s="41">
        <f>IF(G17="M",ROUND(SUMPRODUCT(J17:AA17,#REF!)/SUM(#REF!),2),ROUND(SUMPRODUCT(G17:AA17,$G$2:$AA$2)/SUM($G$2:$AA$2),2))</f>
        <v>6.32</v>
      </c>
      <c r="AC17" s="44" t="str">
        <f t="shared" si="7"/>
        <v>TB.Khá</v>
      </c>
    </row>
    <row r="18" spans="1:29" s="13" customFormat="1" ht="31.5" customHeight="1">
      <c r="A18" s="14">
        <v>16</v>
      </c>
      <c r="B18" s="26" t="s">
        <v>92</v>
      </c>
      <c r="C18" s="342" t="s">
        <v>93</v>
      </c>
      <c r="D18" s="15" t="s">
        <v>224</v>
      </c>
      <c r="E18" s="15" t="s">
        <v>94</v>
      </c>
      <c r="F18" s="16" t="s">
        <v>10</v>
      </c>
      <c r="G18" s="37">
        <v>8</v>
      </c>
      <c r="H18" s="45"/>
      <c r="I18" s="43">
        <f t="shared" si="0"/>
        <v>8</v>
      </c>
      <c r="J18" s="45">
        <v>5</v>
      </c>
      <c r="K18" s="45"/>
      <c r="L18" s="43">
        <f t="shared" si="1"/>
        <v>5</v>
      </c>
      <c r="M18" s="45">
        <v>5</v>
      </c>
      <c r="N18" s="45"/>
      <c r="O18" s="43">
        <f t="shared" si="2"/>
        <v>5</v>
      </c>
      <c r="P18" s="53">
        <v>6</v>
      </c>
      <c r="Q18" s="45"/>
      <c r="R18" s="43">
        <f t="shared" si="3"/>
        <v>6</v>
      </c>
      <c r="S18" s="43">
        <v>5</v>
      </c>
      <c r="T18" s="43"/>
      <c r="U18" s="43">
        <f t="shared" si="4"/>
        <v>5</v>
      </c>
      <c r="V18" s="43">
        <v>8</v>
      </c>
      <c r="W18" s="43"/>
      <c r="X18" s="43">
        <f t="shared" si="5"/>
        <v>8</v>
      </c>
      <c r="Y18" s="45"/>
      <c r="Z18" s="45"/>
      <c r="AA18" s="43">
        <f t="shared" si="6"/>
        <v>0</v>
      </c>
      <c r="AB18" s="41">
        <f>IF(G18="M",ROUND(SUMPRODUCT(J18:AA18,#REF!)/SUM(#REF!),2),ROUND(SUMPRODUCT(G18:AA18,$G$2:$AA$2)/SUM($G$2:$AA$2),2))</f>
        <v>5.91</v>
      </c>
      <c r="AC18" s="44" t="str">
        <f t="shared" si="7"/>
        <v>Trung Bình</v>
      </c>
    </row>
    <row r="19" spans="1:29" s="13" customFormat="1" ht="31.5" customHeight="1">
      <c r="A19" s="10">
        <v>17</v>
      </c>
      <c r="B19" s="26" t="s">
        <v>95</v>
      </c>
      <c r="C19" s="342" t="s">
        <v>96</v>
      </c>
      <c r="D19" s="15" t="s">
        <v>225</v>
      </c>
      <c r="E19" s="15" t="s">
        <v>97</v>
      </c>
      <c r="F19" s="16" t="s">
        <v>6</v>
      </c>
      <c r="G19" s="37">
        <v>8</v>
      </c>
      <c r="H19" s="45"/>
      <c r="I19" s="43">
        <f t="shared" si="0"/>
        <v>8</v>
      </c>
      <c r="J19" s="45">
        <v>4</v>
      </c>
      <c r="K19" s="45">
        <v>6</v>
      </c>
      <c r="L19" s="43">
        <f t="shared" si="1"/>
        <v>6</v>
      </c>
      <c r="M19" s="45">
        <v>5</v>
      </c>
      <c r="N19" s="45"/>
      <c r="O19" s="43">
        <f t="shared" si="2"/>
        <v>5</v>
      </c>
      <c r="P19" s="53">
        <v>4</v>
      </c>
      <c r="Q19" s="417">
        <v>6</v>
      </c>
      <c r="R19" s="43">
        <f t="shared" si="3"/>
        <v>6</v>
      </c>
      <c r="S19" s="43">
        <v>6</v>
      </c>
      <c r="T19" s="43"/>
      <c r="U19" s="43">
        <f t="shared" si="4"/>
        <v>6</v>
      </c>
      <c r="V19" s="43">
        <v>6</v>
      </c>
      <c r="W19" s="43"/>
      <c r="X19" s="43">
        <f t="shared" si="5"/>
        <v>6</v>
      </c>
      <c r="Y19" s="45"/>
      <c r="Z19" s="45"/>
      <c r="AA19" s="43">
        <f t="shared" si="6"/>
        <v>0</v>
      </c>
      <c r="AB19" s="41">
        <f>IF(G19="M",ROUND(SUMPRODUCT(J19:AA19,#REF!)/SUM(#REF!),2),ROUND(SUMPRODUCT(G19:AA19,$G$2:$AA$2)/SUM($G$2:$AA$2),2))</f>
        <v>6.23</v>
      </c>
      <c r="AC19" s="44" t="str">
        <f t="shared" si="7"/>
        <v>TB.Khá</v>
      </c>
    </row>
    <row r="20" spans="1:29" s="13" customFormat="1" ht="31.5" customHeight="1">
      <c r="A20" s="14">
        <v>18</v>
      </c>
      <c r="B20" s="26" t="s">
        <v>98</v>
      </c>
      <c r="C20" s="342" t="s">
        <v>96</v>
      </c>
      <c r="D20" s="15" t="s">
        <v>226</v>
      </c>
      <c r="E20" s="15" t="s">
        <v>99</v>
      </c>
      <c r="F20" s="16" t="s">
        <v>11</v>
      </c>
      <c r="G20" s="37">
        <v>8</v>
      </c>
      <c r="H20" s="45"/>
      <c r="I20" s="43">
        <f t="shared" si="0"/>
        <v>8</v>
      </c>
      <c r="J20" s="45">
        <v>1</v>
      </c>
      <c r="K20" s="45"/>
      <c r="L20" s="43">
        <f t="shared" si="1"/>
        <v>1</v>
      </c>
      <c r="M20" s="45">
        <v>5</v>
      </c>
      <c r="N20" s="45"/>
      <c r="O20" s="43">
        <f t="shared" si="2"/>
        <v>5</v>
      </c>
      <c r="P20" s="53"/>
      <c r="Q20" s="417">
        <v>6</v>
      </c>
      <c r="R20" s="43">
        <f t="shared" si="3"/>
        <v>6</v>
      </c>
      <c r="S20" s="43">
        <v>4</v>
      </c>
      <c r="T20" s="43">
        <v>5</v>
      </c>
      <c r="U20" s="43">
        <f t="shared" si="4"/>
        <v>5</v>
      </c>
      <c r="V20" s="43">
        <v>7</v>
      </c>
      <c r="W20" s="43"/>
      <c r="X20" s="43">
        <f t="shared" si="5"/>
        <v>7</v>
      </c>
      <c r="Y20" s="45"/>
      <c r="Z20" s="45"/>
      <c r="AA20" s="43">
        <f t="shared" si="6"/>
        <v>0</v>
      </c>
      <c r="AB20" s="41">
        <f>IF(G20="M",ROUND(SUMPRODUCT(J20:AA20,#REF!)/SUM(#REF!),2),ROUND(SUMPRODUCT(G20:AA20,$G$2:$AA$2)/SUM($G$2:$AA$2),2))</f>
        <v>5.18</v>
      </c>
      <c r="AC20" s="44" t="str">
        <f t="shared" si="7"/>
        <v>Trung Bình</v>
      </c>
    </row>
    <row r="21" spans="1:29" s="13" customFormat="1" ht="31.5" customHeight="1">
      <c r="A21" s="10">
        <v>19</v>
      </c>
      <c r="B21" s="26" t="s">
        <v>100</v>
      </c>
      <c r="C21" s="342" t="s">
        <v>32</v>
      </c>
      <c r="D21" s="15" t="s">
        <v>227</v>
      </c>
      <c r="E21" s="15" t="s">
        <v>101</v>
      </c>
      <c r="F21" s="16" t="s">
        <v>1</v>
      </c>
      <c r="G21" s="37">
        <v>8</v>
      </c>
      <c r="H21" s="45"/>
      <c r="I21" s="43">
        <f t="shared" si="0"/>
        <v>8</v>
      </c>
      <c r="J21" s="45">
        <v>3</v>
      </c>
      <c r="K21" s="45">
        <v>7</v>
      </c>
      <c r="L21" s="43">
        <f t="shared" si="1"/>
        <v>7</v>
      </c>
      <c r="M21" s="45">
        <v>4</v>
      </c>
      <c r="N21" s="45">
        <v>5</v>
      </c>
      <c r="O21" s="43">
        <f t="shared" si="2"/>
        <v>5</v>
      </c>
      <c r="P21" s="53">
        <v>5</v>
      </c>
      <c r="Q21" s="45"/>
      <c r="R21" s="43">
        <f t="shared" si="3"/>
        <v>5</v>
      </c>
      <c r="S21" s="43">
        <v>4</v>
      </c>
      <c r="T21" s="43">
        <v>6</v>
      </c>
      <c r="U21" s="43">
        <f t="shared" si="4"/>
        <v>6</v>
      </c>
      <c r="V21" s="43">
        <v>6</v>
      </c>
      <c r="W21" s="43"/>
      <c r="X21" s="43">
        <f t="shared" si="5"/>
        <v>6</v>
      </c>
      <c r="Y21" s="45"/>
      <c r="Z21" s="45"/>
      <c r="AA21" s="43">
        <f t="shared" si="6"/>
        <v>0</v>
      </c>
      <c r="AB21" s="41">
        <f>IF(G21="M",ROUND(SUMPRODUCT(J21:AA21,#REF!)/SUM(#REF!),2),ROUND(SUMPRODUCT(G21:AA21,$G$2:$AA$2)/SUM($G$2:$AA$2),2))</f>
        <v>6.18</v>
      </c>
      <c r="AC21" s="44" t="str">
        <f t="shared" si="7"/>
        <v>TB.Khá</v>
      </c>
    </row>
    <row r="22" spans="1:29" s="13" customFormat="1" ht="31.5" customHeight="1">
      <c r="A22" s="14">
        <v>20</v>
      </c>
      <c r="B22" s="26" t="s">
        <v>102</v>
      </c>
      <c r="C22" s="342" t="s">
        <v>103</v>
      </c>
      <c r="D22" s="15" t="s">
        <v>228</v>
      </c>
      <c r="E22" s="15" t="s">
        <v>40</v>
      </c>
      <c r="F22" s="16" t="s">
        <v>104</v>
      </c>
      <c r="G22" s="37">
        <v>8</v>
      </c>
      <c r="H22" s="45"/>
      <c r="I22" s="43">
        <f t="shared" si="0"/>
        <v>8</v>
      </c>
      <c r="J22" s="45">
        <v>8</v>
      </c>
      <c r="K22" s="45"/>
      <c r="L22" s="43">
        <f t="shared" si="1"/>
        <v>8</v>
      </c>
      <c r="M22" s="45">
        <v>6</v>
      </c>
      <c r="N22" s="45"/>
      <c r="O22" s="43">
        <f t="shared" si="2"/>
        <v>6</v>
      </c>
      <c r="P22" s="53">
        <v>7</v>
      </c>
      <c r="Q22" s="45"/>
      <c r="R22" s="43">
        <f t="shared" si="3"/>
        <v>7</v>
      </c>
      <c r="S22" s="43">
        <v>7</v>
      </c>
      <c r="T22" s="43"/>
      <c r="U22" s="43">
        <f t="shared" si="4"/>
        <v>7</v>
      </c>
      <c r="V22" s="43">
        <v>8</v>
      </c>
      <c r="W22" s="43"/>
      <c r="X22" s="43">
        <f t="shared" si="5"/>
        <v>8</v>
      </c>
      <c r="Y22" s="45"/>
      <c r="Z22" s="45"/>
      <c r="AA22" s="43">
        <f t="shared" si="6"/>
        <v>0</v>
      </c>
      <c r="AB22" s="41">
        <f>IF(G22="M",ROUND(SUMPRODUCT(J22:AA22,#REF!)/SUM(#REF!),2),ROUND(SUMPRODUCT(G22:AA22,$G$2:$AA$2)/SUM($G$2:$AA$2),2))</f>
        <v>7.18</v>
      </c>
      <c r="AC22" s="44" t="str">
        <f t="shared" si="7"/>
        <v>Khá</v>
      </c>
    </row>
    <row r="23" spans="1:29" s="13" customFormat="1" ht="31.5" customHeight="1">
      <c r="A23" s="10">
        <v>21</v>
      </c>
      <c r="B23" s="26" t="s">
        <v>105</v>
      </c>
      <c r="C23" s="342" t="s">
        <v>106</v>
      </c>
      <c r="D23" s="15" t="s">
        <v>229</v>
      </c>
      <c r="E23" s="15" t="s">
        <v>107</v>
      </c>
      <c r="F23" s="16" t="s">
        <v>5</v>
      </c>
      <c r="G23" s="37">
        <v>8</v>
      </c>
      <c r="H23" s="45"/>
      <c r="I23" s="43">
        <f t="shared" si="0"/>
        <v>8</v>
      </c>
      <c r="J23" s="45">
        <v>7</v>
      </c>
      <c r="K23" s="45"/>
      <c r="L23" s="43">
        <f t="shared" si="1"/>
        <v>7</v>
      </c>
      <c r="M23" s="45">
        <v>6</v>
      </c>
      <c r="N23" s="45"/>
      <c r="O23" s="43">
        <f t="shared" si="2"/>
        <v>6</v>
      </c>
      <c r="P23" s="53">
        <v>6</v>
      </c>
      <c r="Q23" s="45"/>
      <c r="R23" s="43">
        <f t="shared" si="3"/>
        <v>6</v>
      </c>
      <c r="S23" s="43">
        <v>6</v>
      </c>
      <c r="T23" s="43"/>
      <c r="U23" s="43">
        <f t="shared" si="4"/>
        <v>6</v>
      </c>
      <c r="V23" s="43">
        <v>7</v>
      </c>
      <c r="W23" s="43"/>
      <c r="X23" s="43">
        <f t="shared" si="5"/>
        <v>7</v>
      </c>
      <c r="Y23" s="45"/>
      <c r="Z23" s="45"/>
      <c r="AA23" s="43">
        <f t="shared" si="6"/>
        <v>0</v>
      </c>
      <c r="AB23" s="41">
        <f>IF(G23="M",ROUND(SUMPRODUCT(J23:AA23,#REF!)/SUM(#REF!),2),ROUND(SUMPRODUCT(G23:AA23,$G$2:$AA$2)/SUM($G$2:$AA$2),2))</f>
        <v>6.64</v>
      </c>
      <c r="AC23" s="44" t="str">
        <f t="shared" si="7"/>
        <v>TB.Khá</v>
      </c>
    </row>
    <row r="24" spans="1:29" s="13" customFormat="1" ht="31.5" customHeight="1">
      <c r="A24" s="14">
        <v>22</v>
      </c>
      <c r="B24" s="26" t="s">
        <v>108</v>
      </c>
      <c r="C24" s="342" t="s">
        <v>109</v>
      </c>
      <c r="D24" s="15" t="s">
        <v>230</v>
      </c>
      <c r="E24" s="15" t="s">
        <v>110</v>
      </c>
      <c r="F24" s="16" t="s">
        <v>13</v>
      </c>
      <c r="G24" s="37">
        <v>8</v>
      </c>
      <c r="H24" s="45"/>
      <c r="I24" s="43">
        <f t="shared" si="0"/>
        <v>8</v>
      </c>
      <c r="J24" s="45">
        <v>7</v>
      </c>
      <c r="K24" s="45"/>
      <c r="L24" s="43">
        <f t="shared" si="1"/>
        <v>7</v>
      </c>
      <c r="M24" s="45">
        <v>6</v>
      </c>
      <c r="N24" s="45"/>
      <c r="O24" s="43">
        <f t="shared" si="2"/>
        <v>6</v>
      </c>
      <c r="P24" s="53">
        <v>5</v>
      </c>
      <c r="Q24" s="45"/>
      <c r="R24" s="43">
        <f t="shared" si="3"/>
        <v>5</v>
      </c>
      <c r="S24" s="43">
        <v>6</v>
      </c>
      <c r="T24" s="43"/>
      <c r="U24" s="43">
        <f t="shared" si="4"/>
        <v>6</v>
      </c>
      <c r="V24" s="43">
        <v>8</v>
      </c>
      <c r="W24" s="43"/>
      <c r="X24" s="43">
        <f t="shared" si="5"/>
        <v>8</v>
      </c>
      <c r="Y24" s="45"/>
      <c r="Z24" s="45"/>
      <c r="AA24" s="43">
        <f t="shared" si="6"/>
        <v>0</v>
      </c>
      <c r="AB24" s="41">
        <f>IF(G24="M",ROUND(SUMPRODUCT(J24:AA24,#REF!)/SUM(#REF!),2),ROUND(SUMPRODUCT(G24:AA24,$G$2:$AA$2)/SUM($G$2:$AA$2),2))</f>
        <v>6.41</v>
      </c>
      <c r="AC24" s="44" t="str">
        <f t="shared" si="7"/>
        <v>TB.Khá</v>
      </c>
    </row>
    <row r="25" spans="1:29" s="13" customFormat="1" ht="31.5" customHeight="1">
      <c r="A25" s="10">
        <v>23</v>
      </c>
      <c r="B25" s="26" t="s">
        <v>111</v>
      </c>
      <c r="C25" s="342" t="s">
        <v>112</v>
      </c>
      <c r="D25" s="15" t="s">
        <v>231</v>
      </c>
      <c r="E25" s="15" t="s">
        <v>113</v>
      </c>
      <c r="F25" s="16" t="s">
        <v>10</v>
      </c>
      <c r="G25" s="37">
        <v>7</v>
      </c>
      <c r="H25" s="45"/>
      <c r="I25" s="43">
        <f t="shared" si="0"/>
        <v>7</v>
      </c>
      <c r="J25" s="45">
        <v>7</v>
      </c>
      <c r="K25" s="45"/>
      <c r="L25" s="43">
        <f t="shared" si="1"/>
        <v>7</v>
      </c>
      <c r="M25" s="45">
        <v>4</v>
      </c>
      <c r="N25" s="45">
        <v>5</v>
      </c>
      <c r="O25" s="43">
        <f t="shared" si="2"/>
        <v>5</v>
      </c>
      <c r="P25" s="53">
        <v>5</v>
      </c>
      <c r="Q25" s="45"/>
      <c r="R25" s="43">
        <f t="shared" si="3"/>
        <v>5</v>
      </c>
      <c r="S25" s="43">
        <v>6</v>
      </c>
      <c r="T25" s="43"/>
      <c r="U25" s="43">
        <f t="shared" si="4"/>
        <v>6</v>
      </c>
      <c r="V25" s="43">
        <v>5</v>
      </c>
      <c r="W25" s="43"/>
      <c r="X25" s="43">
        <f t="shared" si="5"/>
        <v>5</v>
      </c>
      <c r="Y25" s="45"/>
      <c r="Z25" s="45"/>
      <c r="AA25" s="43">
        <f t="shared" si="6"/>
        <v>0</v>
      </c>
      <c r="AB25" s="41">
        <f>IF(G25="M",ROUND(SUMPRODUCT(J25:AA25,#REF!)/SUM(#REF!),2),ROUND(SUMPRODUCT(G25:AA25,$G$2:$AA$2)/SUM($G$2:$AA$2),2))</f>
        <v>5.95</v>
      </c>
      <c r="AC25" s="44" t="str">
        <f t="shared" si="7"/>
        <v>Trung Bình</v>
      </c>
    </row>
    <row r="26" spans="1:29" s="13" customFormat="1" ht="31.5" customHeight="1">
      <c r="A26" s="14">
        <v>24</v>
      </c>
      <c r="B26" s="26" t="s">
        <v>114</v>
      </c>
      <c r="C26" s="342" t="s">
        <v>35</v>
      </c>
      <c r="D26" s="15" t="s">
        <v>232</v>
      </c>
      <c r="E26" s="15" t="s">
        <v>115</v>
      </c>
      <c r="F26" s="16" t="s">
        <v>58</v>
      </c>
      <c r="G26" s="37">
        <v>9</v>
      </c>
      <c r="H26" s="45"/>
      <c r="I26" s="43">
        <f t="shared" si="0"/>
        <v>9</v>
      </c>
      <c r="J26" s="45">
        <v>4</v>
      </c>
      <c r="K26" s="45">
        <v>6</v>
      </c>
      <c r="L26" s="43">
        <f t="shared" si="1"/>
        <v>6</v>
      </c>
      <c r="M26" s="45">
        <v>7</v>
      </c>
      <c r="N26" s="45"/>
      <c r="O26" s="43">
        <f t="shared" si="2"/>
        <v>7</v>
      </c>
      <c r="P26" s="53">
        <v>5</v>
      </c>
      <c r="Q26" s="45"/>
      <c r="R26" s="43">
        <f t="shared" si="3"/>
        <v>5</v>
      </c>
      <c r="S26" s="43">
        <v>5</v>
      </c>
      <c r="T26" s="43"/>
      <c r="U26" s="43">
        <f t="shared" si="4"/>
        <v>5</v>
      </c>
      <c r="V26" s="43">
        <v>4</v>
      </c>
      <c r="W26" s="43"/>
      <c r="X26" s="43">
        <f t="shared" si="5"/>
        <v>4</v>
      </c>
      <c r="Y26" s="45"/>
      <c r="Z26" s="45"/>
      <c r="AA26" s="43">
        <f t="shared" si="6"/>
        <v>0</v>
      </c>
      <c r="AB26" s="41">
        <f>IF(G26="M",ROUND(SUMPRODUCT(J26:AA26,#REF!)/SUM(#REF!),2),ROUND(SUMPRODUCT(G26:AA26,$G$2:$AA$2)/SUM($G$2:$AA$2),2))</f>
        <v>6.55</v>
      </c>
      <c r="AC26" s="44" t="str">
        <f t="shared" si="7"/>
        <v>TB.Khá</v>
      </c>
    </row>
    <row r="27" spans="1:29" s="13" customFormat="1" ht="31.5" customHeight="1">
      <c r="A27" s="10">
        <v>25</v>
      </c>
      <c r="B27" s="26" t="s">
        <v>116</v>
      </c>
      <c r="C27" s="342" t="s">
        <v>35</v>
      </c>
      <c r="D27" s="15" t="s">
        <v>233</v>
      </c>
      <c r="E27" s="15" t="s">
        <v>117</v>
      </c>
      <c r="F27" s="16" t="s">
        <v>118</v>
      </c>
      <c r="G27" s="37">
        <v>8</v>
      </c>
      <c r="H27" s="45"/>
      <c r="I27" s="43">
        <f t="shared" si="0"/>
        <v>8</v>
      </c>
      <c r="J27" s="45">
        <v>3</v>
      </c>
      <c r="K27" s="417">
        <v>5</v>
      </c>
      <c r="L27" s="43">
        <f t="shared" si="1"/>
        <v>5</v>
      </c>
      <c r="M27" s="45">
        <v>6</v>
      </c>
      <c r="N27" s="45"/>
      <c r="O27" s="43">
        <f t="shared" si="2"/>
        <v>6</v>
      </c>
      <c r="P27" s="53">
        <v>4</v>
      </c>
      <c r="Q27" s="417">
        <v>5</v>
      </c>
      <c r="R27" s="43">
        <f t="shared" si="3"/>
        <v>5</v>
      </c>
      <c r="S27" s="43">
        <v>2</v>
      </c>
      <c r="T27" s="43">
        <v>6</v>
      </c>
      <c r="U27" s="43">
        <f t="shared" si="4"/>
        <v>6</v>
      </c>
      <c r="V27" s="43">
        <v>4</v>
      </c>
      <c r="W27" s="43"/>
      <c r="X27" s="43">
        <f t="shared" si="5"/>
        <v>4</v>
      </c>
      <c r="Y27" s="45"/>
      <c r="Z27" s="45"/>
      <c r="AA27" s="43">
        <f t="shared" si="6"/>
        <v>0</v>
      </c>
      <c r="AB27" s="41">
        <f>IF(G27="M",ROUND(SUMPRODUCT(J27:AA27,#REF!)/SUM(#REF!),2),ROUND(SUMPRODUCT(G27:AA27,$G$2:$AA$2)/SUM($G$2:$AA$2),2))</f>
        <v>6.05</v>
      </c>
      <c r="AC27" s="44" t="str">
        <f t="shared" si="7"/>
        <v>TB.Khá</v>
      </c>
    </row>
    <row r="28" spans="1:29" s="13" customFormat="1" ht="31.5" customHeight="1">
      <c r="A28" s="14">
        <v>26</v>
      </c>
      <c r="B28" s="26" t="s">
        <v>74</v>
      </c>
      <c r="C28" s="342" t="s">
        <v>36</v>
      </c>
      <c r="D28" s="15" t="s">
        <v>234</v>
      </c>
      <c r="E28" s="15" t="s">
        <v>75</v>
      </c>
      <c r="F28" s="16" t="s">
        <v>6</v>
      </c>
      <c r="G28" s="37">
        <v>5</v>
      </c>
      <c r="H28" s="45"/>
      <c r="I28" s="43">
        <f t="shared" si="0"/>
        <v>5</v>
      </c>
      <c r="J28" s="45">
        <v>8</v>
      </c>
      <c r="K28" s="45"/>
      <c r="L28" s="43">
        <f t="shared" si="1"/>
        <v>8</v>
      </c>
      <c r="M28" s="45">
        <v>5</v>
      </c>
      <c r="N28" s="45"/>
      <c r="O28" s="43">
        <f t="shared" si="2"/>
        <v>5</v>
      </c>
      <c r="P28" s="53">
        <v>5</v>
      </c>
      <c r="Q28" s="45"/>
      <c r="R28" s="43">
        <f t="shared" si="3"/>
        <v>5</v>
      </c>
      <c r="S28" s="43">
        <v>4</v>
      </c>
      <c r="T28" s="43">
        <v>6</v>
      </c>
      <c r="U28" s="43">
        <f t="shared" si="4"/>
        <v>6</v>
      </c>
      <c r="V28" s="43">
        <v>6</v>
      </c>
      <c r="W28" s="43"/>
      <c r="X28" s="43">
        <f t="shared" si="5"/>
        <v>6</v>
      </c>
      <c r="Y28" s="45"/>
      <c r="Z28" s="45"/>
      <c r="AA28" s="43">
        <f t="shared" si="6"/>
        <v>0</v>
      </c>
      <c r="AB28" s="41">
        <f>IF(G28="M",ROUND(SUMPRODUCT(J28:AA28,#REF!)/SUM(#REF!),2),ROUND(SUMPRODUCT(G28:AA28,$G$2:$AA$2)/SUM($G$2:$AA$2),2))</f>
        <v>5.68</v>
      </c>
      <c r="AC28" s="44" t="str">
        <f t="shared" si="7"/>
        <v>Trung Bình</v>
      </c>
    </row>
    <row r="29" spans="1:29" s="13" customFormat="1" ht="31.5" customHeight="1">
      <c r="A29" s="10">
        <v>27</v>
      </c>
      <c r="B29" s="318" t="s">
        <v>43</v>
      </c>
      <c r="C29" s="319" t="s">
        <v>38</v>
      </c>
      <c r="D29" s="320" t="s">
        <v>235</v>
      </c>
      <c r="E29" s="15" t="s">
        <v>119</v>
      </c>
      <c r="F29" s="16" t="s">
        <v>118</v>
      </c>
      <c r="G29" s="37">
        <v>7</v>
      </c>
      <c r="H29" s="45"/>
      <c r="I29" s="43">
        <f t="shared" si="0"/>
        <v>7</v>
      </c>
      <c r="J29" s="45">
        <v>1</v>
      </c>
      <c r="K29" s="45">
        <v>1</v>
      </c>
      <c r="L29" s="43">
        <f t="shared" si="1"/>
        <v>1</v>
      </c>
      <c r="M29" s="45">
        <v>5</v>
      </c>
      <c r="N29" s="45"/>
      <c r="O29" s="43">
        <f t="shared" si="2"/>
        <v>5</v>
      </c>
      <c r="P29" s="53"/>
      <c r="Q29" s="45"/>
      <c r="R29" s="43">
        <f t="shared" si="3"/>
        <v>0</v>
      </c>
      <c r="S29" s="43">
        <v>3</v>
      </c>
      <c r="T29" s="43">
        <v>6</v>
      </c>
      <c r="U29" s="43">
        <f t="shared" si="4"/>
        <v>6</v>
      </c>
      <c r="V29" s="43">
        <v>4</v>
      </c>
      <c r="W29" s="43"/>
      <c r="X29" s="43">
        <f t="shared" si="5"/>
        <v>4</v>
      </c>
      <c r="Y29" s="45"/>
      <c r="Z29" s="45"/>
      <c r="AA29" s="43">
        <f t="shared" si="6"/>
        <v>0</v>
      </c>
      <c r="AB29" s="41">
        <f>IF(G29="M",ROUND(SUMPRODUCT(J29:AA29,#REF!)/SUM(#REF!),2),ROUND(SUMPRODUCT(G29:AA29,$G$2:$AA$2)/SUM($G$2:$AA$2),2))</f>
        <v>3.73</v>
      </c>
      <c r="AC29" s="44" t="str">
        <f t="shared" si="7"/>
        <v>Kém</v>
      </c>
    </row>
    <row r="30" spans="1:29" s="13" customFormat="1" ht="31.5" customHeight="1">
      <c r="A30" s="14">
        <v>28</v>
      </c>
      <c r="B30" s="26" t="s">
        <v>120</v>
      </c>
      <c r="C30" s="342" t="s">
        <v>39</v>
      </c>
      <c r="D30" s="15" t="s">
        <v>236</v>
      </c>
      <c r="E30" s="15" t="s">
        <v>121</v>
      </c>
      <c r="F30" s="16" t="s">
        <v>122</v>
      </c>
      <c r="G30" s="37">
        <v>9</v>
      </c>
      <c r="H30" s="45"/>
      <c r="I30" s="43">
        <f t="shared" si="0"/>
        <v>9</v>
      </c>
      <c r="J30" s="45">
        <v>6</v>
      </c>
      <c r="K30" s="45"/>
      <c r="L30" s="43">
        <f t="shared" si="1"/>
        <v>6</v>
      </c>
      <c r="M30" s="45">
        <v>6</v>
      </c>
      <c r="N30" s="45"/>
      <c r="O30" s="43">
        <f t="shared" si="2"/>
        <v>6</v>
      </c>
      <c r="P30" s="53">
        <v>6</v>
      </c>
      <c r="Q30" s="45"/>
      <c r="R30" s="43">
        <f t="shared" si="3"/>
        <v>6</v>
      </c>
      <c r="S30" s="43">
        <v>6</v>
      </c>
      <c r="T30" s="43"/>
      <c r="U30" s="43">
        <f t="shared" si="4"/>
        <v>6</v>
      </c>
      <c r="V30" s="43">
        <v>8</v>
      </c>
      <c r="W30" s="43"/>
      <c r="X30" s="43">
        <f t="shared" si="5"/>
        <v>8</v>
      </c>
      <c r="Y30" s="45"/>
      <c r="Z30" s="45"/>
      <c r="AA30" s="43">
        <f t="shared" si="6"/>
        <v>0</v>
      </c>
      <c r="AB30" s="41">
        <f>IF(G30="M",ROUND(SUMPRODUCT(J30:AA30,#REF!)/SUM(#REF!),2),ROUND(SUMPRODUCT(G30:AA30,$G$2:$AA$2)/SUM($G$2:$AA$2),2))</f>
        <v>6.68</v>
      </c>
      <c r="AC30" s="44" t="str">
        <f t="shared" si="7"/>
        <v>TB.Khá</v>
      </c>
    </row>
    <row r="31" spans="1:29" s="13" customFormat="1" ht="31.5" customHeight="1">
      <c r="A31" s="10">
        <v>29</v>
      </c>
      <c r="B31" s="26" t="s">
        <v>123</v>
      </c>
      <c r="C31" s="342" t="s">
        <v>124</v>
      </c>
      <c r="D31" s="15" t="s">
        <v>237</v>
      </c>
      <c r="E31" s="15" t="s">
        <v>125</v>
      </c>
      <c r="F31" s="16" t="s">
        <v>118</v>
      </c>
      <c r="G31" s="37">
        <v>3</v>
      </c>
      <c r="H31" s="45">
        <v>9</v>
      </c>
      <c r="I31" s="43">
        <f t="shared" si="0"/>
        <v>9</v>
      </c>
      <c r="J31" s="45">
        <v>5</v>
      </c>
      <c r="K31" s="45"/>
      <c r="L31" s="43">
        <f t="shared" si="1"/>
        <v>5</v>
      </c>
      <c r="M31" s="45">
        <v>5</v>
      </c>
      <c r="N31" s="45"/>
      <c r="O31" s="43">
        <f t="shared" si="2"/>
        <v>5</v>
      </c>
      <c r="P31" s="53">
        <v>3</v>
      </c>
      <c r="Q31" s="45">
        <v>4</v>
      </c>
      <c r="R31" s="43">
        <f t="shared" si="3"/>
        <v>4</v>
      </c>
      <c r="S31" s="43">
        <v>6</v>
      </c>
      <c r="T31" s="43"/>
      <c r="U31" s="43">
        <f t="shared" si="4"/>
        <v>6</v>
      </c>
      <c r="V31" s="43">
        <v>5</v>
      </c>
      <c r="W31" s="43"/>
      <c r="X31" s="43">
        <f t="shared" si="5"/>
        <v>5</v>
      </c>
      <c r="Y31" s="45"/>
      <c r="Z31" s="45"/>
      <c r="AA31" s="43">
        <f t="shared" si="6"/>
        <v>0</v>
      </c>
      <c r="AB31" s="41">
        <f>IF(G31="M",ROUND(SUMPRODUCT(J31:AA31,#REF!)/SUM(#REF!),2),ROUND(SUMPRODUCT(G31:AA31,$G$2:$AA$2)/SUM($G$2:$AA$2),2))</f>
        <v>5.82</v>
      </c>
      <c r="AC31" s="44" t="str">
        <f t="shared" si="7"/>
        <v>Trung Bình</v>
      </c>
    </row>
    <row r="32" spans="1:29" s="13" customFormat="1" ht="31.5" customHeight="1">
      <c r="A32" s="14">
        <v>30</v>
      </c>
      <c r="B32" s="26" t="s">
        <v>129</v>
      </c>
      <c r="C32" s="342" t="s">
        <v>130</v>
      </c>
      <c r="D32" s="15" t="s">
        <v>239</v>
      </c>
      <c r="E32" s="15" t="s">
        <v>131</v>
      </c>
      <c r="F32" s="16" t="s">
        <v>11</v>
      </c>
      <c r="G32" s="46">
        <v>5</v>
      </c>
      <c r="H32" s="47"/>
      <c r="I32" s="43">
        <f t="shared" si="0"/>
        <v>5</v>
      </c>
      <c r="J32" s="47">
        <v>1</v>
      </c>
      <c r="K32" s="112">
        <v>6</v>
      </c>
      <c r="L32" s="43">
        <f t="shared" si="1"/>
        <v>6</v>
      </c>
      <c r="M32" s="47">
        <v>5</v>
      </c>
      <c r="N32" s="47"/>
      <c r="O32" s="43">
        <f t="shared" si="2"/>
        <v>5</v>
      </c>
      <c r="P32" s="53">
        <v>3</v>
      </c>
      <c r="Q32" s="112">
        <v>5</v>
      </c>
      <c r="R32" s="43">
        <f t="shared" si="3"/>
        <v>5</v>
      </c>
      <c r="S32" s="43">
        <v>4</v>
      </c>
      <c r="T32" s="43">
        <v>7</v>
      </c>
      <c r="U32" s="43">
        <f t="shared" si="4"/>
        <v>7</v>
      </c>
      <c r="V32" s="43">
        <v>5</v>
      </c>
      <c r="W32" s="43"/>
      <c r="X32" s="43">
        <f t="shared" si="5"/>
        <v>5</v>
      </c>
      <c r="Y32" s="47"/>
      <c r="Z32" s="47"/>
      <c r="AA32" s="43">
        <f t="shared" si="6"/>
        <v>0</v>
      </c>
      <c r="AB32" s="41">
        <f>IF(G32="M",ROUND(SUMPRODUCT(J32:AA32,#REF!)/SUM(#REF!),2),ROUND(SUMPRODUCT(G32:AA32,$G$2:$AA$2)/SUM($G$2:$AA$2),2))</f>
        <v>5.45</v>
      </c>
      <c r="AC32" s="44" t="str">
        <f t="shared" si="7"/>
        <v>Trung Bình</v>
      </c>
    </row>
    <row r="33" spans="1:29" s="13" customFormat="1" ht="31.5" customHeight="1">
      <c r="A33" s="10">
        <v>31</v>
      </c>
      <c r="B33" s="26" t="s">
        <v>132</v>
      </c>
      <c r="C33" s="342" t="s">
        <v>133</v>
      </c>
      <c r="D33" s="15" t="s">
        <v>240</v>
      </c>
      <c r="E33" s="15" t="s">
        <v>134</v>
      </c>
      <c r="F33" s="16" t="s">
        <v>2</v>
      </c>
      <c r="G33" s="46">
        <v>8</v>
      </c>
      <c r="H33" s="47"/>
      <c r="I33" s="43">
        <f aca="true" t="shared" si="8" ref="I33:I63">IF(H33="",G33,IF(G33&gt;=5,H33,MAX(G33,H33)))</f>
        <v>8</v>
      </c>
      <c r="J33" s="47">
        <v>6</v>
      </c>
      <c r="K33" s="47"/>
      <c r="L33" s="43">
        <f aca="true" t="shared" si="9" ref="L33:L63">IF(K33="",J33,IF(J33&gt;=5,K33,MAX(J33,K33)))</f>
        <v>6</v>
      </c>
      <c r="M33" s="47">
        <v>6</v>
      </c>
      <c r="N33" s="47"/>
      <c r="O33" s="43">
        <f aca="true" t="shared" si="10" ref="O33:O63">IF(N33="",M33,IF(M33&gt;=5,N33,MAX(M33,N33)))</f>
        <v>6</v>
      </c>
      <c r="P33" s="53">
        <v>4</v>
      </c>
      <c r="Q33" s="112">
        <v>5</v>
      </c>
      <c r="R33" s="43">
        <f aca="true" t="shared" si="11" ref="R33:R63">IF(Q33="",P33,IF(P33&gt;=5,Q33,MAX(P33,Q33)))</f>
        <v>5</v>
      </c>
      <c r="S33" s="43">
        <v>3</v>
      </c>
      <c r="T33" s="43">
        <v>7</v>
      </c>
      <c r="U33" s="43">
        <f t="shared" si="4"/>
        <v>7</v>
      </c>
      <c r="V33" s="43">
        <v>7</v>
      </c>
      <c r="W33" s="43"/>
      <c r="X33" s="43">
        <f t="shared" si="5"/>
        <v>7</v>
      </c>
      <c r="Y33" s="47"/>
      <c r="Z33" s="47"/>
      <c r="AA33" s="43">
        <f aca="true" t="shared" si="12" ref="AA33:AA63">IF(Z33="",Y33,IF(Y33&gt;=5,Z33,MAX(Y33,Z33)))</f>
        <v>0</v>
      </c>
      <c r="AB33" s="41">
        <f>IF(G33="M",ROUND(SUMPRODUCT(J33:AA33,#REF!)/SUM(#REF!),2),ROUND(SUMPRODUCT(G33:AA33,$G$2:$AA$2)/SUM($G$2:$AA$2),2))</f>
        <v>6.36</v>
      </c>
      <c r="AC33" s="44" t="str">
        <f aca="true" t="shared" si="13" ref="AC33:AC63">IF(AB33&gt;=9,"Xuất Sắc",IF(AB33&gt;=8,"Giỏi",IF(AB33&gt;=7,"Khá",IF(AB33&gt;=6,"TB.Khá",IF(AB33&gt;=5,"Trung Bình",IF(AB33&gt;=4,"Yếu","Kém"))))))</f>
        <v>TB.Khá</v>
      </c>
    </row>
    <row r="34" spans="1:29" s="13" customFormat="1" ht="31.5" customHeight="1">
      <c r="A34" s="14">
        <v>32</v>
      </c>
      <c r="B34" s="26" t="s">
        <v>135</v>
      </c>
      <c r="C34" s="342" t="s">
        <v>136</v>
      </c>
      <c r="D34" s="15" t="s">
        <v>241</v>
      </c>
      <c r="E34" s="15" t="s">
        <v>37</v>
      </c>
      <c r="F34" s="16" t="s">
        <v>58</v>
      </c>
      <c r="G34" s="46">
        <v>8</v>
      </c>
      <c r="H34" s="47"/>
      <c r="I34" s="43">
        <f t="shared" si="8"/>
        <v>8</v>
      </c>
      <c r="J34" s="47">
        <v>3</v>
      </c>
      <c r="K34" s="47">
        <v>5</v>
      </c>
      <c r="L34" s="43">
        <f t="shared" si="9"/>
        <v>5</v>
      </c>
      <c r="M34" s="47">
        <v>5</v>
      </c>
      <c r="N34" s="47"/>
      <c r="O34" s="43">
        <f t="shared" si="10"/>
        <v>5</v>
      </c>
      <c r="P34" s="53">
        <v>4</v>
      </c>
      <c r="Q34" s="47">
        <v>6</v>
      </c>
      <c r="R34" s="43">
        <f t="shared" si="11"/>
        <v>6</v>
      </c>
      <c r="S34" s="43">
        <v>3</v>
      </c>
      <c r="T34" s="43">
        <v>6</v>
      </c>
      <c r="U34" s="43">
        <f t="shared" si="4"/>
        <v>6</v>
      </c>
      <c r="V34" s="43">
        <v>5</v>
      </c>
      <c r="W34" s="43"/>
      <c r="X34" s="43">
        <f t="shared" si="5"/>
        <v>5</v>
      </c>
      <c r="Y34" s="47"/>
      <c r="Z34" s="47"/>
      <c r="AA34" s="43">
        <f t="shared" si="12"/>
        <v>0</v>
      </c>
      <c r="AB34" s="41">
        <f>IF(G34="M",ROUND(SUMPRODUCT(J34:AA34,#REF!)/SUM(#REF!),2),ROUND(SUMPRODUCT(G34:AA34,$G$2:$AA$2)/SUM($G$2:$AA$2),2))</f>
        <v>6.05</v>
      </c>
      <c r="AC34" s="44" t="str">
        <f t="shared" si="13"/>
        <v>TB.Khá</v>
      </c>
    </row>
    <row r="35" spans="1:29" s="13" customFormat="1" ht="31.5" customHeight="1">
      <c r="A35" s="10">
        <v>33</v>
      </c>
      <c r="B35" s="26" t="s">
        <v>137</v>
      </c>
      <c r="C35" s="342" t="s">
        <v>44</v>
      </c>
      <c r="D35" s="15" t="s">
        <v>242</v>
      </c>
      <c r="E35" s="15" t="s">
        <v>40</v>
      </c>
      <c r="F35" s="16" t="s">
        <v>2</v>
      </c>
      <c r="G35" s="46">
        <v>8</v>
      </c>
      <c r="H35" s="47"/>
      <c r="I35" s="43">
        <f t="shared" si="8"/>
        <v>8</v>
      </c>
      <c r="J35" s="47">
        <v>6</v>
      </c>
      <c r="K35" s="47"/>
      <c r="L35" s="43">
        <f t="shared" si="9"/>
        <v>6</v>
      </c>
      <c r="M35" s="47">
        <v>5</v>
      </c>
      <c r="N35" s="47"/>
      <c r="O35" s="43">
        <f t="shared" si="10"/>
        <v>5</v>
      </c>
      <c r="P35" s="53">
        <v>6</v>
      </c>
      <c r="Q35" s="47"/>
      <c r="R35" s="43">
        <f t="shared" si="11"/>
        <v>6</v>
      </c>
      <c r="S35" s="43">
        <v>3</v>
      </c>
      <c r="T35" s="43">
        <v>7</v>
      </c>
      <c r="U35" s="43">
        <f t="shared" si="4"/>
        <v>7</v>
      </c>
      <c r="V35" s="43">
        <v>8</v>
      </c>
      <c r="W35" s="43"/>
      <c r="X35" s="43">
        <f t="shared" si="5"/>
        <v>8</v>
      </c>
      <c r="Y35" s="47"/>
      <c r="Z35" s="47"/>
      <c r="AA35" s="43">
        <f t="shared" si="12"/>
        <v>0</v>
      </c>
      <c r="AB35" s="41">
        <f>IF(G35="M",ROUND(SUMPRODUCT(J35:AA35,#REF!)/SUM(#REF!),2),ROUND(SUMPRODUCT(G35:AA35,$G$2:$AA$2)/SUM($G$2:$AA$2),2))</f>
        <v>6.36</v>
      </c>
      <c r="AC35" s="44" t="str">
        <f t="shared" si="13"/>
        <v>TB.Khá</v>
      </c>
    </row>
    <row r="36" spans="1:29" s="13" customFormat="1" ht="31.5" customHeight="1">
      <c r="A36" s="14">
        <v>34</v>
      </c>
      <c r="B36" s="26" t="s">
        <v>142</v>
      </c>
      <c r="C36" s="342" t="s">
        <v>143</v>
      </c>
      <c r="D36" s="15" t="s">
        <v>244</v>
      </c>
      <c r="E36" s="15" t="s">
        <v>91</v>
      </c>
      <c r="F36" s="16" t="s">
        <v>9</v>
      </c>
      <c r="G36" s="46">
        <v>8</v>
      </c>
      <c r="H36" s="47"/>
      <c r="I36" s="43">
        <f t="shared" si="8"/>
        <v>8</v>
      </c>
      <c r="J36" s="47">
        <v>6</v>
      </c>
      <c r="K36" s="47"/>
      <c r="L36" s="43">
        <f t="shared" si="9"/>
        <v>6</v>
      </c>
      <c r="M36" s="47">
        <v>5</v>
      </c>
      <c r="N36" s="47"/>
      <c r="O36" s="43">
        <f t="shared" si="10"/>
        <v>5</v>
      </c>
      <c r="P36" s="53">
        <v>5</v>
      </c>
      <c r="Q36" s="47"/>
      <c r="R36" s="43">
        <f t="shared" si="11"/>
        <v>5</v>
      </c>
      <c r="S36" s="43">
        <v>6</v>
      </c>
      <c r="T36" s="43"/>
      <c r="U36" s="43">
        <f t="shared" si="4"/>
        <v>6</v>
      </c>
      <c r="V36" s="43">
        <v>9</v>
      </c>
      <c r="W36" s="43"/>
      <c r="X36" s="43">
        <f t="shared" si="5"/>
        <v>9</v>
      </c>
      <c r="Y36" s="47"/>
      <c r="Z36" s="47"/>
      <c r="AA36" s="43">
        <f t="shared" si="12"/>
        <v>0</v>
      </c>
      <c r="AB36" s="41">
        <f>IF(G36="M",ROUND(SUMPRODUCT(J36:AA36,#REF!)/SUM(#REF!),2),ROUND(SUMPRODUCT(G36:AA36,$G$2:$AA$2)/SUM($G$2:$AA$2),2))</f>
        <v>6</v>
      </c>
      <c r="AC36" s="44" t="str">
        <f t="shared" si="13"/>
        <v>TB.Khá</v>
      </c>
    </row>
    <row r="37" spans="1:29" s="13" customFormat="1" ht="31.5" customHeight="1">
      <c r="A37" s="10">
        <v>35</v>
      </c>
      <c r="B37" s="26" t="s">
        <v>144</v>
      </c>
      <c r="C37" s="342" t="s">
        <v>143</v>
      </c>
      <c r="D37" s="15" t="s">
        <v>245</v>
      </c>
      <c r="E37" s="15" t="s">
        <v>145</v>
      </c>
      <c r="F37" s="16" t="s">
        <v>14</v>
      </c>
      <c r="G37" s="46">
        <v>8</v>
      </c>
      <c r="H37" s="47"/>
      <c r="I37" s="43">
        <f t="shared" si="8"/>
        <v>8</v>
      </c>
      <c r="J37" s="47">
        <v>7</v>
      </c>
      <c r="K37" s="47"/>
      <c r="L37" s="43">
        <f t="shared" si="9"/>
        <v>7</v>
      </c>
      <c r="M37" s="47">
        <v>6</v>
      </c>
      <c r="N37" s="47"/>
      <c r="O37" s="43">
        <f t="shared" si="10"/>
        <v>6</v>
      </c>
      <c r="P37" s="53">
        <v>6</v>
      </c>
      <c r="Q37" s="47"/>
      <c r="R37" s="43">
        <f t="shared" si="11"/>
        <v>6</v>
      </c>
      <c r="S37" s="43">
        <v>9</v>
      </c>
      <c r="T37" s="43"/>
      <c r="U37" s="43">
        <f t="shared" si="4"/>
        <v>9</v>
      </c>
      <c r="V37" s="43">
        <v>7</v>
      </c>
      <c r="W37" s="43"/>
      <c r="X37" s="43">
        <f t="shared" si="5"/>
        <v>7</v>
      </c>
      <c r="Y37" s="47"/>
      <c r="Z37" s="47"/>
      <c r="AA37" s="43">
        <f t="shared" si="12"/>
        <v>0</v>
      </c>
      <c r="AB37" s="41">
        <f>IF(G37="M",ROUND(SUMPRODUCT(J37:AA37,#REF!)/SUM(#REF!),2),ROUND(SUMPRODUCT(G37:AA37,$G$2:$AA$2)/SUM($G$2:$AA$2),2))</f>
        <v>7.05</v>
      </c>
      <c r="AC37" s="44" t="str">
        <f t="shared" si="13"/>
        <v>Khá</v>
      </c>
    </row>
    <row r="38" spans="1:29" s="13" customFormat="1" ht="31.5" customHeight="1">
      <c r="A38" s="14">
        <v>36</v>
      </c>
      <c r="B38" s="26" t="s">
        <v>146</v>
      </c>
      <c r="C38" s="342" t="s">
        <v>147</v>
      </c>
      <c r="D38" s="15" t="s">
        <v>246</v>
      </c>
      <c r="E38" s="15" t="s">
        <v>27</v>
      </c>
      <c r="F38" s="16" t="s">
        <v>14</v>
      </c>
      <c r="G38" s="46">
        <v>7</v>
      </c>
      <c r="H38" s="47"/>
      <c r="I38" s="43">
        <f t="shared" si="8"/>
        <v>7</v>
      </c>
      <c r="J38" s="54">
        <v>7</v>
      </c>
      <c r="K38" s="47"/>
      <c r="L38" s="43">
        <f t="shared" si="9"/>
        <v>7</v>
      </c>
      <c r="M38" s="47">
        <v>4</v>
      </c>
      <c r="N38" s="47">
        <v>6</v>
      </c>
      <c r="O38" s="43">
        <f t="shared" si="10"/>
        <v>6</v>
      </c>
      <c r="P38" s="53">
        <v>4</v>
      </c>
      <c r="Q38" s="112">
        <v>7</v>
      </c>
      <c r="R38" s="43">
        <f t="shared" si="11"/>
        <v>7</v>
      </c>
      <c r="S38" s="43">
        <v>4</v>
      </c>
      <c r="T38" s="43">
        <v>6</v>
      </c>
      <c r="U38" s="43">
        <f t="shared" si="4"/>
        <v>6</v>
      </c>
      <c r="V38" s="43">
        <v>7</v>
      </c>
      <c r="W38" s="43"/>
      <c r="X38" s="43">
        <f t="shared" si="5"/>
        <v>7</v>
      </c>
      <c r="Y38" s="47"/>
      <c r="Z38" s="47"/>
      <c r="AA38" s="43">
        <f t="shared" si="12"/>
        <v>0</v>
      </c>
      <c r="AB38" s="41">
        <f>IF(G38="M",ROUND(SUMPRODUCT(J38:AA38,#REF!)/SUM(#REF!),2),ROUND(SUMPRODUCT(G38:AA38,$G$2:$AA$2)/SUM($G$2:$AA$2),2))</f>
        <v>6.64</v>
      </c>
      <c r="AC38" s="44" t="str">
        <f t="shared" si="13"/>
        <v>TB.Khá</v>
      </c>
    </row>
    <row r="39" spans="1:29" s="13" customFormat="1" ht="31.5" customHeight="1">
      <c r="A39" s="10">
        <v>37</v>
      </c>
      <c r="B39" s="26" t="s">
        <v>148</v>
      </c>
      <c r="C39" s="342" t="s">
        <v>149</v>
      </c>
      <c r="D39" s="15" t="s">
        <v>247</v>
      </c>
      <c r="E39" s="15" t="s">
        <v>115</v>
      </c>
      <c r="F39" s="16" t="s">
        <v>150</v>
      </c>
      <c r="G39" s="46">
        <v>8</v>
      </c>
      <c r="H39" s="47"/>
      <c r="I39" s="43">
        <f t="shared" si="8"/>
        <v>8</v>
      </c>
      <c r="J39" s="47">
        <v>7</v>
      </c>
      <c r="K39" s="47"/>
      <c r="L39" s="43">
        <f t="shared" si="9"/>
        <v>7</v>
      </c>
      <c r="M39" s="47">
        <v>5</v>
      </c>
      <c r="N39" s="47"/>
      <c r="O39" s="43">
        <f t="shared" si="10"/>
        <v>5</v>
      </c>
      <c r="P39" s="53">
        <v>4</v>
      </c>
      <c r="Q39" s="47">
        <v>6</v>
      </c>
      <c r="R39" s="43">
        <f t="shared" si="11"/>
        <v>6</v>
      </c>
      <c r="S39" s="43">
        <v>5</v>
      </c>
      <c r="T39" s="43"/>
      <c r="U39" s="43">
        <f t="shared" si="4"/>
        <v>5</v>
      </c>
      <c r="V39" s="43">
        <v>7</v>
      </c>
      <c r="W39" s="43"/>
      <c r="X39" s="43">
        <f t="shared" si="5"/>
        <v>7</v>
      </c>
      <c r="Y39" s="47"/>
      <c r="Z39" s="47"/>
      <c r="AA39" s="43">
        <f t="shared" si="12"/>
        <v>0</v>
      </c>
      <c r="AB39" s="41">
        <f>IF(G39="M",ROUND(SUMPRODUCT(J39:AA39,#REF!)/SUM(#REF!),2),ROUND(SUMPRODUCT(G39:AA39,$G$2:$AA$2)/SUM($G$2:$AA$2),2))</f>
        <v>6.27</v>
      </c>
      <c r="AC39" s="44" t="str">
        <f t="shared" si="13"/>
        <v>TB.Khá</v>
      </c>
    </row>
    <row r="40" spans="1:29" s="13" customFormat="1" ht="31.5" customHeight="1">
      <c r="A40" s="14">
        <v>38</v>
      </c>
      <c r="B40" s="26" t="s">
        <v>151</v>
      </c>
      <c r="C40" s="342" t="s">
        <v>152</v>
      </c>
      <c r="D40" s="15" t="s">
        <v>248</v>
      </c>
      <c r="E40" s="15" t="s">
        <v>153</v>
      </c>
      <c r="F40" s="16" t="s">
        <v>5</v>
      </c>
      <c r="G40" s="46">
        <v>5</v>
      </c>
      <c r="H40" s="47"/>
      <c r="I40" s="43">
        <f t="shared" si="8"/>
        <v>5</v>
      </c>
      <c r="J40" s="47">
        <v>3</v>
      </c>
      <c r="K40" s="47">
        <v>6</v>
      </c>
      <c r="L40" s="43">
        <f t="shared" si="9"/>
        <v>6</v>
      </c>
      <c r="M40" s="47">
        <v>5</v>
      </c>
      <c r="N40" s="47"/>
      <c r="O40" s="43">
        <f t="shared" si="10"/>
        <v>5</v>
      </c>
      <c r="P40" s="53">
        <v>3</v>
      </c>
      <c r="Q40" s="47">
        <v>3</v>
      </c>
      <c r="R40" s="43">
        <f t="shared" si="11"/>
        <v>3</v>
      </c>
      <c r="S40" s="43">
        <v>7</v>
      </c>
      <c r="T40" s="43"/>
      <c r="U40" s="43">
        <f t="shared" si="4"/>
        <v>7</v>
      </c>
      <c r="V40" s="43">
        <v>5</v>
      </c>
      <c r="W40" s="43"/>
      <c r="X40" s="43">
        <f t="shared" si="5"/>
        <v>5</v>
      </c>
      <c r="Y40" s="47"/>
      <c r="Z40" s="47"/>
      <c r="AA40" s="43">
        <f t="shared" si="12"/>
        <v>0</v>
      </c>
      <c r="AB40" s="41">
        <f>IF(G40="M",ROUND(SUMPRODUCT(J40:AA40,#REF!)/SUM(#REF!),2),ROUND(SUMPRODUCT(G40:AA40,$G$2:$AA$2)/SUM($G$2:$AA$2),2))</f>
        <v>5</v>
      </c>
      <c r="AC40" s="44" t="str">
        <f t="shared" si="13"/>
        <v>Trung Bình</v>
      </c>
    </row>
    <row r="41" spans="1:29" s="13" customFormat="1" ht="31.5" customHeight="1">
      <c r="A41" s="10">
        <v>39</v>
      </c>
      <c r="B41" s="26" t="s">
        <v>154</v>
      </c>
      <c r="C41" s="342" t="s">
        <v>155</v>
      </c>
      <c r="D41" s="15" t="s">
        <v>249</v>
      </c>
      <c r="E41" s="15" t="s">
        <v>156</v>
      </c>
      <c r="F41" s="16" t="s">
        <v>4</v>
      </c>
      <c r="G41" s="46">
        <v>8</v>
      </c>
      <c r="H41" s="47"/>
      <c r="I41" s="43">
        <f t="shared" si="8"/>
        <v>8</v>
      </c>
      <c r="J41" s="47">
        <v>4</v>
      </c>
      <c r="K41" s="47">
        <v>7</v>
      </c>
      <c r="L41" s="43">
        <f t="shared" si="9"/>
        <v>7</v>
      </c>
      <c r="M41" s="47">
        <v>7</v>
      </c>
      <c r="N41" s="47"/>
      <c r="O41" s="43">
        <f t="shared" si="10"/>
        <v>7</v>
      </c>
      <c r="P41" s="53">
        <v>5</v>
      </c>
      <c r="Q41" s="47"/>
      <c r="R41" s="43">
        <f t="shared" si="11"/>
        <v>5</v>
      </c>
      <c r="S41" s="43">
        <v>5</v>
      </c>
      <c r="T41" s="43"/>
      <c r="U41" s="43">
        <f t="shared" si="4"/>
        <v>5</v>
      </c>
      <c r="V41" s="43">
        <v>8</v>
      </c>
      <c r="W41" s="43"/>
      <c r="X41" s="43">
        <f t="shared" si="5"/>
        <v>8</v>
      </c>
      <c r="Y41" s="47"/>
      <c r="Z41" s="47"/>
      <c r="AA41" s="43">
        <f t="shared" si="12"/>
        <v>0</v>
      </c>
      <c r="AB41" s="41">
        <f>IF(G41="M",ROUND(SUMPRODUCT(J41:AA41,#REF!)/SUM(#REF!),2),ROUND(SUMPRODUCT(G41:AA41,$G$2:$AA$2)/SUM($G$2:$AA$2),2))</f>
        <v>6.5</v>
      </c>
      <c r="AC41" s="44" t="str">
        <f t="shared" si="13"/>
        <v>TB.Khá</v>
      </c>
    </row>
    <row r="42" spans="1:29" s="13" customFormat="1" ht="31.5" customHeight="1">
      <c r="A42" s="14">
        <v>40</v>
      </c>
      <c r="B42" s="26" t="s">
        <v>162</v>
      </c>
      <c r="C42" s="342" t="s">
        <v>50</v>
      </c>
      <c r="D42" s="15" t="s">
        <v>252</v>
      </c>
      <c r="E42" s="15" t="s">
        <v>29</v>
      </c>
      <c r="F42" s="16" t="s">
        <v>0</v>
      </c>
      <c r="G42" s="46">
        <v>5</v>
      </c>
      <c r="H42" s="47"/>
      <c r="I42" s="43">
        <f t="shared" si="8"/>
        <v>5</v>
      </c>
      <c r="J42" s="47">
        <v>5</v>
      </c>
      <c r="K42" s="47"/>
      <c r="L42" s="43">
        <f t="shared" si="9"/>
        <v>5</v>
      </c>
      <c r="M42" s="47">
        <v>6</v>
      </c>
      <c r="N42" s="47"/>
      <c r="O42" s="43">
        <f t="shared" si="10"/>
        <v>6</v>
      </c>
      <c r="P42" s="53">
        <v>5</v>
      </c>
      <c r="Q42" s="47"/>
      <c r="R42" s="43">
        <f t="shared" si="11"/>
        <v>5</v>
      </c>
      <c r="S42" s="43">
        <v>5</v>
      </c>
      <c r="T42" s="43"/>
      <c r="U42" s="43">
        <f t="shared" si="4"/>
        <v>5</v>
      </c>
      <c r="V42" s="43">
        <v>9</v>
      </c>
      <c r="W42" s="43"/>
      <c r="X42" s="43">
        <f t="shared" si="5"/>
        <v>9</v>
      </c>
      <c r="Y42" s="47"/>
      <c r="Z42" s="47"/>
      <c r="AA42" s="43">
        <f t="shared" si="12"/>
        <v>0</v>
      </c>
      <c r="AB42" s="41">
        <f>IF(G42="M",ROUND(SUMPRODUCT(J42:AA42,#REF!)/SUM(#REF!),2),ROUND(SUMPRODUCT(G42:AA42,$G$2:$AA$2)/SUM($G$2:$AA$2),2))</f>
        <v>5.23</v>
      </c>
      <c r="AC42" s="44" t="str">
        <f t="shared" si="13"/>
        <v>Trung Bình</v>
      </c>
    </row>
    <row r="43" spans="1:29" s="13" customFormat="1" ht="31.5" customHeight="1">
      <c r="A43" s="10">
        <v>41</v>
      </c>
      <c r="B43" s="26" t="s">
        <v>163</v>
      </c>
      <c r="C43" s="342" t="s">
        <v>50</v>
      </c>
      <c r="D43" s="15" t="s">
        <v>253</v>
      </c>
      <c r="E43" s="15" t="s">
        <v>41</v>
      </c>
      <c r="F43" s="16" t="s">
        <v>58</v>
      </c>
      <c r="G43" s="46">
        <v>5</v>
      </c>
      <c r="H43" s="47"/>
      <c r="I43" s="43">
        <f t="shared" si="8"/>
        <v>5</v>
      </c>
      <c r="J43" s="47">
        <v>5</v>
      </c>
      <c r="K43" s="47"/>
      <c r="L43" s="43">
        <f t="shared" si="9"/>
        <v>5</v>
      </c>
      <c r="M43" s="47">
        <v>6</v>
      </c>
      <c r="N43" s="47"/>
      <c r="O43" s="43">
        <f t="shared" si="10"/>
        <v>6</v>
      </c>
      <c r="P43" s="53">
        <v>6</v>
      </c>
      <c r="Q43" s="47"/>
      <c r="R43" s="43">
        <f t="shared" si="11"/>
        <v>6</v>
      </c>
      <c r="S43" s="43">
        <v>7</v>
      </c>
      <c r="T43" s="43"/>
      <c r="U43" s="43">
        <f t="shared" si="4"/>
        <v>7</v>
      </c>
      <c r="V43" s="43">
        <v>4</v>
      </c>
      <c r="W43" s="43"/>
      <c r="X43" s="43">
        <f t="shared" si="5"/>
        <v>4</v>
      </c>
      <c r="Y43" s="47"/>
      <c r="Z43" s="47"/>
      <c r="AA43" s="43">
        <f t="shared" si="12"/>
        <v>0</v>
      </c>
      <c r="AB43" s="41">
        <f>IF(G43="M",ROUND(SUMPRODUCT(J43:AA43,#REF!)/SUM(#REF!),2),ROUND(SUMPRODUCT(G43:AA43,$G$2:$AA$2)/SUM($G$2:$AA$2),2))</f>
        <v>5.73</v>
      </c>
      <c r="AC43" s="44" t="str">
        <f t="shared" si="13"/>
        <v>Trung Bình</v>
      </c>
    </row>
    <row r="44" spans="1:29" s="13" customFormat="1" ht="31.5" customHeight="1">
      <c r="A44" s="14">
        <v>42</v>
      </c>
      <c r="B44" s="26" t="s">
        <v>164</v>
      </c>
      <c r="C44" s="342" t="s">
        <v>50</v>
      </c>
      <c r="D44" s="15" t="s">
        <v>254</v>
      </c>
      <c r="E44" s="15" t="s">
        <v>165</v>
      </c>
      <c r="F44" s="16" t="s">
        <v>47</v>
      </c>
      <c r="G44" s="46">
        <v>8</v>
      </c>
      <c r="H44" s="47"/>
      <c r="I44" s="43">
        <f t="shared" si="8"/>
        <v>8</v>
      </c>
      <c r="J44" s="47">
        <v>6</v>
      </c>
      <c r="K44" s="47"/>
      <c r="L44" s="43">
        <f t="shared" si="9"/>
        <v>6</v>
      </c>
      <c r="M44" s="47">
        <v>5</v>
      </c>
      <c r="N44" s="47"/>
      <c r="O44" s="43">
        <f t="shared" si="10"/>
        <v>5</v>
      </c>
      <c r="P44" s="53">
        <v>5</v>
      </c>
      <c r="Q44" s="47"/>
      <c r="R44" s="43">
        <f t="shared" si="11"/>
        <v>5</v>
      </c>
      <c r="S44" s="43">
        <v>6</v>
      </c>
      <c r="T44" s="43"/>
      <c r="U44" s="43">
        <f t="shared" si="4"/>
        <v>6</v>
      </c>
      <c r="V44" s="43">
        <v>6</v>
      </c>
      <c r="W44" s="43"/>
      <c r="X44" s="43">
        <f t="shared" si="5"/>
        <v>6</v>
      </c>
      <c r="Y44" s="47"/>
      <c r="Z44" s="47"/>
      <c r="AA44" s="43">
        <f t="shared" si="12"/>
        <v>0</v>
      </c>
      <c r="AB44" s="41">
        <f>IF(G44="M",ROUND(SUMPRODUCT(J44:AA44,#REF!)/SUM(#REF!),2),ROUND(SUMPRODUCT(G44:AA44,$G$2:$AA$2)/SUM($G$2:$AA$2),2))</f>
        <v>6</v>
      </c>
      <c r="AC44" s="44" t="str">
        <f t="shared" si="13"/>
        <v>TB.Khá</v>
      </c>
    </row>
    <row r="45" spans="1:29" s="13" customFormat="1" ht="31.5" customHeight="1">
      <c r="A45" s="10">
        <v>43</v>
      </c>
      <c r="B45" s="26" t="s">
        <v>166</v>
      </c>
      <c r="C45" s="342" t="s">
        <v>50</v>
      </c>
      <c r="D45" s="15" t="s">
        <v>255</v>
      </c>
      <c r="E45" s="15" t="s">
        <v>167</v>
      </c>
      <c r="F45" s="16" t="s">
        <v>8</v>
      </c>
      <c r="G45" s="46">
        <v>8</v>
      </c>
      <c r="H45" s="47"/>
      <c r="I45" s="43">
        <f t="shared" si="8"/>
        <v>8</v>
      </c>
      <c r="J45" s="47">
        <v>5</v>
      </c>
      <c r="K45" s="47"/>
      <c r="L45" s="43">
        <f t="shared" si="9"/>
        <v>5</v>
      </c>
      <c r="M45" s="47">
        <v>7</v>
      </c>
      <c r="N45" s="47"/>
      <c r="O45" s="43">
        <f t="shared" si="10"/>
        <v>7</v>
      </c>
      <c r="P45" s="53">
        <v>5</v>
      </c>
      <c r="Q45" s="48"/>
      <c r="R45" s="43">
        <f t="shared" si="11"/>
        <v>5</v>
      </c>
      <c r="S45" s="43">
        <v>5</v>
      </c>
      <c r="T45" s="43"/>
      <c r="U45" s="43">
        <f t="shared" si="4"/>
        <v>5</v>
      </c>
      <c r="V45" s="43">
        <v>7</v>
      </c>
      <c r="W45" s="43"/>
      <c r="X45" s="43">
        <f t="shared" si="5"/>
        <v>7</v>
      </c>
      <c r="Y45" s="47"/>
      <c r="Z45" s="47"/>
      <c r="AA45" s="43">
        <f t="shared" si="12"/>
        <v>0</v>
      </c>
      <c r="AB45" s="41">
        <f>IF(G45="M",ROUND(SUMPRODUCT(J45:AA45,#REF!)/SUM(#REF!),2),ROUND(SUMPRODUCT(G45:AA45,$G$2:$AA$2)/SUM($G$2:$AA$2),2))</f>
        <v>6.14</v>
      </c>
      <c r="AC45" s="44" t="str">
        <f t="shared" si="13"/>
        <v>TB.Khá</v>
      </c>
    </row>
    <row r="46" spans="1:29" s="13" customFormat="1" ht="31.5" customHeight="1">
      <c r="A46" s="14">
        <v>44</v>
      </c>
      <c r="B46" s="26" t="s">
        <v>168</v>
      </c>
      <c r="C46" s="342" t="s">
        <v>50</v>
      </c>
      <c r="D46" s="15" t="s">
        <v>256</v>
      </c>
      <c r="E46" s="15" t="s">
        <v>169</v>
      </c>
      <c r="F46" s="16" t="s">
        <v>170</v>
      </c>
      <c r="G46" s="46">
        <v>8</v>
      </c>
      <c r="H46" s="47"/>
      <c r="I46" s="43">
        <f t="shared" si="8"/>
        <v>8</v>
      </c>
      <c r="J46" s="47">
        <v>2</v>
      </c>
      <c r="K46" s="47">
        <v>5</v>
      </c>
      <c r="L46" s="43">
        <f t="shared" si="9"/>
        <v>5</v>
      </c>
      <c r="M46" s="47">
        <v>4</v>
      </c>
      <c r="N46" s="47">
        <v>6</v>
      </c>
      <c r="O46" s="43">
        <f t="shared" si="10"/>
        <v>6</v>
      </c>
      <c r="P46" s="53">
        <v>4</v>
      </c>
      <c r="Q46" s="112">
        <v>5</v>
      </c>
      <c r="R46" s="43">
        <f t="shared" si="11"/>
        <v>5</v>
      </c>
      <c r="S46" s="43">
        <v>3</v>
      </c>
      <c r="T46" s="43">
        <v>5</v>
      </c>
      <c r="U46" s="43">
        <f t="shared" si="4"/>
        <v>5</v>
      </c>
      <c r="V46" s="43">
        <v>5</v>
      </c>
      <c r="W46" s="43"/>
      <c r="X46" s="43">
        <f t="shared" si="5"/>
        <v>5</v>
      </c>
      <c r="Y46" s="47"/>
      <c r="Z46" s="47"/>
      <c r="AA46" s="43">
        <f t="shared" si="12"/>
        <v>0</v>
      </c>
      <c r="AB46" s="41">
        <f>IF(G46="M",ROUND(SUMPRODUCT(J46:AA46,#REF!)/SUM(#REF!),2),ROUND(SUMPRODUCT(G46:AA46,$G$2:$AA$2)/SUM($G$2:$AA$2),2))</f>
        <v>5.91</v>
      </c>
      <c r="AC46" s="44" t="str">
        <f t="shared" si="13"/>
        <v>Trung Bình</v>
      </c>
    </row>
    <row r="47" spans="1:29" s="13" customFormat="1" ht="31.5" customHeight="1">
      <c r="A47" s="10">
        <v>45</v>
      </c>
      <c r="B47" s="26" t="s">
        <v>46</v>
      </c>
      <c r="C47" s="342" t="s">
        <v>51</v>
      </c>
      <c r="D47" s="15" t="s">
        <v>257</v>
      </c>
      <c r="E47" s="15" t="s">
        <v>171</v>
      </c>
      <c r="F47" s="16" t="s">
        <v>7</v>
      </c>
      <c r="G47" s="46">
        <v>8</v>
      </c>
      <c r="H47" s="47"/>
      <c r="I47" s="43">
        <f t="shared" si="8"/>
        <v>8</v>
      </c>
      <c r="J47" s="47">
        <v>4</v>
      </c>
      <c r="K47" s="47">
        <v>6</v>
      </c>
      <c r="L47" s="43">
        <f t="shared" si="9"/>
        <v>6</v>
      </c>
      <c r="M47" s="47">
        <v>6</v>
      </c>
      <c r="N47" s="47"/>
      <c r="O47" s="43">
        <f t="shared" si="10"/>
        <v>6</v>
      </c>
      <c r="P47" s="53">
        <v>4</v>
      </c>
      <c r="Q47" s="47">
        <v>6</v>
      </c>
      <c r="R47" s="43">
        <f t="shared" si="11"/>
        <v>6</v>
      </c>
      <c r="S47" s="43">
        <v>4</v>
      </c>
      <c r="T47" s="43">
        <v>8</v>
      </c>
      <c r="U47" s="43">
        <f t="shared" si="4"/>
        <v>8</v>
      </c>
      <c r="V47" s="43">
        <v>4</v>
      </c>
      <c r="W47" s="43"/>
      <c r="X47" s="43">
        <f t="shared" si="5"/>
        <v>4</v>
      </c>
      <c r="Y47" s="47"/>
      <c r="Z47" s="47"/>
      <c r="AA47" s="43">
        <f t="shared" si="12"/>
        <v>0</v>
      </c>
      <c r="AB47" s="41">
        <f>IF(G47="M",ROUND(SUMPRODUCT(J47:AA47,#REF!)/SUM(#REF!),2),ROUND(SUMPRODUCT(G47:AA47,$G$2:$AA$2)/SUM($G$2:$AA$2),2))</f>
        <v>6.73</v>
      </c>
      <c r="AC47" s="44" t="str">
        <f t="shared" si="13"/>
        <v>TB.Khá</v>
      </c>
    </row>
    <row r="48" spans="1:29" s="13" customFormat="1" ht="31.5" customHeight="1">
      <c r="A48" s="14">
        <v>46</v>
      </c>
      <c r="B48" s="26" t="s">
        <v>172</v>
      </c>
      <c r="C48" s="342" t="s">
        <v>51</v>
      </c>
      <c r="D48" s="15" t="s">
        <v>258</v>
      </c>
      <c r="E48" s="15" t="s">
        <v>173</v>
      </c>
      <c r="F48" s="16" t="s">
        <v>58</v>
      </c>
      <c r="G48" s="46">
        <v>7</v>
      </c>
      <c r="H48" s="47"/>
      <c r="I48" s="43">
        <f t="shared" si="8"/>
        <v>7</v>
      </c>
      <c r="J48" s="47">
        <v>7</v>
      </c>
      <c r="K48" s="47"/>
      <c r="L48" s="43">
        <f t="shared" si="9"/>
        <v>7</v>
      </c>
      <c r="M48" s="47">
        <v>3</v>
      </c>
      <c r="N48" s="47">
        <v>5</v>
      </c>
      <c r="O48" s="43">
        <f t="shared" si="10"/>
        <v>5</v>
      </c>
      <c r="P48" s="53">
        <v>4</v>
      </c>
      <c r="Q48" s="47">
        <v>6</v>
      </c>
      <c r="R48" s="43">
        <f t="shared" si="11"/>
        <v>6</v>
      </c>
      <c r="S48" s="43">
        <v>4</v>
      </c>
      <c r="T48" s="43">
        <v>8</v>
      </c>
      <c r="U48" s="43">
        <f t="shared" si="4"/>
        <v>8</v>
      </c>
      <c r="V48" s="43">
        <v>4</v>
      </c>
      <c r="W48" s="43"/>
      <c r="X48" s="43">
        <f t="shared" si="5"/>
        <v>4</v>
      </c>
      <c r="Y48" s="47"/>
      <c r="Z48" s="47"/>
      <c r="AA48" s="43">
        <f t="shared" si="12"/>
        <v>0</v>
      </c>
      <c r="AB48" s="41">
        <f>IF(G48="M",ROUND(SUMPRODUCT(J48:AA48,#REF!)/SUM(#REF!),2),ROUND(SUMPRODUCT(G48:AA48,$G$2:$AA$2)/SUM($G$2:$AA$2),2))</f>
        <v>6.45</v>
      </c>
      <c r="AC48" s="44" t="str">
        <f t="shared" si="13"/>
        <v>TB.Khá</v>
      </c>
    </row>
    <row r="49" spans="1:29" s="13" customFormat="1" ht="31.5" customHeight="1">
      <c r="A49" s="10">
        <v>47</v>
      </c>
      <c r="B49" s="26" t="s">
        <v>174</v>
      </c>
      <c r="C49" s="342" t="s">
        <v>51</v>
      </c>
      <c r="D49" s="15" t="s">
        <v>259</v>
      </c>
      <c r="E49" s="15" t="s">
        <v>175</v>
      </c>
      <c r="F49" s="16" t="s">
        <v>13</v>
      </c>
      <c r="G49" s="46">
        <v>8</v>
      </c>
      <c r="H49" s="47"/>
      <c r="I49" s="43">
        <f t="shared" si="8"/>
        <v>8</v>
      </c>
      <c r="J49" s="47">
        <v>4</v>
      </c>
      <c r="K49" s="47">
        <v>6</v>
      </c>
      <c r="L49" s="43">
        <f t="shared" si="9"/>
        <v>6</v>
      </c>
      <c r="M49" s="47">
        <v>5</v>
      </c>
      <c r="N49" s="47"/>
      <c r="O49" s="43">
        <f t="shared" si="10"/>
        <v>5</v>
      </c>
      <c r="P49" s="53">
        <v>5</v>
      </c>
      <c r="Q49" s="47"/>
      <c r="R49" s="43">
        <f t="shared" si="11"/>
        <v>5</v>
      </c>
      <c r="S49" s="43">
        <v>5</v>
      </c>
      <c r="T49" s="43"/>
      <c r="U49" s="43">
        <f t="shared" si="4"/>
        <v>5</v>
      </c>
      <c r="V49" s="43">
        <v>7</v>
      </c>
      <c r="W49" s="43"/>
      <c r="X49" s="43">
        <f t="shared" si="5"/>
        <v>7</v>
      </c>
      <c r="Y49" s="47"/>
      <c r="Z49" s="47"/>
      <c r="AA49" s="43">
        <f t="shared" si="12"/>
        <v>0</v>
      </c>
      <c r="AB49" s="41">
        <f>IF(G49="M",ROUND(SUMPRODUCT(J49:AA49,#REF!)/SUM(#REF!),2),ROUND(SUMPRODUCT(G49:AA49,$G$2:$AA$2)/SUM($G$2:$AA$2),2))</f>
        <v>5.86</v>
      </c>
      <c r="AC49" s="44" t="str">
        <f t="shared" si="13"/>
        <v>Trung Bình</v>
      </c>
    </row>
    <row r="50" spans="1:29" s="13" customFormat="1" ht="31.5" customHeight="1">
      <c r="A50" s="14">
        <v>48</v>
      </c>
      <c r="B50" s="26" t="s">
        <v>176</v>
      </c>
      <c r="C50" s="342" t="s">
        <v>177</v>
      </c>
      <c r="D50" s="15" t="s">
        <v>260</v>
      </c>
      <c r="E50" s="15" t="s">
        <v>178</v>
      </c>
      <c r="F50" s="16" t="s">
        <v>170</v>
      </c>
      <c r="G50" s="46">
        <v>9</v>
      </c>
      <c r="H50" s="47"/>
      <c r="I50" s="43">
        <f t="shared" si="8"/>
        <v>9</v>
      </c>
      <c r="J50" s="47">
        <v>2</v>
      </c>
      <c r="K50" s="47">
        <v>5</v>
      </c>
      <c r="L50" s="43">
        <f t="shared" si="9"/>
        <v>5</v>
      </c>
      <c r="M50" s="47">
        <v>7</v>
      </c>
      <c r="N50" s="47"/>
      <c r="O50" s="43">
        <f t="shared" si="10"/>
        <v>7</v>
      </c>
      <c r="P50" s="53">
        <v>3</v>
      </c>
      <c r="Q50" s="47">
        <v>6</v>
      </c>
      <c r="R50" s="43">
        <f t="shared" si="11"/>
        <v>6</v>
      </c>
      <c r="S50" s="43">
        <v>8</v>
      </c>
      <c r="T50" s="43"/>
      <c r="U50" s="43">
        <f t="shared" si="4"/>
        <v>8</v>
      </c>
      <c r="V50" s="43">
        <v>6</v>
      </c>
      <c r="W50" s="43"/>
      <c r="X50" s="43">
        <f t="shared" si="5"/>
        <v>6</v>
      </c>
      <c r="Y50" s="47"/>
      <c r="Z50" s="47"/>
      <c r="AA50" s="43">
        <f t="shared" si="12"/>
        <v>0</v>
      </c>
      <c r="AB50" s="41">
        <f>IF(G50="M",ROUND(SUMPRODUCT(J50:AA50,#REF!)/SUM(#REF!),2),ROUND(SUMPRODUCT(G50:AA50,$G$2:$AA$2)/SUM($G$2:$AA$2),2))</f>
        <v>7</v>
      </c>
      <c r="AC50" s="44" t="str">
        <f t="shared" si="13"/>
        <v>Khá</v>
      </c>
    </row>
    <row r="51" spans="1:29" s="13" customFormat="1" ht="31.5" customHeight="1">
      <c r="A51" s="10">
        <v>49</v>
      </c>
      <c r="B51" s="26" t="s">
        <v>179</v>
      </c>
      <c r="C51" s="342" t="s">
        <v>180</v>
      </c>
      <c r="D51" s="15" t="s">
        <v>261</v>
      </c>
      <c r="E51" s="15" t="s">
        <v>31</v>
      </c>
      <c r="F51" s="16" t="s">
        <v>0</v>
      </c>
      <c r="G51" s="46">
        <v>8</v>
      </c>
      <c r="H51" s="47"/>
      <c r="I51" s="43">
        <f t="shared" si="8"/>
        <v>8</v>
      </c>
      <c r="J51" s="47">
        <v>8</v>
      </c>
      <c r="K51" s="47"/>
      <c r="L51" s="43">
        <f t="shared" si="9"/>
        <v>8</v>
      </c>
      <c r="M51" s="112">
        <v>5</v>
      </c>
      <c r="N51" s="47"/>
      <c r="O51" s="43">
        <f t="shared" si="10"/>
        <v>5</v>
      </c>
      <c r="P51" s="53">
        <v>5</v>
      </c>
      <c r="Q51" s="47"/>
      <c r="R51" s="43">
        <f t="shared" si="11"/>
        <v>5</v>
      </c>
      <c r="S51" s="43">
        <v>7</v>
      </c>
      <c r="T51" s="43"/>
      <c r="U51" s="43">
        <f t="shared" si="4"/>
        <v>7</v>
      </c>
      <c r="V51" s="43">
        <v>8</v>
      </c>
      <c r="W51" s="43"/>
      <c r="X51" s="43">
        <f t="shared" si="5"/>
        <v>8</v>
      </c>
      <c r="Y51" s="47"/>
      <c r="Z51" s="47"/>
      <c r="AA51" s="43">
        <f t="shared" si="12"/>
        <v>0</v>
      </c>
      <c r="AB51" s="41">
        <f>IF(G51="M",ROUND(SUMPRODUCT(J51:AA51,#REF!)/SUM(#REF!),2),ROUND(SUMPRODUCT(G51:AA51,$G$2:$AA$2)/SUM($G$2:$AA$2),2))</f>
        <v>6.5</v>
      </c>
      <c r="AC51" s="44" t="str">
        <f t="shared" si="13"/>
        <v>TB.Khá</v>
      </c>
    </row>
    <row r="52" spans="1:29" s="13" customFormat="1" ht="31.5" customHeight="1">
      <c r="A52" s="14">
        <v>50</v>
      </c>
      <c r="B52" s="26" t="s">
        <v>181</v>
      </c>
      <c r="C52" s="342" t="s">
        <v>182</v>
      </c>
      <c r="D52" s="15" t="s">
        <v>262</v>
      </c>
      <c r="E52" s="15" t="s">
        <v>183</v>
      </c>
      <c r="F52" s="16" t="s">
        <v>184</v>
      </c>
      <c r="G52" s="46">
        <v>7</v>
      </c>
      <c r="H52" s="47"/>
      <c r="I52" s="43">
        <f t="shared" si="8"/>
        <v>7</v>
      </c>
      <c r="J52" s="47">
        <v>7</v>
      </c>
      <c r="K52" s="47"/>
      <c r="L52" s="43">
        <f t="shared" si="9"/>
        <v>7</v>
      </c>
      <c r="M52" s="47">
        <v>5</v>
      </c>
      <c r="N52" s="47"/>
      <c r="O52" s="43">
        <f t="shared" si="10"/>
        <v>5</v>
      </c>
      <c r="P52" s="53">
        <v>4</v>
      </c>
      <c r="Q52" s="47">
        <v>7</v>
      </c>
      <c r="R52" s="43">
        <f t="shared" si="11"/>
        <v>7</v>
      </c>
      <c r="S52" s="43">
        <v>6</v>
      </c>
      <c r="T52" s="43"/>
      <c r="U52" s="43">
        <f t="shared" si="4"/>
        <v>6</v>
      </c>
      <c r="V52" s="43">
        <v>5</v>
      </c>
      <c r="W52" s="43"/>
      <c r="X52" s="43">
        <f t="shared" si="5"/>
        <v>5</v>
      </c>
      <c r="Y52" s="47"/>
      <c r="Z52" s="47"/>
      <c r="AA52" s="43">
        <f t="shared" si="12"/>
        <v>0</v>
      </c>
      <c r="AB52" s="41">
        <f>IF(G52="M",ROUND(SUMPRODUCT(J52:AA52,#REF!)/SUM(#REF!),2),ROUND(SUMPRODUCT(G52:AA52,$G$2:$AA$2)/SUM($G$2:$AA$2),2))</f>
        <v>6.41</v>
      </c>
      <c r="AC52" s="44" t="str">
        <f t="shared" si="13"/>
        <v>TB.Khá</v>
      </c>
    </row>
    <row r="53" spans="1:29" s="13" customFormat="1" ht="31.5" customHeight="1">
      <c r="A53" s="10">
        <v>51</v>
      </c>
      <c r="B53" s="26" t="s">
        <v>185</v>
      </c>
      <c r="C53" s="342" t="s">
        <v>186</v>
      </c>
      <c r="D53" s="15" t="s">
        <v>263</v>
      </c>
      <c r="E53" s="15" t="s">
        <v>41</v>
      </c>
      <c r="F53" s="16" t="s">
        <v>118</v>
      </c>
      <c r="G53" s="46">
        <v>8</v>
      </c>
      <c r="H53" s="47"/>
      <c r="I53" s="43">
        <f t="shared" si="8"/>
        <v>8</v>
      </c>
      <c r="J53" s="47">
        <v>7</v>
      </c>
      <c r="K53" s="47"/>
      <c r="L53" s="43">
        <f t="shared" si="9"/>
        <v>7</v>
      </c>
      <c r="M53" s="47">
        <v>6</v>
      </c>
      <c r="N53" s="47"/>
      <c r="O53" s="43">
        <f t="shared" si="10"/>
        <v>6</v>
      </c>
      <c r="P53" s="53">
        <v>7</v>
      </c>
      <c r="Q53" s="47"/>
      <c r="R53" s="43">
        <f t="shared" si="11"/>
        <v>7</v>
      </c>
      <c r="S53" s="43">
        <v>4</v>
      </c>
      <c r="T53" s="43">
        <v>8</v>
      </c>
      <c r="U53" s="43">
        <f t="shared" si="4"/>
        <v>8</v>
      </c>
      <c r="V53" s="43">
        <v>9</v>
      </c>
      <c r="W53" s="43"/>
      <c r="X53" s="43">
        <f t="shared" si="5"/>
        <v>9</v>
      </c>
      <c r="Y53" s="47"/>
      <c r="Z53" s="47"/>
      <c r="AA53" s="43">
        <f t="shared" si="12"/>
        <v>0</v>
      </c>
      <c r="AB53" s="41">
        <f>IF(G53="M",ROUND(SUMPRODUCT(J53:AA53,#REF!)/SUM(#REF!),2),ROUND(SUMPRODUCT(G53:AA53,$G$2:$AA$2)/SUM($G$2:$AA$2),2))</f>
        <v>7.14</v>
      </c>
      <c r="AC53" s="44" t="str">
        <f t="shared" si="13"/>
        <v>Khá</v>
      </c>
    </row>
    <row r="54" spans="1:29" s="13" customFormat="1" ht="31.5" customHeight="1">
      <c r="A54" s="14">
        <v>52</v>
      </c>
      <c r="B54" s="26" t="s">
        <v>162</v>
      </c>
      <c r="C54" s="342" t="s">
        <v>187</v>
      </c>
      <c r="D54" s="15" t="s">
        <v>264</v>
      </c>
      <c r="E54" s="15" t="s">
        <v>188</v>
      </c>
      <c r="F54" s="16" t="s">
        <v>7</v>
      </c>
      <c r="G54" s="46">
        <v>5</v>
      </c>
      <c r="H54" s="47"/>
      <c r="I54" s="43">
        <f t="shared" si="8"/>
        <v>5</v>
      </c>
      <c r="J54" s="47">
        <v>6</v>
      </c>
      <c r="K54" s="47"/>
      <c r="L54" s="43">
        <f t="shared" si="9"/>
        <v>6</v>
      </c>
      <c r="M54" s="47">
        <v>7</v>
      </c>
      <c r="N54" s="47"/>
      <c r="O54" s="43">
        <f t="shared" si="10"/>
        <v>7</v>
      </c>
      <c r="P54" s="53">
        <v>4</v>
      </c>
      <c r="Q54" s="47">
        <v>5</v>
      </c>
      <c r="R54" s="43">
        <f t="shared" si="11"/>
        <v>5</v>
      </c>
      <c r="S54" s="43">
        <v>4</v>
      </c>
      <c r="T54" s="43">
        <v>7</v>
      </c>
      <c r="U54" s="43">
        <f t="shared" si="4"/>
        <v>7</v>
      </c>
      <c r="V54" s="43">
        <v>3</v>
      </c>
      <c r="W54" s="43"/>
      <c r="X54" s="43">
        <f t="shared" si="5"/>
        <v>3</v>
      </c>
      <c r="Y54" s="47"/>
      <c r="Z54" s="47"/>
      <c r="AA54" s="43">
        <f t="shared" si="12"/>
        <v>0</v>
      </c>
      <c r="AB54" s="41">
        <f>IF(G54="M",ROUND(SUMPRODUCT(J54:AA54,#REF!)/SUM(#REF!),2),ROUND(SUMPRODUCT(G54:AA54,$G$2:$AA$2)/SUM($G$2:$AA$2),2))</f>
        <v>5.91</v>
      </c>
      <c r="AC54" s="44" t="str">
        <f t="shared" si="13"/>
        <v>Trung Bình</v>
      </c>
    </row>
    <row r="55" spans="1:29" s="13" customFormat="1" ht="31.5" customHeight="1">
      <c r="A55" s="10">
        <v>53</v>
      </c>
      <c r="B55" s="26" t="s">
        <v>190</v>
      </c>
      <c r="C55" s="342" t="s">
        <v>187</v>
      </c>
      <c r="D55" s="15" t="s">
        <v>266</v>
      </c>
      <c r="E55" s="15" t="s">
        <v>117</v>
      </c>
      <c r="F55" s="16" t="s">
        <v>48</v>
      </c>
      <c r="G55" s="46">
        <v>8</v>
      </c>
      <c r="H55" s="47"/>
      <c r="I55" s="43">
        <f t="shared" si="8"/>
        <v>8</v>
      </c>
      <c r="J55" s="47">
        <v>7</v>
      </c>
      <c r="K55" s="47"/>
      <c r="L55" s="43">
        <f t="shared" si="9"/>
        <v>7</v>
      </c>
      <c r="M55" s="47">
        <v>4</v>
      </c>
      <c r="N55" s="47">
        <v>6</v>
      </c>
      <c r="O55" s="43">
        <f t="shared" si="10"/>
        <v>6</v>
      </c>
      <c r="P55" s="53">
        <v>2</v>
      </c>
      <c r="Q55" s="47">
        <v>3</v>
      </c>
      <c r="R55" s="43">
        <f t="shared" si="11"/>
        <v>3</v>
      </c>
      <c r="S55" s="43">
        <v>8</v>
      </c>
      <c r="T55" s="43"/>
      <c r="U55" s="43">
        <f t="shared" si="4"/>
        <v>8</v>
      </c>
      <c r="V55" s="43">
        <v>5</v>
      </c>
      <c r="W55" s="43"/>
      <c r="X55" s="43">
        <f t="shared" si="5"/>
        <v>5</v>
      </c>
      <c r="Y55" s="47"/>
      <c r="Z55" s="47"/>
      <c r="AA55" s="43">
        <f t="shared" si="12"/>
        <v>0</v>
      </c>
      <c r="AB55" s="41">
        <f>IF(G55="M",ROUND(SUMPRODUCT(J55:AA55,#REF!)/SUM(#REF!),2),ROUND(SUMPRODUCT(G55:AA55,$G$2:$AA$2)/SUM($G$2:$AA$2),2))</f>
        <v>6.23</v>
      </c>
      <c r="AC55" s="44" t="str">
        <f t="shared" si="13"/>
        <v>TB.Khá</v>
      </c>
    </row>
    <row r="56" spans="1:29" s="13" customFormat="1" ht="31.5" customHeight="1">
      <c r="A56" s="14">
        <v>54</v>
      </c>
      <c r="B56" s="26" t="s">
        <v>28</v>
      </c>
      <c r="C56" s="342" t="s">
        <v>52</v>
      </c>
      <c r="D56" s="15" t="s">
        <v>267</v>
      </c>
      <c r="E56" s="15" t="s">
        <v>191</v>
      </c>
      <c r="F56" s="16" t="s">
        <v>55</v>
      </c>
      <c r="G56" s="46">
        <v>8</v>
      </c>
      <c r="H56" s="47"/>
      <c r="I56" s="43">
        <f t="shared" si="8"/>
        <v>8</v>
      </c>
      <c r="J56" s="47">
        <v>3</v>
      </c>
      <c r="K56" s="47">
        <v>5</v>
      </c>
      <c r="L56" s="43">
        <f t="shared" si="9"/>
        <v>5</v>
      </c>
      <c r="M56" s="47">
        <v>6</v>
      </c>
      <c r="N56" s="47"/>
      <c r="O56" s="43">
        <f t="shared" si="10"/>
        <v>6</v>
      </c>
      <c r="P56" s="53">
        <v>3</v>
      </c>
      <c r="Q56" s="47">
        <v>5</v>
      </c>
      <c r="R56" s="43">
        <f t="shared" si="11"/>
        <v>5</v>
      </c>
      <c r="S56" s="43">
        <v>7</v>
      </c>
      <c r="T56" s="43"/>
      <c r="U56" s="43">
        <f t="shared" si="4"/>
        <v>7</v>
      </c>
      <c r="V56" s="43">
        <v>6</v>
      </c>
      <c r="W56" s="43"/>
      <c r="X56" s="43">
        <f t="shared" si="5"/>
        <v>6</v>
      </c>
      <c r="Y56" s="47"/>
      <c r="Z56" s="47"/>
      <c r="AA56" s="43">
        <f t="shared" si="12"/>
        <v>0</v>
      </c>
      <c r="AB56" s="41">
        <f>IF(G56="M",ROUND(SUMPRODUCT(J56:AA56,#REF!)/SUM(#REF!),2),ROUND(SUMPRODUCT(G56:AA56,$G$2:$AA$2)/SUM($G$2:$AA$2),2))</f>
        <v>6.18</v>
      </c>
      <c r="AC56" s="44" t="str">
        <f t="shared" si="13"/>
        <v>TB.Khá</v>
      </c>
    </row>
    <row r="57" spans="1:29" s="52" customFormat="1" ht="31.5" customHeight="1">
      <c r="A57" s="10">
        <v>55</v>
      </c>
      <c r="B57" s="26" t="s">
        <v>194</v>
      </c>
      <c r="C57" s="342" t="s">
        <v>195</v>
      </c>
      <c r="D57" s="15" t="s">
        <v>269</v>
      </c>
      <c r="E57" s="15" t="s">
        <v>196</v>
      </c>
      <c r="F57" s="16" t="s">
        <v>197</v>
      </c>
      <c r="G57" s="46">
        <v>8</v>
      </c>
      <c r="H57" s="47"/>
      <c r="I57" s="43">
        <f t="shared" si="8"/>
        <v>8</v>
      </c>
      <c r="J57" s="47">
        <v>6</v>
      </c>
      <c r="K57" s="47"/>
      <c r="L57" s="43">
        <f t="shared" si="9"/>
        <v>6</v>
      </c>
      <c r="M57" s="47">
        <v>6</v>
      </c>
      <c r="N57" s="47"/>
      <c r="O57" s="43">
        <f t="shared" si="10"/>
        <v>6</v>
      </c>
      <c r="P57" s="53">
        <v>4</v>
      </c>
      <c r="Q57" s="47">
        <v>7</v>
      </c>
      <c r="R57" s="43">
        <f t="shared" si="11"/>
        <v>7</v>
      </c>
      <c r="S57" s="43">
        <v>6</v>
      </c>
      <c r="T57" s="43"/>
      <c r="U57" s="43">
        <f t="shared" si="4"/>
        <v>6</v>
      </c>
      <c r="V57" s="43">
        <v>9</v>
      </c>
      <c r="W57" s="43"/>
      <c r="X57" s="43">
        <f t="shared" si="5"/>
        <v>9</v>
      </c>
      <c r="Y57" s="47"/>
      <c r="Z57" s="47"/>
      <c r="AA57" s="43">
        <f t="shared" si="12"/>
        <v>0</v>
      </c>
      <c r="AB57" s="41">
        <f>IF(G57="M",ROUND(SUMPRODUCT(J57:AA57,#REF!)/SUM(#REF!),2),ROUND(SUMPRODUCT(G57:AA57,$G$2:$AA$2)/SUM($G$2:$AA$2),2))</f>
        <v>6.68</v>
      </c>
      <c r="AC57" s="44" t="str">
        <f t="shared" si="13"/>
        <v>TB.Khá</v>
      </c>
    </row>
    <row r="58" spans="1:29" ht="24.75" customHeight="1">
      <c r="A58" s="10">
        <v>56</v>
      </c>
      <c r="B58" s="322" t="s">
        <v>300</v>
      </c>
      <c r="C58" s="323" t="s">
        <v>60</v>
      </c>
      <c r="D58" s="321">
        <v>409170136</v>
      </c>
      <c r="E58" s="324" t="s">
        <v>301</v>
      </c>
      <c r="F58" s="279" t="s">
        <v>302</v>
      </c>
      <c r="G58" s="336">
        <v>5</v>
      </c>
      <c r="H58" s="337"/>
      <c r="I58" s="337">
        <f t="shared" si="8"/>
        <v>5</v>
      </c>
      <c r="J58" s="337">
        <v>6</v>
      </c>
      <c r="K58" s="337"/>
      <c r="L58" s="337">
        <f t="shared" si="9"/>
        <v>6</v>
      </c>
      <c r="M58" s="339">
        <v>6</v>
      </c>
      <c r="N58" s="337"/>
      <c r="O58" s="337">
        <f t="shared" si="10"/>
        <v>6</v>
      </c>
      <c r="P58" s="339">
        <v>5</v>
      </c>
      <c r="Q58" s="337"/>
      <c r="R58" s="43">
        <f t="shared" si="11"/>
        <v>5</v>
      </c>
      <c r="S58" s="337">
        <v>5</v>
      </c>
      <c r="T58" s="337"/>
      <c r="U58" s="43">
        <f t="shared" si="4"/>
        <v>5</v>
      </c>
      <c r="V58" s="337">
        <v>9</v>
      </c>
      <c r="W58" s="337"/>
      <c r="X58" s="43">
        <f t="shared" si="5"/>
        <v>9</v>
      </c>
      <c r="Y58" s="36">
        <v>6</v>
      </c>
      <c r="Z58" s="336"/>
      <c r="AA58" s="43">
        <f t="shared" si="12"/>
        <v>6</v>
      </c>
      <c r="AB58" s="41">
        <f>IF(G58="M",ROUND(SUMPRODUCT(J58:AA58,#REF!)/SUM(#REF!),2),ROUND(SUMPRODUCT(G58:AA58,$G$2:$AA$2)/SUM($G$2:$AA$2),2))</f>
        <v>5.41</v>
      </c>
      <c r="AC58" s="44" t="str">
        <f t="shared" si="13"/>
        <v>Trung Bình</v>
      </c>
    </row>
    <row r="59" spans="1:29" ht="24.75" customHeight="1">
      <c r="A59" s="14">
        <v>57</v>
      </c>
      <c r="B59" s="325" t="s">
        <v>296</v>
      </c>
      <c r="C59" s="326" t="s">
        <v>297</v>
      </c>
      <c r="D59" s="327">
        <v>409170141</v>
      </c>
      <c r="E59" s="328" t="s">
        <v>303</v>
      </c>
      <c r="F59" s="279" t="s">
        <v>1</v>
      </c>
      <c r="G59" s="336">
        <v>4</v>
      </c>
      <c r="H59" s="337">
        <v>6</v>
      </c>
      <c r="I59" s="337">
        <f t="shared" si="8"/>
        <v>6</v>
      </c>
      <c r="J59" s="337">
        <v>8</v>
      </c>
      <c r="K59" s="337"/>
      <c r="L59" s="337">
        <f t="shared" si="9"/>
        <v>8</v>
      </c>
      <c r="M59" s="339">
        <v>6</v>
      </c>
      <c r="N59" s="337"/>
      <c r="O59" s="337">
        <f t="shared" si="10"/>
        <v>6</v>
      </c>
      <c r="P59" s="339">
        <v>0</v>
      </c>
      <c r="Q59" s="337"/>
      <c r="R59" s="43">
        <f t="shared" si="11"/>
        <v>0</v>
      </c>
      <c r="S59" s="337">
        <v>0</v>
      </c>
      <c r="T59" s="337">
        <v>5</v>
      </c>
      <c r="U59" s="43">
        <f t="shared" si="4"/>
        <v>5</v>
      </c>
      <c r="V59" s="337">
        <v>4</v>
      </c>
      <c r="W59" s="337"/>
      <c r="X59" s="43">
        <f t="shared" si="5"/>
        <v>4</v>
      </c>
      <c r="Y59" s="36">
        <v>7</v>
      </c>
      <c r="Z59" s="336"/>
      <c r="AA59" s="43">
        <f t="shared" si="12"/>
        <v>7</v>
      </c>
      <c r="AB59" s="41">
        <f>IF(G59="M",ROUND(SUMPRODUCT(J59:AA59,#REF!)/SUM(#REF!),2),ROUND(SUMPRODUCT(G59:AA59,$G$2:$AA$2)/SUM($G$2:$AA$2),2))</f>
        <v>4.86</v>
      </c>
      <c r="AC59" s="44" t="str">
        <f t="shared" si="13"/>
        <v>Yếu</v>
      </c>
    </row>
    <row r="60" spans="1:29" ht="24.75" customHeight="1">
      <c r="A60" s="14">
        <v>58</v>
      </c>
      <c r="B60" s="325" t="s">
        <v>304</v>
      </c>
      <c r="C60" s="326" t="s">
        <v>305</v>
      </c>
      <c r="D60" s="327">
        <v>409170168</v>
      </c>
      <c r="E60" s="328" t="s">
        <v>306</v>
      </c>
      <c r="F60" s="279" t="s">
        <v>1</v>
      </c>
      <c r="G60" s="336">
        <v>4</v>
      </c>
      <c r="H60" s="337">
        <v>5</v>
      </c>
      <c r="I60" s="337">
        <f t="shared" si="8"/>
        <v>5</v>
      </c>
      <c r="J60" s="337">
        <v>5</v>
      </c>
      <c r="K60" s="337"/>
      <c r="L60" s="337">
        <f t="shared" si="9"/>
        <v>5</v>
      </c>
      <c r="M60" s="339">
        <v>6</v>
      </c>
      <c r="N60" s="337"/>
      <c r="O60" s="337">
        <f t="shared" si="10"/>
        <v>6</v>
      </c>
      <c r="P60" s="339">
        <v>2</v>
      </c>
      <c r="Q60" s="337">
        <v>4</v>
      </c>
      <c r="R60" s="43">
        <f t="shared" si="11"/>
        <v>4</v>
      </c>
      <c r="S60" s="337">
        <v>2</v>
      </c>
      <c r="T60" s="337">
        <v>6</v>
      </c>
      <c r="U60" s="43">
        <f t="shared" si="4"/>
        <v>6</v>
      </c>
      <c r="V60" s="337">
        <v>6</v>
      </c>
      <c r="W60" s="337"/>
      <c r="X60" s="43">
        <f t="shared" si="5"/>
        <v>6</v>
      </c>
      <c r="Y60" s="36">
        <v>6</v>
      </c>
      <c r="Z60" s="336"/>
      <c r="AA60" s="43">
        <f t="shared" si="12"/>
        <v>6</v>
      </c>
      <c r="AB60" s="41">
        <f>IF(G60="M",ROUND(SUMPRODUCT(J60:AA60,#REF!)/SUM(#REF!),2),ROUND(SUMPRODUCT(G60:AA60,$G$2:$AA$2)/SUM($G$2:$AA$2),2))</f>
        <v>5.14</v>
      </c>
      <c r="AC60" s="44" t="str">
        <f t="shared" si="13"/>
        <v>Trung Bình</v>
      </c>
    </row>
    <row r="61" spans="1:29" ht="24.75" customHeight="1">
      <c r="A61" s="10">
        <v>59</v>
      </c>
      <c r="B61" s="325" t="s">
        <v>309</v>
      </c>
      <c r="C61" s="326" t="s">
        <v>124</v>
      </c>
      <c r="D61" s="327">
        <v>409170175</v>
      </c>
      <c r="E61" s="328" t="s">
        <v>307</v>
      </c>
      <c r="F61" s="279" t="s">
        <v>308</v>
      </c>
      <c r="G61" s="336">
        <v>6</v>
      </c>
      <c r="H61" s="337"/>
      <c r="I61" s="337">
        <f t="shared" si="8"/>
        <v>6</v>
      </c>
      <c r="J61" s="337">
        <v>7</v>
      </c>
      <c r="K61" s="337"/>
      <c r="L61" s="337">
        <f t="shared" si="9"/>
        <v>7</v>
      </c>
      <c r="M61" s="339">
        <v>7</v>
      </c>
      <c r="N61" s="337"/>
      <c r="O61" s="337">
        <f t="shared" si="10"/>
        <v>7</v>
      </c>
      <c r="P61" s="339">
        <v>4</v>
      </c>
      <c r="Q61" s="337">
        <v>5</v>
      </c>
      <c r="R61" s="43">
        <f t="shared" si="11"/>
        <v>5</v>
      </c>
      <c r="S61" s="337">
        <v>4</v>
      </c>
      <c r="T61" s="337">
        <v>6</v>
      </c>
      <c r="U61" s="43">
        <f t="shared" si="4"/>
        <v>6</v>
      </c>
      <c r="V61" s="337">
        <v>6</v>
      </c>
      <c r="W61" s="337"/>
      <c r="X61" s="43">
        <f t="shared" si="5"/>
        <v>6</v>
      </c>
      <c r="Y61" s="36">
        <v>6</v>
      </c>
      <c r="Z61" s="336"/>
      <c r="AA61" s="43">
        <f t="shared" si="12"/>
        <v>6</v>
      </c>
      <c r="AB61" s="41">
        <f>IF(G61="M",ROUND(SUMPRODUCT(J61:AA61,#REF!)/SUM(#REF!),2),ROUND(SUMPRODUCT(G61:AA61,$G$2:$AA$2)/SUM($G$2:$AA$2),2))</f>
        <v>6.18</v>
      </c>
      <c r="AC61" s="44" t="str">
        <f t="shared" si="13"/>
        <v>TB.Khá</v>
      </c>
    </row>
    <row r="62" spans="1:29" ht="24.75" customHeight="1">
      <c r="A62" s="14">
        <v>60</v>
      </c>
      <c r="B62" s="325" t="s">
        <v>310</v>
      </c>
      <c r="C62" s="326" t="s">
        <v>311</v>
      </c>
      <c r="D62" s="327">
        <v>409170194</v>
      </c>
      <c r="E62" s="328" t="s">
        <v>312</v>
      </c>
      <c r="F62" s="279" t="s">
        <v>7</v>
      </c>
      <c r="G62" s="336">
        <v>8</v>
      </c>
      <c r="H62" s="337"/>
      <c r="I62" s="337">
        <f t="shared" si="8"/>
        <v>8</v>
      </c>
      <c r="J62" s="337">
        <v>5</v>
      </c>
      <c r="K62" s="337"/>
      <c r="L62" s="337">
        <f t="shared" si="9"/>
        <v>5</v>
      </c>
      <c r="M62" s="339">
        <v>6</v>
      </c>
      <c r="N62" s="337"/>
      <c r="O62" s="337">
        <f t="shared" si="10"/>
        <v>6</v>
      </c>
      <c r="P62" s="339">
        <v>3</v>
      </c>
      <c r="Q62" s="337">
        <v>5</v>
      </c>
      <c r="R62" s="43">
        <f t="shared" si="11"/>
        <v>5</v>
      </c>
      <c r="S62" s="337">
        <v>5</v>
      </c>
      <c r="T62" s="337"/>
      <c r="U62" s="43">
        <f t="shared" si="4"/>
        <v>5</v>
      </c>
      <c r="V62" s="337">
        <v>6</v>
      </c>
      <c r="W62" s="337"/>
      <c r="X62" s="43">
        <f t="shared" si="5"/>
        <v>6</v>
      </c>
      <c r="Y62" s="36">
        <v>6</v>
      </c>
      <c r="Z62" s="336"/>
      <c r="AA62" s="43">
        <f t="shared" si="12"/>
        <v>6</v>
      </c>
      <c r="AB62" s="41">
        <f>IF(G62="M",ROUND(SUMPRODUCT(J62:AA62,#REF!)/SUM(#REF!),2),ROUND(SUMPRODUCT(G62:AA62,$G$2:$AA$2)/SUM($G$2:$AA$2),2))</f>
        <v>5.91</v>
      </c>
      <c r="AC62" s="44" t="str">
        <f t="shared" si="13"/>
        <v>Trung Bình</v>
      </c>
    </row>
    <row r="63" spans="1:29" ht="24.75" customHeight="1">
      <c r="A63" s="14">
        <v>61</v>
      </c>
      <c r="B63" s="329" t="s">
        <v>46</v>
      </c>
      <c r="C63" s="326" t="s">
        <v>51</v>
      </c>
      <c r="D63" s="327">
        <v>409170198</v>
      </c>
      <c r="E63" s="328" t="s">
        <v>313</v>
      </c>
      <c r="F63" s="279" t="s">
        <v>0</v>
      </c>
      <c r="G63" s="336">
        <v>7</v>
      </c>
      <c r="H63" s="337"/>
      <c r="I63" s="337">
        <f t="shared" si="8"/>
        <v>7</v>
      </c>
      <c r="J63" s="337">
        <v>7</v>
      </c>
      <c r="K63" s="337"/>
      <c r="L63" s="337">
        <f t="shared" si="9"/>
        <v>7</v>
      </c>
      <c r="M63" s="339">
        <v>7</v>
      </c>
      <c r="N63" s="337"/>
      <c r="O63" s="337">
        <f t="shared" si="10"/>
        <v>7</v>
      </c>
      <c r="P63" s="339">
        <v>3</v>
      </c>
      <c r="Q63" s="460">
        <v>7</v>
      </c>
      <c r="R63" s="43">
        <f t="shared" si="11"/>
        <v>7</v>
      </c>
      <c r="S63" s="337">
        <v>2</v>
      </c>
      <c r="T63" s="337">
        <v>5</v>
      </c>
      <c r="U63" s="43">
        <f t="shared" si="4"/>
        <v>5</v>
      </c>
      <c r="V63" s="337">
        <v>9</v>
      </c>
      <c r="W63" s="337"/>
      <c r="X63" s="43">
        <f t="shared" si="5"/>
        <v>9</v>
      </c>
      <c r="Y63" s="36">
        <v>7</v>
      </c>
      <c r="Z63" s="336"/>
      <c r="AA63" s="43">
        <f t="shared" si="12"/>
        <v>7</v>
      </c>
      <c r="AB63" s="41">
        <f>IF(G63="M",ROUND(SUMPRODUCT(J63:AA63,#REF!)/SUM(#REF!),2),ROUND(SUMPRODUCT(G63:AA63,$G$2:$AA$2)/SUM($G$2:$AA$2),2))</f>
        <v>6.73</v>
      </c>
      <c r="AC63" s="44" t="str">
        <f t="shared" si="13"/>
        <v>TB.Khá</v>
      </c>
    </row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spans="2:4" ht="18">
      <c r="B75" s="498" t="s">
        <v>337</v>
      </c>
      <c r="C75" s="498"/>
      <c r="D75" s="498"/>
    </row>
    <row r="76" ht="18"/>
    <row r="77" spans="1:29" s="13" customFormat="1" ht="31.5" customHeight="1">
      <c r="A77" s="10">
        <v>3</v>
      </c>
      <c r="B77" s="316" t="s">
        <v>59</v>
      </c>
      <c r="C77" s="317" t="s">
        <v>60</v>
      </c>
      <c r="D77" s="68" t="s">
        <v>210</v>
      </c>
      <c r="E77" s="15" t="s">
        <v>34</v>
      </c>
      <c r="F77" s="16" t="s">
        <v>15</v>
      </c>
      <c r="G77" s="37">
        <v>7</v>
      </c>
      <c r="H77" s="45"/>
      <c r="I77" s="43">
        <f aca="true" t="shared" si="14" ref="I77:I83">IF(H77="",G77,IF(G77&gt;=5,H77,MAX(G77,H77)))</f>
        <v>7</v>
      </c>
      <c r="J77" s="45">
        <v>6</v>
      </c>
      <c r="K77" s="45"/>
      <c r="L77" s="43">
        <f aca="true" t="shared" si="15" ref="L77:L83">IF(K77="",J77,IF(J77&gt;=5,K77,MAX(J77,K77)))</f>
        <v>6</v>
      </c>
      <c r="M77" s="45">
        <v>4</v>
      </c>
      <c r="N77" s="45"/>
      <c r="O77" s="43">
        <f aca="true" t="shared" si="16" ref="O77:O83">IF(N77="",M77,IF(M77&gt;=5,N77,MAX(M77,N77)))</f>
        <v>4</v>
      </c>
      <c r="P77" s="53">
        <v>5</v>
      </c>
      <c r="Q77" s="45"/>
      <c r="R77" s="43">
        <f aca="true" t="shared" si="17" ref="R77:R83">IF(Q77="",P77,IF(P77&gt;=5,Q77,MAX(P77,Q77)))</f>
        <v>5</v>
      </c>
      <c r="S77" s="43">
        <v>6</v>
      </c>
      <c r="T77" s="43"/>
      <c r="U77" s="43">
        <f aca="true" t="shared" si="18" ref="U77:U83">IF(T77="",S77,IF(S77&gt;=5,T77,MAX(S77,T77)))</f>
        <v>6</v>
      </c>
      <c r="V77" s="43">
        <v>4</v>
      </c>
      <c r="W77" s="43"/>
      <c r="X77" s="43">
        <f aca="true" t="shared" si="19" ref="X77:X83">IF(W77="",V77,IF(V77&gt;=5,W77,MAX(V77,W77)))</f>
        <v>4</v>
      </c>
      <c r="Y77" s="45"/>
      <c r="Z77" s="45"/>
      <c r="AA77" s="43">
        <f aca="true" t="shared" si="20" ref="AA77:AA83">IF(Z77="",Y77,IF(Y77&gt;=5,Z77,MAX(Y77,Z77)))</f>
        <v>0</v>
      </c>
      <c r="AB77" s="41">
        <f>IF(G77="M",ROUND(SUMPRODUCT(J77:AA77,#REF!)/SUM(#REF!),2),ROUND(SUMPRODUCT(G77:AA77,$G$2:$AA$2)/SUM($G$2:$AA$2),2))</f>
        <v>5.55</v>
      </c>
      <c r="AC77" s="44" t="str">
        <f aca="true" t="shared" si="21" ref="AC77:AC83">IF(AB77&gt;=9,"Xuất Sắc",IF(AB77&gt;=8,"Giỏi",IF(AB77&gt;=7,"Khá",IF(AB77&gt;=6,"TB.Khá",IF(AB77&gt;=5,"Trung Bình",IF(AB77&gt;=4,"Yếu","Kém"))))))</f>
        <v>Trung Bình</v>
      </c>
    </row>
    <row r="78" spans="1:29" s="13" customFormat="1" ht="31.5" customHeight="1">
      <c r="A78" s="10">
        <v>31</v>
      </c>
      <c r="B78" s="316" t="s">
        <v>126</v>
      </c>
      <c r="C78" s="317" t="s">
        <v>127</v>
      </c>
      <c r="D78" s="68" t="s">
        <v>238</v>
      </c>
      <c r="E78" s="15" t="s">
        <v>128</v>
      </c>
      <c r="F78" s="16" t="s">
        <v>3</v>
      </c>
      <c r="G78" s="46">
        <v>6</v>
      </c>
      <c r="H78" s="47"/>
      <c r="I78" s="43">
        <f t="shared" si="14"/>
        <v>6</v>
      </c>
      <c r="J78" s="47">
        <v>2</v>
      </c>
      <c r="K78" s="47">
        <v>5</v>
      </c>
      <c r="L78" s="43">
        <f t="shared" si="15"/>
        <v>5</v>
      </c>
      <c r="M78" s="47">
        <v>5</v>
      </c>
      <c r="N78" s="47"/>
      <c r="O78" s="43">
        <f t="shared" si="16"/>
        <v>5</v>
      </c>
      <c r="P78" s="53">
        <v>3</v>
      </c>
      <c r="Q78" s="112">
        <v>5</v>
      </c>
      <c r="R78" s="43">
        <f t="shared" si="17"/>
        <v>5</v>
      </c>
      <c r="S78" s="43">
        <v>2</v>
      </c>
      <c r="T78" s="43">
        <v>4</v>
      </c>
      <c r="U78" s="43">
        <f t="shared" si="18"/>
        <v>4</v>
      </c>
      <c r="V78" s="43">
        <v>5</v>
      </c>
      <c r="W78" s="43"/>
      <c r="X78" s="43">
        <f t="shared" si="19"/>
        <v>5</v>
      </c>
      <c r="Y78" s="47"/>
      <c r="Z78" s="47"/>
      <c r="AA78" s="43">
        <f t="shared" si="20"/>
        <v>0</v>
      </c>
      <c r="AB78" s="41">
        <f>IF(G78="M",ROUND(SUMPRODUCT(J78:AA78,#REF!)/SUM(#REF!),2),ROUND(SUMPRODUCT(G78:AA78,$G$2:$AA$2)/SUM($G$2:$AA$2),2))</f>
        <v>5.09</v>
      </c>
      <c r="AC78" s="44" t="str">
        <f t="shared" si="21"/>
        <v>Trung Bình</v>
      </c>
    </row>
    <row r="79" spans="1:29" s="13" customFormat="1" ht="31.5" customHeight="1">
      <c r="A79" s="10">
        <v>36</v>
      </c>
      <c r="B79" s="316" t="s">
        <v>138</v>
      </c>
      <c r="C79" s="317" t="s">
        <v>139</v>
      </c>
      <c r="D79" s="68" t="s">
        <v>243</v>
      </c>
      <c r="E79" s="15" t="s">
        <v>140</v>
      </c>
      <c r="F79" s="16" t="s">
        <v>141</v>
      </c>
      <c r="G79" s="46">
        <v>6</v>
      </c>
      <c r="H79" s="47"/>
      <c r="I79" s="43">
        <f t="shared" si="14"/>
        <v>6</v>
      </c>
      <c r="J79" s="47">
        <v>4</v>
      </c>
      <c r="K79" s="47">
        <v>5</v>
      </c>
      <c r="L79" s="43">
        <f t="shared" si="15"/>
        <v>5</v>
      </c>
      <c r="M79" s="47">
        <v>5</v>
      </c>
      <c r="N79" s="47"/>
      <c r="O79" s="43">
        <f t="shared" si="16"/>
        <v>5</v>
      </c>
      <c r="P79" s="53">
        <v>3</v>
      </c>
      <c r="Q79" s="47">
        <v>5</v>
      </c>
      <c r="R79" s="43">
        <f t="shared" si="17"/>
        <v>5</v>
      </c>
      <c r="S79" s="43">
        <v>1</v>
      </c>
      <c r="T79" s="43">
        <v>4</v>
      </c>
      <c r="U79" s="43">
        <f t="shared" si="18"/>
        <v>4</v>
      </c>
      <c r="V79" s="43">
        <v>6</v>
      </c>
      <c r="W79" s="43"/>
      <c r="X79" s="43">
        <f t="shared" si="19"/>
        <v>6</v>
      </c>
      <c r="Y79" s="47"/>
      <c r="Z79" s="47"/>
      <c r="AA79" s="43">
        <f t="shared" si="20"/>
        <v>0</v>
      </c>
      <c r="AB79" s="41">
        <f>IF(G79="M",ROUND(SUMPRODUCT(J79:AA79,#REF!)/SUM(#REF!),2),ROUND(SUMPRODUCT(G79:AA79,$G$2:$AA$2)/SUM($G$2:$AA$2),2))</f>
        <v>5.09</v>
      </c>
      <c r="AC79" s="44" t="str">
        <f t="shared" si="21"/>
        <v>Trung Bình</v>
      </c>
    </row>
    <row r="80" spans="1:29" s="13" customFormat="1" ht="31.5" customHeight="1">
      <c r="A80" s="10">
        <v>43</v>
      </c>
      <c r="B80" s="316" t="s">
        <v>157</v>
      </c>
      <c r="C80" s="317" t="s">
        <v>155</v>
      </c>
      <c r="D80" s="68" t="s">
        <v>250</v>
      </c>
      <c r="E80" s="15" t="s">
        <v>131</v>
      </c>
      <c r="F80" s="16" t="s">
        <v>11</v>
      </c>
      <c r="G80" s="46">
        <v>0</v>
      </c>
      <c r="H80" s="47"/>
      <c r="I80" s="43">
        <f t="shared" si="14"/>
        <v>0</v>
      </c>
      <c r="J80" s="47">
        <v>2</v>
      </c>
      <c r="K80" s="47"/>
      <c r="L80" s="43">
        <f t="shared" si="15"/>
        <v>2</v>
      </c>
      <c r="M80" s="47">
        <v>0</v>
      </c>
      <c r="N80" s="47"/>
      <c r="O80" s="43">
        <f t="shared" si="16"/>
        <v>0</v>
      </c>
      <c r="P80" s="53">
        <v>2</v>
      </c>
      <c r="Q80" s="47"/>
      <c r="R80" s="43">
        <f t="shared" si="17"/>
        <v>2</v>
      </c>
      <c r="S80" s="43">
        <v>1</v>
      </c>
      <c r="T80" s="43"/>
      <c r="U80" s="43">
        <f t="shared" si="18"/>
        <v>1</v>
      </c>
      <c r="V80" s="43">
        <v>9</v>
      </c>
      <c r="W80" s="43"/>
      <c r="X80" s="43">
        <f t="shared" si="19"/>
        <v>9</v>
      </c>
      <c r="Y80" s="47"/>
      <c r="Z80" s="47"/>
      <c r="AA80" s="43">
        <f t="shared" si="20"/>
        <v>0</v>
      </c>
      <c r="AB80" s="41">
        <f>IF(G80="M",ROUND(SUMPRODUCT(J80:AA80,#REF!)/SUM(#REF!),2),ROUND(SUMPRODUCT(G80:AA80,$G$2:$AA$2)/SUM($G$2:$AA$2),2))</f>
        <v>0.95</v>
      </c>
      <c r="AC80" s="44" t="str">
        <f t="shared" si="21"/>
        <v>Kém</v>
      </c>
    </row>
    <row r="81" spans="1:29" s="13" customFormat="1" ht="31.5" customHeight="1">
      <c r="A81" s="14">
        <v>44</v>
      </c>
      <c r="B81" s="316" t="s">
        <v>158</v>
      </c>
      <c r="C81" s="317" t="s">
        <v>159</v>
      </c>
      <c r="D81" s="68" t="s">
        <v>251</v>
      </c>
      <c r="E81" s="15" t="s">
        <v>160</v>
      </c>
      <c r="F81" s="16" t="s">
        <v>161</v>
      </c>
      <c r="G81" s="46">
        <v>8</v>
      </c>
      <c r="H81" s="47"/>
      <c r="I81" s="43">
        <f t="shared" si="14"/>
        <v>8</v>
      </c>
      <c r="J81" s="47">
        <v>4</v>
      </c>
      <c r="K81" s="47"/>
      <c r="L81" s="43">
        <f t="shared" si="15"/>
        <v>4</v>
      </c>
      <c r="M81" s="47">
        <v>5</v>
      </c>
      <c r="N81" s="47"/>
      <c r="O81" s="43">
        <f t="shared" si="16"/>
        <v>5</v>
      </c>
      <c r="P81" s="53">
        <v>4</v>
      </c>
      <c r="Q81" s="47"/>
      <c r="R81" s="43">
        <f t="shared" si="17"/>
        <v>4</v>
      </c>
      <c r="S81" s="43">
        <v>5</v>
      </c>
      <c r="T81" s="43"/>
      <c r="U81" s="43">
        <f t="shared" si="18"/>
        <v>5</v>
      </c>
      <c r="V81" s="43">
        <v>10</v>
      </c>
      <c r="W81" s="43"/>
      <c r="X81" s="43">
        <f t="shared" si="19"/>
        <v>10</v>
      </c>
      <c r="Y81" s="47"/>
      <c r="Z81" s="47"/>
      <c r="AA81" s="43">
        <f t="shared" si="20"/>
        <v>0</v>
      </c>
      <c r="AB81" s="41">
        <f>IF(G81="M",ROUND(SUMPRODUCT(J81:AA81,#REF!)/SUM(#REF!),2),ROUND(SUMPRODUCT(G81:AA81,$G$2:$AA$2)/SUM($G$2:$AA$2),2))</f>
        <v>5.27</v>
      </c>
      <c r="AC81" s="44" t="str">
        <f t="shared" si="21"/>
        <v>Trung Bình</v>
      </c>
    </row>
    <row r="82" spans="1:29" s="13" customFormat="1" ht="31.5" customHeight="1">
      <c r="A82" s="10">
        <v>58</v>
      </c>
      <c r="B82" s="316" t="s">
        <v>46</v>
      </c>
      <c r="C82" s="317" t="s">
        <v>187</v>
      </c>
      <c r="D82" s="68" t="s">
        <v>265</v>
      </c>
      <c r="E82" s="15" t="s">
        <v>189</v>
      </c>
      <c r="F82" s="16" t="s">
        <v>15</v>
      </c>
      <c r="G82" s="46">
        <v>8</v>
      </c>
      <c r="H82" s="47"/>
      <c r="I82" s="43">
        <f t="shared" si="14"/>
        <v>8</v>
      </c>
      <c r="J82" s="47">
        <v>3</v>
      </c>
      <c r="K82" s="47">
        <v>6</v>
      </c>
      <c r="L82" s="43">
        <f t="shared" si="15"/>
        <v>6</v>
      </c>
      <c r="M82" s="47">
        <v>7</v>
      </c>
      <c r="N82" s="47"/>
      <c r="O82" s="43">
        <f t="shared" si="16"/>
        <v>7</v>
      </c>
      <c r="P82" s="53"/>
      <c r="Q82" s="112">
        <v>7</v>
      </c>
      <c r="R82" s="43">
        <f t="shared" si="17"/>
        <v>7</v>
      </c>
      <c r="S82" s="43">
        <v>5</v>
      </c>
      <c r="T82" s="43"/>
      <c r="U82" s="43">
        <f t="shared" si="18"/>
        <v>5</v>
      </c>
      <c r="V82" s="43">
        <v>6</v>
      </c>
      <c r="W82" s="43"/>
      <c r="X82" s="43">
        <f t="shared" si="19"/>
        <v>6</v>
      </c>
      <c r="Y82" s="47"/>
      <c r="Z82" s="47"/>
      <c r="AA82" s="43">
        <f t="shared" si="20"/>
        <v>0</v>
      </c>
      <c r="AB82" s="41">
        <f>IF(G82="M",ROUND(SUMPRODUCT(J82:AA82,#REF!)/SUM(#REF!),2),ROUND(SUMPRODUCT(G82:AA82,$G$2:$AA$2)/SUM($G$2:$AA$2),2))</f>
        <v>6.77</v>
      </c>
      <c r="AC82" s="44" t="str">
        <f t="shared" si="21"/>
        <v>TB.Khá</v>
      </c>
    </row>
    <row r="83" spans="1:29" s="13" customFormat="1" ht="31.5" customHeight="1">
      <c r="A83" s="10">
        <v>61</v>
      </c>
      <c r="B83" s="316" t="s">
        <v>192</v>
      </c>
      <c r="C83" s="317" t="s">
        <v>193</v>
      </c>
      <c r="D83" s="68" t="s">
        <v>268</v>
      </c>
      <c r="E83" s="15" t="s">
        <v>45</v>
      </c>
      <c r="F83" s="16" t="s">
        <v>3</v>
      </c>
      <c r="G83" s="46">
        <v>3</v>
      </c>
      <c r="H83" s="47"/>
      <c r="I83" s="43">
        <f t="shared" si="14"/>
        <v>3</v>
      </c>
      <c r="J83" s="47"/>
      <c r="K83" s="47"/>
      <c r="L83" s="43">
        <f t="shared" si="15"/>
        <v>0</v>
      </c>
      <c r="M83" s="47">
        <v>5</v>
      </c>
      <c r="N83" s="47"/>
      <c r="O83" s="43">
        <f t="shared" si="16"/>
        <v>5</v>
      </c>
      <c r="P83" s="53"/>
      <c r="Q83" s="112">
        <v>4</v>
      </c>
      <c r="R83" s="43">
        <f t="shared" si="17"/>
        <v>4</v>
      </c>
      <c r="S83" s="43">
        <v>3</v>
      </c>
      <c r="T83" s="43">
        <v>1</v>
      </c>
      <c r="U83" s="43">
        <f t="shared" si="18"/>
        <v>3</v>
      </c>
      <c r="V83" s="43">
        <v>6</v>
      </c>
      <c r="W83" s="43"/>
      <c r="X83" s="43">
        <f t="shared" si="19"/>
        <v>6</v>
      </c>
      <c r="Y83" s="47"/>
      <c r="Z83" s="47"/>
      <c r="AA83" s="43">
        <f t="shared" si="20"/>
        <v>0</v>
      </c>
      <c r="AB83" s="41">
        <f>IF(G83="M",ROUND(SUMPRODUCT(J83:AA83,#REF!)/SUM(#REF!),2),ROUND(SUMPRODUCT(G83:AA83,$G$2:$AA$2)/SUM($G$2:$AA$2),2))</f>
        <v>3.14</v>
      </c>
      <c r="AC83" s="44" t="str">
        <f t="shared" si="21"/>
        <v>Kém</v>
      </c>
    </row>
  </sheetData>
  <sheetProtection/>
  <autoFilter ref="A1:AC57"/>
  <mergeCells count="2">
    <mergeCell ref="A2:F2"/>
    <mergeCell ref="B75:D75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3"/>
  <sheetViews>
    <sheetView workbookViewId="0" topLeftCell="B1">
      <pane xSplit="3" ySplit="2" topLeftCell="E69" activePane="bottomRight" state="frozen"/>
      <selection pane="topLeft" activeCell="B1" sqref="B1"/>
      <selection pane="topRight" activeCell="E1" sqref="E1"/>
      <selection pane="bottomLeft" activeCell="B3" sqref="B3"/>
      <selection pane="bottomRight" activeCell="O59" sqref="O59"/>
    </sheetView>
  </sheetViews>
  <sheetFormatPr defaultColWidth="8.796875" defaultRowHeight="15"/>
  <cols>
    <col min="1" max="1" width="4.8984375" style="117" customWidth="1"/>
    <col min="2" max="2" width="16" style="238" customWidth="1"/>
    <col min="3" max="3" width="7.3984375" style="401" customWidth="1"/>
    <col min="4" max="4" width="13.09765625" style="253" customWidth="1"/>
    <col min="5" max="5" width="7.69921875" style="132" customWidth="1"/>
    <col min="6" max="6" width="13.19921875" style="132" customWidth="1"/>
    <col min="7" max="8" width="4.8984375" style="234" customWidth="1"/>
    <col min="9" max="9" width="4.8984375" style="235" customWidth="1"/>
    <col min="10" max="10" width="4.8984375" style="236" customWidth="1"/>
    <col min="11" max="11" width="4.8984375" style="234" customWidth="1"/>
    <col min="12" max="12" width="4.8984375" style="235" customWidth="1"/>
    <col min="13" max="14" width="4.8984375" style="234" customWidth="1"/>
    <col min="15" max="15" width="4.8984375" style="235" customWidth="1"/>
    <col min="16" max="17" width="4.8984375" style="234" customWidth="1"/>
    <col min="18" max="18" width="4.8984375" style="235" customWidth="1"/>
    <col min="19" max="20" width="4.8984375" style="234" customWidth="1"/>
    <col min="21" max="21" width="4.8984375" style="235" customWidth="1"/>
    <col min="22" max="23" width="4.8984375" style="234" customWidth="1"/>
    <col min="24" max="24" width="4.8984375" style="235" customWidth="1"/>
    <col min="25" max="26" width="4.8984375" style="234" customWidth="1"/>
    <col min="27" max="27" width="4.8984375" style="235" customWidth="1"/>
    <col min="28" max="29" width="5.69921875" style="237" customWidth="1"/>
    <col min="30" max="30" width="10.59765625" style="236" customWidth="1"/>
    <col min="31" max="16384" width="9" style="117" customWidth="1"/>
  </cols>
  <sheetData>
    <row r="1" spans="1:30" ht="147.75" customHeight="1" thickTop="1">
      <c r="A1" s="198" t="s">
        <v>16</v>
      </c>
      <c r="B1" s="199" t="s">
        <v>18</v>
      </c>
      <c r="C1" s="395" t="s">
        <v>19</v>
      </c>
      <c r="D1" s="248" t="s">
        <v>17</v>
      </c>
      <c r="E1" s="200" t="s">
        <v>20</v>
      </c>
      <c r="F1" s="201" t="s">
        <v>21</v>
      </c>
      <c r="G1" s="202" t="s">
        <v>293</v>
      </c>
      <c r="H1" s="203" t="s">
        <v>199</v>
      </c>
      <c r="I1" s="204" t="s">
        <v>200</v>
      </c>
      <c r="J1" s="205" t="s">
        <v>289</v>
      </c>
      <c r="K1" s="203" t="s">
        <v>199</v>
      </c>
      <c r="L1" s="204" t="s">
        <v>200</v>
      </c>
      <c r="M1" s="202" t="s">
        <v>290</v>
      </c>
      <c r="N1" s="203" t="s">
        <v>199</v>
      </c>
      <c r="O1" s="204" t="s">
        <v>200</v>
      </c>
      <c r="P1" s="206" t="s">
        <v>291</v>
      </c>
      <c r="Q1" s="203" t="s">
        <v>199</v>
      </c>
      <c r="R1" s="204" t="s">
        <v>200</v>
      </c>
      <c r="S1" s="202" t="s">
        <v>292</v>
      </c>
      <c r="T1" s="203" t="s">
        <v>199</v>
      </c>
      <c r="U1" s="204" t="s">
        <v>200</v>
      </c>
      <c r="V1" s="202" t="s">
        <v>294</v>
      </c>
      <c r="W1" s="203" t="s">
        <v>199</v>
      </c>
      <c r="X1" s="204" t="s">
        <v>200</v>
      </c>
      <c r="Y1" s="204" t="s">
        <v>295</v>
      </c>
      <c r="Z1" s="203" t="s">
        <v>199</v>
      </c>
      <c r="AA1" s="204" t="s">
        <v>200</v>
      </c>
      <c r="AB1" s="207" t="s">
        <v>277</v>
      </c>
      <c r="AC1" s="389"/>
      <c r="AD1" s="208" t="s">
        <v>207</v>
      </c>
    </row>
    <row r="2" spans="1:30" ht="18.75" customHeight="1">
      <c r="A2" s="499" t="s">
        <v>22</v>
      </c>
      <c r="B2" s="500"/>
      <c r="C2" s="500"/>
      <c r="D2" s="500"/>
      <c r="E2" s="500"/>
      <c r="F2" s="500"/>
      <c r="G2" s="209">
        <v>0</v>
      </c>
      <c r="H2" s="209">
        <v>0</v>
      </c>
      <c r="I2" s="210">
        <v>4</v>
      </c>
      <c r="J2" s="211">
        <v>0</v>
      </c>
      <c r="K2" s="209">
        <v>0</v>
      </c>
      <c r="L2" s="210">
        <v>3</v>
      </c>
      <c r="M2" s="209">
        <v>0</v>
      </c>
      <c r="N2" s="209">
        <v>0</v>
      </c>
      <c r="O2" s="210">
        <v>5</v>
      </c>
      <c r="P2" s="209">
        <v>0</v>
      </c>
      <c r="Q2" s="209">
        <v>0</v>
      </c>
      <c r="R2" s="210">
        <v>3</v>
      </c>
      <c r="S2" s="209">
        <v>0</v>
      </c>
      <c r="T2" s="209">
        <v>0</v>
      </c>
      <c r="U2" s="210">
        <v>3</v>
      </c>
      <c r="V2" s="209">
        <v>0</v>
      </c>
      <c r="W2" s="209">
        <v>0</v>
      </c>
      <c r="X2" s="210">
        <v>3</v>
      </c>
      <c r="Y2" s="209">
        <v>0</v>
      </c>
      <c r="Z2" s="209">
        <v>0</v>
      </c>
      <c r="AA2" s="210">
        <v>0</v>
      </c>
      <c r="AB2" s="212">
        <f>SUM(G2:AA2)</f>
        <v>21</v>
      </c>
      <c r="AC2" s="390"/>
      <c r="AD2" s="213"/>
    </row>
    <row r="3" spans="1:30" s="146" customFormat="1" ht="24" customHeight="1">
      <c r="A3" s="214">
        <v>1</v>
      </c>
      <c r="B3" s="215" t="s">
        <v>53</v>
      </c>
      <c r="C3" s="380" t="s">
        <v>23</v>
      </c>
      <c r="D3" s="249" t="s">
        <v>208</v>
      </c>
      <c r="E3" s="216" t="s">
        <v>54</v>
      </c>
      <c r="F3" s="275" t="s">
        <v>55</v>
      </c>
      <c r="G3" s="260">
        <v>9</v>
      </c>
      <c r="H3" s="217"/>
      <c r="I3" s="218">
        <f aca="true" t="shared" si="0" ref="I3:I56">IF(H3="",G3,IF(G3&gt;=5,H3,MAX(G3,H3)))</f>
        <v>9</v>
      </c>
      <c r="J3" s="219">
        <v>6</v>
      </c>
      <c r="K3" s="219"/>
      <c r="L3" s="218">
        <f aca="true" t="shared" si="1" ref="L3:L56">IF(K3="",J3,IF(J3&gt;=5,K3,MAX(J3,K3)))</f>
        <v>6</v>
      </c>
      <c r="M3" s="219">
        <v>5</v>
      </c>
      <c r="N3" s="219"/>
      <c r="O3" s="218">
        <f aca="true" t="shared" si="2" ref="O3:O56">IF(N3="",M3,IF(M3&gt;=5,N3,MAX(M3,N3)))</f>
        <v>5</v>
      </c>
      <c r="P3" s="219">
        <v>7</v>
      </c>
      <c r="Q3" s="219"/>
      <c r="R3" s="218">
        <f aca="true" t="shared" si="3" ref="R3:R56">IF(Q3="",P3,IF(P3&gt;=5,Q3,MAX(P3,Q3)))</f>
        <v>7</v>
      </c>
      <c r="S3" s="220">
        <v>7</v>
      </c>
      <c r="T3" s="219"/>
      <c r="U3" s="218">
        <f aca="true" t="shared" si="4" ref="U3:U56">IF(T3="",S3,IF(S3&gt;=5,T3,MAX(S3,T3)))</f>
        <v>7</v>
      </c>
      <c r="V3" s="217">
        <v>8</v>
      </c>
      <c r="W3" s="217"/>
      <c r="X3" s="218">
        <f aca="true" t="shared" si="5" ref="X3:X56">IF(W3="",V3,IF(V3&gt;=5,W3,MAX(V3,W3)))</f>
        <v>8</v>
      </c>
      <c r="Y3" s="219">
        <v>3</v>
      </c>
      <c r="Z3" s="219"/>
      <c r="AA3" s="218">
        <f aca="true" t="shared" si="6" ref="AA3:AA56">IF(Z3="",Y3,IF(Y3&gt;=5,Z3,MAX(Y3,Z3)))</f>
        <v>3</v>
      </c>
      <c r="AB3" s="221">
        <f>ROUND(SUMPRODUCT(G3:AA3,$G$2:$AA$2)/SUMIF($G3:$AA3,"&lt;&gt;M",$G$2:$AA$2),2)</f>
        <v>6.9</v>
      </c>
      <c r="AC3" s="391"/>
      <c r="AD3" s="261" t="str">
        <f aca="true" t="shared" si="7" ref="AD3:AD56">IF(AB3&gt;=9,"Xuất Sắc",IF(AB3&gt;=8,"Giỏi",IF(AB3&gt;=7,"Khá",IF(AB3&gt;=6,"TB.Khá",IF(AB3&gt;=5,"Trung Bình",IF(AB3&gt;=4,"Yếu","Kém"))))))</f>
        <v>TB.Khá</v>
      </c>
    </row>
    <row r="4" spans="1:30" s="146" customFormat="1" ht="24" customHeight="1">
      <c r="A4" s="222">
        <v>2</v>
      </c>
      <c r="B4" s="223" t="s">
        <v>56</v>
      </c>
      <c r="C4" s="396" t="s">
        <v>23</v>
      </c>
      <c r="D4" s="250" t="s">
        <v>209</v>
      </c>
      <c r="E4" s="224" t="s">
        <v>57</v>
      </c>
      <c r="F4" s="276" t="s">
        <v>58</v>
      </c>
      <c r="G4" s="262">
        <v>9</v>
      </c>
      <c r="H4" s="225"/>
      <c r="I4" s="226">
        <f t="shared" si="0"/>
        <v>9</v>
      </c>
      <c r="J4" s="263">
        <v>8</v>
      </c>
      <c r="K4" s="227"/>
      <c r="L4" s="226">
        <f t="shared" si="1"/>
        <v>8</v>
      </c>
      <c r="M4" s="227">
        <v>8</v>
      </c>
      <c r="N4" s="227"/>
      <c r="O4" s="226">
        <f t="shared" si="2"/>
        <v>8</v>
      </c>
      <c r="P4" s="227">
        <v>7</v>
      </c>
      <c r="Q4" s="227"/>
      <c r="R4" s="226">
        <f t="shared" si="3"/>
        <v>7</v>
      </c>
      <c r="S4" s="228">
        <v>8</v>
      </c>
      <c r="T4" s="227"/>
      <c r="U4" s="226">
        <f t="shared" si="4"/>
        <v>8</v>
      </c>
      <c r="V4" s="225">
        <v>9</v>
      </c>
      <c r="W4" s="225"/>
      <c r="X4" s="226">
        <f t="shared" si="5"/>
        <v>9</v>
      </c>
      <c r="Y4" s="227">
        <v>3</v>
      </c>
      <c r="Z4" s="227"/>
      <c r="AA4" s="226">
        <f t="shared" si="6"/>
        <v>3</v>
      </c>
      <c r="AB4" s="221">
        <f aca="true" t="shared" si="8" ref="AB4:AB63">ROUND(SUMPRODUCT(G4:AA4,$G$2:$AA$2)/SUMIF($G4:$AA4,"&lt;&gt;M",$G$2:$AA$2),2)</f>
        <v>8.19</v>
      </c>
      <c r="AC4" s="392">
        <v>8.19</v>
      </c>
      <c r="AD4" s="264" t="str">
        <f t="shared" si="7"/>
        <v>Giỏi</v>
      </c>
    </row>
    <row r="5" spans="1:30" s="146" customFormat="1" ht="24" customHeight="1">
      <c r="A5" s="214">
        <v>3</v>
      </c>
      <c r="B5" s="223" t="s">
        <v>42</v>
      </c>
      <c r="C5" s="396" t="s">
        <v>60</v>
      </c>
      <c r="D5" s="250" t="s">
        <v>211</v>
      </c>
      <c r="E5" s="224" t="s">
        <v>61</v>
      </c>
      <c r="F5" s="276" t="s">
        <v>11</v>
      </c>
      <c r="G5" s="262">
        <v>9</v>
      </c>
      <c r="H5" s="225"/>
      <c r="I5" s="226">
        <f t="shared" si="0"/>
        <v>9</v>
      </c>
      <c r="J5" s="263">
        <v>7</v>
      </c>
      <c r="K5" s="227"/>
      <c r="L5" s="226">
        <f t="shared" si="1"/>
        <v>7</v>
      </c>
      <c r="M5" s="227">
        <v>7</v>
      </c>
      <c r="N5" s="227"/>
      <c r="O5" s="226">
        <f t="shared" si="2"/>
        <v>7</v>
      </c>
      <c r="P5" s="227">
        <v>6</v>
      </c>
      <c r="Q5" s="227"/>
      <c r="R5" s="226">
        <f t="shared" si="3"/>
        <v>6</v>
      </c>
      <c r="S5" s="228">
        <v>6</v>
      </c>
      <c r="T5" s="227"/>
      <c r="U5" s="226">
        <f t="shared" si="4"/>
        <v>6</v>
      </c>
      <c r="V5" s="225">
        <v>9</v>
      </c>
      <c r="W5" s="225"/>
      <c r="X5" s="226">
        <f t="shared" si="5"/>
        <v>9</v>
      </c>
      <c r="Y5" s="227">
        <v>5</v>
      </c>
      <c r="Z5" s="227"/>
      <c r="AA5" s="226">
        <f t="shared" si="6"/>
        <v>5</v>
      </c>
      <c r="AB5" s="221">
        <f t="shared" si="8"/>
        <v>7.38</v>
      </c>
      <c r="AC5" s="392">
        <v>7.38</v>
      </c>
      <c r="AD5" s="264" t="str">
        <f t="shared" si="7"/>
        <v>Khá</v>
      </c>
    </row>
    <row r="6" spans="1:30" s="146" customFormat="1" ht="24" customHeight="1">
      <c r="A6" s="222">
        <v>4</v>
      </c>
      <c r="B6" s="223" t="s">
        <v>62</v>
      </c>
      <c r="C6" s="396" t="s">
        <v>25</v>
      </c>
      <c r="D6" s="250" t="s">
        <v>212</v>
      </c>
      <c r="E6" s="224" t="s">
        <v>63</v>
      </c>
      <c r="F6" s="276" t="s">
        <v>24</v>
      </c>
      <c r="G6" s="262">
        <v>9</v>
      </c>
      <c r="H6" s="225"/>
      <c r="I6" s="226">
        <f t="shared" si="0"/>
        <v>9</v>
      </c>
      <c r="J6" s="263">
        <v>8</v>
      </c>
      <c r="K6" s="227"/>
      <c r="L6" s="226">
        <f t="shared" si="1"/>
        <v>8</v>
      </c>
      <c r="M6" s="227">
        <v>6</v>
      </c>
      <c r="N6" s="227"/>
      <c r="O6" s="226">
        <f t="shared" si="2"/>
        <v>6</v>
      </c>
      <c r="P6" s="227">
        <v>7</v>
      </c>
      <c r="Q6" s="227"/>
      <c r="R6" s="226">
        <f t="shared" si="3"/>
        <v>7</v>
      </c>
      <c r="S6" s="228">
        <v>8</v>
      </c>
      <c r="T6" s="227"/>
      <c r="U6" s="226">
        <f t="shared" si="4"/>
        <v>8</v>
      </c>
      <c r="V6" s="225">
        <v>8</v>
      </c>
      <c r="W6" s="225"/>
      <c r="X6" s="226">
        <f t="shared" si="5"/>
        <v>8</v>
      </c>
      <c r="Y6" s="227">
        <v>5</v>
      </c>
      <c r="Z6" s="227"/>
      <c r="AA6" s="226">
        <f t="shared" si="6"/>
        <v>5</v>
      </c>
      <c r="AB6" s="221">
        <f t="shared" si="8"/>
        <v>7.57</v>
      </c>
      <c r="AC6" s="392">
        <v>7.57</v>
      </c>
      <c r="AD6" s="264" t="str">
        <f t="shared" si="7"/>
        <v>Khá</v>
      </c>
    </row>
    <row r="7" spans="1:30" s="146" customFormat="1" ht="24" customHeight="1">
      <c r="A7" s="214">
        <v>5</v>
      </c>
      <c r="B7" s="223" t="s">
        <v>64</v>
      </c>
      <c r="C7" s="396" t="s">
        <v>25</v>
      </c>
      <c r="D7" s="250" t="s">
        <v>213</v>
      </c>
      <c r="E7" s="224" t="s">
        <v>65</v>
      </c>
      <c r="F7" s="276" t="s">
        <v>4</v>
      </c>
      <c r="G7" s="262">
        <v>9</v>
      </c>
      <c r="H7" s="225"/>
      <c r="I7" s="226">
        <f t="shared" si="0"/>
        <v>9</v>
      </c>
      <c r="J7" s="263">
        <v>7</v>
      </c>
      <c r="K7" s="227"/>
      <c r="L7" s="226">
        <f t="shared" si="1"/>
        <v>7</v>
      </c>
      <c r="M7" s="227">
        <v>7</v>
      </c>
      <c r="N7" s="227"/>
      <c r="O7" s="226">
        <f t="shared" si="2"/>
        <v>7</v>
      </c>
      <c r="P7" s="227">
        <v>7</v>
      </c>
      <c r="Q7" s="227"/>
      <c r="R7" s="226">
        <f t="shared" si="3"/>
        <v>7</v>
      </c>
      <c r="S7" s="228">
        <v>6</v>
      </c>
      <c r="T7" s="227"/>
      <c r="U7" s="226">
        <f t="shared" si="4"/>
        <v>6</v>
      </c>
      <c r="V7" s="225">
        <v>4</v>
      </c>
      <c r="W7" s="232">
        <v>7</v>
      </c>
      <c r="X7" s="226">
        <f t="shared" si="5"/>
        <v>7</v>
      </c>
      <c r="Y7" s="227">
        <v>6</v>
      </c>
      <c r="Z7" s="227"/>
      <c r="AA7" s="226">
        <f t="shared" si="6"/>
        <v>6</v>
      </c>
      <c r="AB7" s="221">
        <f t="shared" si="8"/>
        <v>7.24</v>
      </c>
      <c r="AC7" s="392">
        <v>6.81</v>
      </c>
      <c r="AD7" s="264" t="str">
        <f t="shared" si="7"/>
        <v>Khá</v>
      </c>
    </row>
    <row r="8" spans="1:30" s="146" customFormat="1" ht="24" customHeight="1">
      <c r="A8" s="222">
        <v>6</v>
      </c>
      <c r="B8" s="223" t="s">
        <v>66</v>
      </c>
      <c r="C8" s="396" t="s">
        <v>67</v>
      </c>
      <c r="D8" s="250" t="s">
        <v>214</v>
      </c>
      <c r="E8" s="224" t="s">
        <v>68</v>
      </c>
      <c r="F8" s="276" t="s">
        <v>0</v>
      </c>
      <c r="G8" s="262">
        <v>9</v>
      </c>
      <c r="H8" s="225"/>
      <c r="I8" s="226">
        <f t="shared" si="0"/>
        <v>9</v>
      </c>
      <c r="J8" s="263">
        <v>5</v>
      </c>
      <c r="K8" s="227"/>
      <c r="L8" s="226">
        <f t="shared" si="1"/>
        <v>5</v>
      </c>
      <c r="M8" s="227">
        <v>7</v>
      </c>
      <c r="N8" s="227"/>
      <c r="O8" s="226">
        <f t="shared" si="2"/>
        <v>7</v>
      </c>
      <c r="P8" s="227">
        <v>8</v>
      </c>
      <c r="Q8" s="227"/>
      <c r="R8" s="226">
        <f t="shared" si="3"/>
        <v>8</v>
      </c>
      <c r="S8" s="228">
        <v>6</v>
      </c>
      <c r="T8" s="227"/>
      <c r="U8" s="226">
        <f t="shared" si="4"/>
        <v>6</v>
      </c>
      <c r="V8" s="225">
        <v>8</v>
      </c>
      <c r="W8" s="225"/>
      <c r="X8" s="226">
        <f t="shared" si="5"/>
        <v>8</v>
      </c>
      <c r="Y8" s="227">
        <v>4</v>
      </c>
      <c r="Z8" s="227"/>
      <c r="AA8" s="226">
        <f t="shared" si="6"/>
        <v>4</v>
      </c>
      <c r="AB8" s="221">
        <f t="shared" si="8"/>
        <v>7.24</v>
      </c>
      <c r="AC8" s="392">
        <v>7.24</v>
      </c>
      <c r="AD8" s="264" t="str">
        <f t="shared" si="7"/>
        <v>Khá</v>
      </c>
    </row>
    <row r="9" spans="1:30" s="146" customFormat="1" ht="24" customHeight="1">
      <c r="A9" s="214">
        <v>7</v>
      </c>
      <c r="B9" s="223" t="s">
        <v>69</v>
      </c>
      <c r="C9" s="396" t="s">
        <v>70</v>
      </c>
      <c r="D9" s="250" t="s">
        <v>215</v>
      </c>
      <c r="E9" s="224" t="s">
        <v>71</v>
      </c>
      <c r="F9" s="276" t="s">
        <v>58</v>
      </c>
      <c r="G9" s="262">
        <v>9</v>
      </c>
      <c r="H9" s="225"/>
      <c r="I9" s="226">
        <f t="shared" si="0"/>
        <v>9</v>
      </c>
      <c r="J9" s="263">
        <v>7</v>
      </c>
      <c r="K9" s="227"/>
      <c r="L9" s="226">
        <f t="shared" si="1"/>
        <v>7</v>
      </c>
      <c r="M9" s="227">
        <v>8</v>
      </c>
      <c r="N9" s="227"/>
      <c r="O9" s="226">
        <f t="shared" si="2"/>
        <v>8</v>
      </c>
      <c r="P9" s="227">
        <v>7</v>
      </c>
      <c r="Q9" s="227"/>
      <c r="R9" s="226">
        <f t="shared" si="3"/>
        <v>7</v>
      </c>
      <c r="S9" s="228">
        <v>8</v>
      </c>
      <c r="T9" s="227"/>
      <c r="U9" s="226">
        <f t="shared" si="4"/>
        <v>8</v>
      </c>
      <c r="V9" s="225">
        <v>8</v>
      </c>
      <c r="W9" s="225"/>
      <c r="X9" s="226">
        <f t="shared" si="5"/>
        <v>8</v>
      </c>
      <c r="Y9" s="227">
        <v>3</v>
      </c>
      <c r="Z9" s="227"/>
      <c r="AA9" s="226">
        <f t="shared" si="6"/>
        <v>3</v>
      </c>
      <c r="AB9" s="221">
        <f t="shared" si="8"/>
        <v>7.9</v>
      </c>
      <c r="AC9" s="392">
        <v>7.9</v>
      </c>
      <c r="AD9" s="264" t="str">
        <f t="shared" si="7"/>
        <v>Khá</v>
      </c>
    </row>
    <row r="10" spans="1:30" s="146" customFormat="1" ht="24" customHeight="1">
      <c r="A10" s="222">
        <v>8</v>
      </c>
      <c r="B10" s="223" t="s">
        <v>72</v>
      </c>
      <c r="C10" s="396" t="s">
        <v>26</v>
      </c>
      <c r="D10" s="250" t="s">
        <v>216</v>
      </c>
      <c r="E10" s="224" t="s">
        <v>73</v>
      </c>
      <c r="F10" s="276" t="s">
        <v>6</v>
      </c>
      <c r="G10" s="262">
        <v>8</v>
      </c>
      <c r="H10" s="225"/>
      <c r="I10" s="226">
        <f t="shared" si="0"/>
        <v>8</v>
      </c>
      <c r="J10" s="263">
        <v>6</v>
      </c>
      <c r="K10" s="227"/>
      <c r="L10" s="226">
        <f t="shared" si="1"/>
        <v>6</v>
      </c>
      <c r="M10" s="227">
        <v>7</v>
      </c>
      <c r="N10" s="227"/>
      <c r="O10" s="226">
        <f t="shared" si="2"/>
        <v>7</v>
      </c>
      <c r="P10" s="227">
        <v>7</v>
      </c>
      <c r="Q10" s="227"/>
      <c r="R10" s="226">
        <f t="shared" si="3"/>
        <v>7</v>
      </c>
      <c r="S10" s="228">
        <v>8</v>
      </c>
      <c r="T10" s="227"/>
      <c r="U10" s="226">
        <f t="shared" si="4"/>
        <v>8</v>
      </c>
      <c r="V10" s="225">
        <v>9</v>
      </c>
      <c r="W10" s="225"/>
      <c r="X10" s="226">
        <f t="shared" si="5"/>
        <v>9</v>
      </c>
      <c r="Y10" s="227">
        <v>5</v>
      </c>
      <c r="Z10" s="227"/>
      <c r="AA10" s="226">
        <f t="shared" si="6"/>
        <v>5</v>
      </c>
      <c r="AB10" s="221">
        <f t="shared" si="8"/>
        <v>7.48</v>
      </c>
      <c r="AC10" s="392">
        <v>7.48</v>
      </c>
      <c r="AD10" s="264" t="str">
        <f t="shared" si="7"/>
        <v>Khá</v>
      </c>
    </row>
    <row r="11" spans="1:30" s="146" customFormat="1" ht="24" customHeight="1">
      <c r="A11" s="214">
        <v>9</v>
      </c>
      <c r="B11" s="223" t="s">
        <v>74</v>
      </c>
      <c r="C11" s="396" t="s">
        <v>26</v>
      </c>
      <c r="D11" s="250" t="s">
        <v>217</v>
      </c>
      <c r="E11" s="224" t="s">
        <v>75</v>
      </c>
      <c r="F11" s="276" t="s">
        <v>13</v>
      </c>
      <c r="G11" s="262">
        <v>8</v>
      </c>
      <c r="H11" s="225"/>
      <c r="I11" s="226">
        <f t="shared" si="0"/>
        <v>8</v>
      </c>
      <c r="J11" s="263">
        <v>6</v>
      </c>
      <c r="K11" s="227"/>
      <c r="L11" s="226">
        <f t="shared" si="1"/>
        <v>6</v>
      </c>
      <c r="M11" s="227">
        <v>7</v>
      </c>
      <c r="N11" s="227"/>
      <c r="O11" s="226">
        <f t="shared" si="2"/>
        <v>7</v>
      </c>
      <c r="P11" s="227">
        <v>5</v>
      </c>
      <c r="Q11" s="227"/>
      <c r="R11" s="226">
        <f t="shared" si="3"/>
        <v>5</v>
      </c>
      <c r="S11" s="228">
        <v>7</v>
      </c>
      <c r="T11" s="227"/>
      <c r="U11" s="226">
        <f t="shared" si="4"/>
        <v>7</v>
      </c>
      <c r="V11" s="225">
        <v>8</v>
      </c>
      <c r="W11" s="225"/>
      <c r="X11" s="226">
        <f t="shared" si="5"/>
        <v>8</v>
      </c>
      <c r="Y11" s="227">
        <v>3</v>
      </c>
      <c r="Z11" s="227"/>
      <c r="AA11" s="226">
        <f t="shared" si="6"/>
        <v>3</v>
      </c>
      <c r="AB11" s="221">
        <f t="shared" si="8"/>
        <v>6.9</v>
      </c>
      <c r="AC11" s="392">
        <v>6.9</v>
      </c>
      <c r="AD11" s="264" t="str">
        <f t="shared" si="7"/>
        <v>TB.Khá</v>
      </c>
    </row>
    <row r="12" spans="1:30" s="146" customFormat="1" ht="24" customHeight="1">
      <c r="A12" s="222">
        <v>10</v>
      </c>
      <c r="B12" s="223" t="s">
        <v>76</v>
      </c>
      <c r="C12" s="396" t="s">
        <v>77</v>
      </c>
      <c r="D12" s="250" t="s">
        <v>218</v>
      </c>
      <c r="E12" s="224" t="s">
        <v>78</v>
      </c>
      <c r="F12" s="276" t="s">
        <v>12</v>
      </c>
      <c r="G12" s="262">
        <v>9</v>
      </c>
      <c r="H12" s="225"/>
      <c r="I12" s="226">
        <f t="shared" si="0"/>
        <v>9</v>
      </c>
      <c r="J12" s="263">
        <v>6</v>
      </c>
      <c r="K12" s="227"/>
      <c r="L12" s="226">
        <f t="shared" si="1"/>
        <v>6</v>
      </c>
      <c r="M12" s="227">
        <v>6</v>
      </c>
      <c r="N12" s="227"/>
      <c r="O12" s="226">
        <f t="shared" si="2"/>
        <v>6</v>
      </c>
      <c r="P12" s="227">
        <v>7</v>
      </c>
      <c r="Q12" s="227"/>
      <c r="R12" s="226">
        <f t="shared" si="3"/>
        <v>7</v>
      </c>
      <c r="S12" s="228">
        <v>7</v>
      </c>
      <c r="T12" s="227"/>
      <c r="U12" s="226">
        <f t="shared" si="4"/>
        <v>7</v>
      </c>
      <c r="V12" s="225">
        <v>9</v>
      </c>
      <c r="W12" s="225"/>
      <c r="X12" s="226">
        <f t="shared" si="5"/>
        <v>9</v>
      </c>
      <c r="Y12" s="227">
        <v>8</v>
      </c>
      <c r="Z12" s="227"/>
      <c r="AA12" s="226">
        <f t="shared" si="6"/>
        <v>8</v>
      </c>
      <c r="AB12" s="221">
        <f t="shared" si="8"/>
        <v>7.29</v>
      </c>
      <c r="AC12" s="392">
        <v>7.29</v>
      </c>
      <c r="AD12" s="264" t="str">
        <f t="shared" si="7"/>
        <v>Khá</v>
      </c>
    </row>
    <row r="13" spans="1:30" s="146" customFormat="1" ht="24" customHeight="1">
      <c r="A13" s="214">
        <v>11</v>
      </c>
      <c r="B13" s="223" t="s">
        <v>79</v>
      </c>
      <c r="C13" s="396" t="s">
        <v>80</v>
      </c>
      <c r="D13" s="250" t="s">
        <v>219</v>
      </c>
      <c r="E13" s="224" t="s">
        <v>81</v>
      </c>
      <c r="F13" s="276" t="s">
        <v>6</v>
      </c>
      <c r="G13" s="262">
        <v>9</v>
      </c>
      <c r="H13" s="225"/>
      <c r="I13" s="226">
        <f t="shared" si="0"/>
        <v>9</v>
      </c>
      <c r="J13" s="263">
        <v>6</v>
      </c>
      <c r="K13" s="227"/>
      <c r="L13" s="226">
        <f t="shared" si="1"/>
        <v>6</v>
      </c>
      <c r="M13" s="227">
        <v>7</v>
      </c>
      <c r="N13" s="227"/>
      <c r="O13" s="226">
        <f t="shared" si="2"/>
        <v>7</v>
      </c>
      <c r="P13" s="227">
        <v>7</v>
      </c>
      <c r="Q13" s="227"/>
      <c r="R13" s="226">
        <f t="shared" si="3"/>
        <v>7</v>
      </c>
      <c r="S13" s="228">
        <v>6</v>
      </c>
      <c r="T13" s="227"/>
      <c r="U13" s="226">
        <f t="shared" si="4"/>
        <v>6</v>
      </c>
      <c r="V13" s="225">
        <v>9</v>
      </c>
      <c r="W13" s="225"/>
      <c r="X13" s="226">
        <f t="shared" si="5"/>
        <v>9</v>
      </c>
      <c r="Y13" s="227">
        <v>4</v>
      </c>
      <c r="Z13" s="227"/>
      <c r="AA13" s="226">
        <f t="shared" si="6"/>
        <v>4</v>
      </c>
      <c r="AB13" s="221">
        <f t="shared" si="8"/>
        <v>7.38</v>
      </c>
      <c r="AC13" s="392">
        <v>7.38</v>
      </c>
      <c r="AD13" s="264" t="str">
        <f t="shared" si="7"/>
        <v>Khá</v>
      </c>
    </row>
    <row r="14" spans="1:30" s="146" customFormat="1" ht="24" customHeight="1">
      <c r="A14" s="222">
        <v>12</v>
      </c>
      <c r="B14" s="223" t="s">
        <v>82</v>
      </c>
      <c r="C14" s="396" t="s">
        <v>83</v>
      </c>
      <c r="D14" s="250" t="s">
        <v>220</v>
      </c>
      <c r="E14" s="224" t="s">
        <v>33</v>
      </c>
      <c r="F14" s="276" t="s">
        <v>84</v>
      </c>
      <c r="G14" s="262">
        <v>8</v>
      </c>
      <c r="H14" s="225"/>
      <c r="I14" s="226">
        <f t="shared" si="0"/>
        <v>8</v>
      </c>
      <c r="J14" s="263">
        <v>5</v>
      </c>
      <c r="K14" s="227"/>
      <c r="L14" s="226">
        <f t="shared" si="1"/>
        <v>5</v>
      </c>
      <c r="M14" s="227">
        <v>7</v>
      </c>
      <c r="N14" s="227"/>
      <c r="O14" s="226">
        <f t="shared" si="2"/>
        <v>7</v>
      </c>
      <c r="P14" s="227">
        <v>0</v>
      </c>
      <c r="Q14" s="227"/>
      <c r="R14" s="226">
        <f t="shared" si="3"/>
        <v>0</v>
      </c>
      <c r="S14" s="228">
        <v>7</v>
      </c>
      <c r="T14" s="227"/>
      <c r="U14" s="226">
        <f t="shared" si="4"/>
        <v>7</v>
      </c>
      <c r="V14" s="225">
        <v>8</v>
      </c>
      <c r="W14" s="225"/>
      <c r="X14" s="226">
        <f t="shared" si="5"/>
        <v>8</v>
      </c>
      <c r="Y14" s="227">
        <v>3</v>
      </c>
      <c r="Z14" s="227"/>
      <c r="AA14" s="226">
        <f t="shared" si="6"/>
        <v>3</v>
      </c>
      <c r="AB14" s="221">
        <f t="shared" si="8"/>
        <v>6.05</v>
      </c>
      <c r="AC14" s="392">
        <v>6.05</v>
      </c>
      <c r="AD14" s="264" t="str">
        <f t="shared" si="7"/>
        <v>TB.Khá</v>
      </c>
    </row>
    <row r="15" spans="1:30" s="146" customFormat="1" ht="24" customHeight="1">
      <c r="A15" s="214">
        <v>13</v>
      </c>
      <c r="B15" s="223" t="s">
        <v>85</v>
      </c>
      <c r="C15" s="396" t="s">
        <v>83</v>
      </c>
      <c r="D15" s="250" t="s">
        <v>221</v>
      </c>
      <c r="E15" s="224" t="s">
        <v>86</v>
      </c>
      <c r="F15" s="276" t="s">
        <v>14</v>
      </c>
      <c r="G15" s="262">
        <v>9</v>
      </c>
      <c r="H15" s="225"/>
      <c r="I15" s="226">
        <f t="shared" si="0"/>
        <v>9</v>
      </c>
      <c r="J15" s="263">
        <v>7</v>
      </c>
      <c r="K15" s="227"/>
      <c r="L15" s="226">
        <f t="shared" si="1"/>
        <v>7</v>
      </c>
      <c r="M15" s="227">
        <v>6</v>
      </c>
      <c r="N15" s="227"/>
      <c r="O15" s="226">
        <f t="shared" si="2"/>
        <v>6</v>
      </c>
      <c r="P15" s="227">
        <v>8</v>
      </c>
      <c r="Q15" s="227"/>
      <c r="R15" s="226">
        <f t="shared" si="3"/>
        <v>8</v>
      </c>
      <c r="S15" s="228">
        <v>5</v>
      </c>
      <c r="T15" s="227"/>
      <c r="U15" s="226">
        <f t="shared" si="4"/>
        <v>5</v>
      </c>
      <c r="V15" s="225">
        <v>6</v>
      </c>
      <c r="W15" s="225"/>
      <c r="X15" s="226">
        <f t="shared" si="5"/>
        <v>6</v>
      </c>
      <c r="Y15" s="227">
        <v>7</v>
      </c>
      <c r="Z15" s="227"/>
      <c r="AA15" s="226">
        <f t="shared" si="6"/>
        <v>7</v>
      </c>
      <c r="AB15" s="221">
        <f t="shared" si="8"/>
        <v>6.86</v>
      </c>
      <c r="AC15" s="392">
        <v>6.86</v>
      </c>
      <c r="AD15" s="264" t="str">
        <f t="shared" si="7"/>
        <v>TB.Khá</v>
      </c>
    </row>
    <row r="16" spans="1:30" s="146" customFormat="1" ht="24" customHeight="1">
      <c r="A16" s="222">
        <v>14</v>
      </c>
      <c r="B16" s="223" t="s">
        <v>87</v>
      </c>
      <c r="C16" s="396" t="s">
        <v>88</v>
      </c>
      <c r="D16" s="250" t="s">
        <v>222</v>
      </c>
      <c r="E16" s="224" t="s">
        <v>89</v>
      </c>
      <c r="F16" s="276" t="s">
        <v>49</v>
      </c>
      <c r="G16" s="262">
        <v>9</v>
      </c>
      <c r="H16" s="225"/>
      <c r="I16" s="226">
        <f t="shared" si="0"/>
        <v>9</v>
      </c>
      <c r="J16" s="263">
        <v>5</v>
      </c>
      <c r="K16" s="227"/>
      <c r="L16" s="226">
        <f t="shared" si="1"/>
        <v>5</v>
      </c>
      <c r="M16" s="227">
        <v>7</v>
      </c>
      <c r="N16" s="227"/>
      <c r="O16" s="226">
        <f t="shared" si="2"/>
        <v>7</v>
      </c>
      <c r="P16" s="227">
        <v>3</v>
      </c>
      <c r="Q16" s="454">
        <v>3</v>
      </c>
      <c r="R16" s="226">
        <f t="shared" si="3"/>
        <v>3</v>
      </c>
      <c r="S16" s="228">
        <v>6</v>
      </c>
      <c r="T16" s="227"/>
      <c r="U16" s="226">
        <f t="shared" si="4"/>
        <v>6</v>
      </c>
      <c r="V16" s="225">
        <v>2</v>
      </c>
      <c r="W16" s="232">
        <v>6</v>
      </c>
      <c r="X16" s="226">
        <f t="shared" si="5"/>
        <v>6</v>
      </c>
      <c r="Y16" s="227">
        <v>3</v>
      </c>
      <c r="Z16" s="227"/>
      <c r="AA16" s="226">
        <f t="shared" si="6"/>
        <v>3</v>
      </c>
      <c r="AB16" s="221">
        <f t="shared" si="8"/>
        <v>6.24</v>
      </c>
      <c r="AC16" s="392">
        <v>5.67</v>
      </c>
      <c r="AD16" s="264" t="str">
        <f t="shared" si="7"/>
        <v>TB.Khá</v>
      </c>
    </row>
    <row r="17" spans="1:30" s="146" customFormat="1" ht="24" customHeight="1">
      <c r="A17" s="214">
        <v>15</v>
      </c>
      <c r="B17" s="223" t="s">
        <v>90</v>
      </c>
      <c r="C17" s="396" t="s">
        <v>30</v>
      </c>
      <c r="D17" s="250" t="s">
        <v>223</v>
      </c>
      <c r="E17" s="224" t="s">
        <v>91</v>
      </c>
      <c r="F17" s="276" t="s">
        <v>3</v>
      </c>
      <c r="G17" s="262">
        <v>8</v>
      </c>
      <c r="H17" s="225"/>
      <c r="I17" s="226">
        <f t="shared" si="0"/>
        <v>8</v>
      </c>
      <c r="J17" s="263">
        <v>6</v>
      </c>
      <c r="K17" s="227"/>
      <c r="L17" s="226">
        <f t="shared" si="1"/>
        <v>6</v>
      </c>
      <c r="M17" s="227">
        <v>6</v>
      </c>
      <c r="N17" s="227"/>
      <c r="O17" s="226">
        <f t="shared" si="2"/>
        <v>6</v>
      </c>
      <c r="P17" s="227">
        <v>7</v>
      </c>
      <c r="Q17" s="227"/>
      <c r="R17" s="226">
        <f t="shared" si="3"/>
        <v>7</v>
      </c>
      <c r="S17" s="228">
        <v>7</v>
      </c>
      <c r="T17" s="227"/>
      <c r="U17" s="226">
        <f t="shared" si="4"/>
        <v>7</v>
      </c>
      <c r="V17" s="225">
        <v>9</v>
      </c>
      <c r="W17" s="225"/>
      <c r="X17" s="226">
        <f t="shared" si="5"/>
        <v>9</v>
      </c>
      <c r="Y17" s="227">
        <v>5</v>
      </c>
      <c r="Z17" s="227"/>
      <c r="AA17" s="226">
        <f t="shared" si="6"/>
        <v>5</v>
      </c>
      <c r="AB17" s="221">
        <f t="shared" si="8"/>
        <v>7.1</v>
      </c>
      <c r="AC17" s="392">
        <v>7.1</v>
      </c>
      <c r="AD17" s="264" t="str">
        <f t="shared" si="7"/>
        <v>Khá</v>
      </c>
    </row>
    <row r="18" spans="1:30" s="146" customFormat="1" ht="24" customHeight="1">
      <c r="A18" s="222">
        <v>16</v>
      </c>
      <c r="B18" s="223" t="s">
        <v>92</v>
      </c>
      <c r="C18" s="396" t="s">
        <v>93</v>
      </c>
      <c r="D18" s="250" t="s">
        <v>224</v>
      </c>
      <c r="E18" s="224" t="s">
        <v>94</v>
      </c>
      <c r="F18" s="276" t="s">
        <v>10</v>
      </c>
      <c r="G18" s="262">
        <v>8</v>
      </c>
      <c r="H18" s="225"/>
      <c r="I18" s="226">
        <f t="shared" si="0"/>
        <v>8</v>
      </c>
      <c r="J18" s="263">
        <v>6</v>
      </c>
      <c r="K18" s="227"/>
      <c r="L18" s="226">
        <f t="shared" si="1"/>
        <v>6</v>
      </c>
      <c r="M18" s="227">
        <v>7</v>
      </c>
      <c r="N18" s="227"/>
      <c r="O18" s="226">
        <f t="shared" si="2"/>
        <v>7</v>
      </c>
      <c r="P18" s="227">
        <v>7</v>
      </c>
      <c r="Q18" s="227"/>
      <c r="R18" s="226">
        <f t="shared" si="3"/>
        <v>7</v>
      </c>
      <c r="S18" s="228">
        <v>6</v>
      </c>
      <c r="T18" s="227"/>
      <c r="U18" s="226">
        <f t="shared" si="4"/>
        <v>6</v>
      </c>
      <c r="V18" s="225">
        <v>7</v>
      </c>
      <c r="W18" s="225"/>
      <c r="X18" s="226">
        <f t="shared" si="5"/>
        <v>7</v>
      </c>
      <c r="Y18" s="227">
        <v>6</v>
      </c>
      <c r="Z18" s="227"/>
      <c r="AA18" s="226">
        <f t="shared" si="6"/>
        <v>6</v>
      </c>
      <c r="AB18" s="221">
        <f t="shared" si="8"/>
        <v>6.9</v>
      </c>
      <c r="AC18" s="392">
        <v>6.9</v>
      </c>
      <c r="AD18" s="264" t="str">
        <f t="shared" si="7"/>
        <v>TB.Khá</v>
      </c>
    </row>
    <row r="19" spans="1:30" s="146" customFormat="1" ht="24" customHeight="1">
      <c r="A19" s="214">
        <v>17</v>
      </c>
      <c r="B19" s="223" t="s">
        <v>95</v>
      </c>
      <c r="C19" s="396" t="s">
        <v>96</v>
      </c>
      <c r="D19" s="250" t="s">
        <v>225</v>
      </c>
      <c r="E19" s="224" t="s">
        <v>97</v>
      </c>
      <c r="F19" s="276" t="s">
        <v>6</v>
      </c>
      <c r="G19" s="262">
        <v>9</v>
      </c>
      <c r="H19" s="225"/>
      <c r="I19" s="226">
        <f t="shared" si="0"/>
        <v>9</v>
      </c>
      <c r="J19" s="263">
        <v>7</v>
      </c>
      <c r="K19" s="227"/>
      <c r="L19" s="226">
        <f t="shared" si="1"/>
        <v>7</v>
      </c>
      <c r="M19" s="227">
        <v>7</v>
      </c>
      <c r="N19" s="227"/>
      <c r="O19" s="226">
        <f t="shared" si="2"/>
        <v>7</v>
      </c>
      <c r="P19" s="227">
        <v>7</v>
      </c>
      <c r="Q19" s="227"/>
      <c r="R19" s="226">
        <f t="shared" si="3"/>
        <v>7</v>
      </c>
      <c r="S19" s="228">
        <v>7</v>
      </c>
      <c r="T19" s="227"/>
      <c r="U19" s="226">
        <f t="shared" si="4"/>
        <v>7</v>
      </c>
      <c r="V19" s="225">
        <v>4</v>
      </c>
      <c r="W19" s="232">
        <v>6</v>
      </c>
      <c r="X19" s="226">
        <f t="shared" si="5"/>
        <v>6</v>
      </c>
      <c r="Y19" s="227">
        <v>3</v>
      </c>
      <c r="Z19" s="227"/>
      <c r="AA19" s="226">
        <f t="shared" si="6"/>
        <v>3</v>
      </c>
      <c r="AB19" s="221">
        <f t="shared" si="8"/>
        <v>7.24</v>
      </c>
      <c r="AC19" s="392">
        <v>6.95</v>
      </c>
      <c r="AD19" s="264" t="str">
        <f t="shared" si="7"/>
        <v>Khá</v>
      </c>
    </row>
    <row r="20" spans="1:30" s="146" customFormat="1" ht="24" customHeight="1">
      <c r="A20" s="222">
        <v>18</v>
      </c>
      <c r="B20" s="223" t="s">
        <v>98</v>
      </c>
      <c r="C20" s="396" t="s">
        <v>96</v>
      </c>
      <c r="D20" s="250" t="s">
        <v>226</v>
      </c>
      <c r="E20" s="224" t="s">
        <v>99</v>
      </c>
      <c r="F20" s="276" t="s">
        <v>11</v>
      </c>
      <c r="G20" s="262">
        <v>9</v>
      </c>
      <c r="H20" s="225"/>
      <c r="I20" s="226">
        <f t="shared" si="0"/>
        <v>9</v>
      </c>
      <c r="J20" s="263">
        <v>7</v>
      </c>
      <c r="K20" s="227"/>
      <c r="L20" s="226">
        <f t="shared" si="1"/>
        <v>7</v>
      </c>
      <c r="M20" s="227">
        <v>6</v>
      </c>
      <c r="N20" s="227"/>
      <c r="O20" s="226">
        <f t="shared" si="2"/>
        <v>6</v>
      </c>
      <c r="P20" s="227">
        <v>5</v>
      </c>
      <c r="Q20" s="227"/>
      <c r="R20" s="226">
        <f t="shared" si="3"/>
        <v>5</v>
      </c>
      <c r="S20" s="228">
        <v>1</v>
      </c>
      <c r="T20" s="454">
        <v>3</v>
      </c>
      <c r="U20" s="226">
        <f t="shared" si="4"/>
        <v>3</v>
      </c>
      <c r="V20" s="225">
        <v>5</v>
      </c>
      <c r="W20" s="225"/>
      <c r="X20" s="226">
        <f t="shared" si="5"/>
        <v>5</v>
      </c>
      <c r="Y20" s="227">
        <v>6</v>
      </c>
      <c r="Z20" s="227"/>
      <c r="AA20" s="226">
        <f t="shared" si="6"/>
        <v>6</v>
      </c>
      <c r="AB20" s="221">
        <f t="shared" si="8"/>
        <v>6</v>
      </c>
      <c r="AC20" s="392">
        <v>5.71</v>
      </c>
      <c r="AD20" s="264" t="str">
        <f t="shared" si="7"/>
        <v>TB.Khá</v>
      </c>
    </row>
    <row r="21" spans="1:30" s="146" customFormat="1" ht="24" customHeight="1">
      <c r="A21" s="214">
        <v>19</v>
      </c>
      <c r="B21" s="223" t="s">
        <v>100</v>
      </c>
      <c r="C21" s="396" t="s">
        <v>32</v>
      </c>
      <c r="D21" s="250" t="s">
        <v>227</v>
      </c>
      <c r="E21" s="224" t="s">
        <v>101</v>
      </c>
      <c r="F21" s="276" t="s">
        <v>1</v>
      </c>
      <c r="G21" s="262">
        <v>10</v>
      </c>
      <c r="H21" s="225"/>
      <c r="I21" s="226">
        <f t="shared" si="0"/>
        <v>10</v>
      </c>
      <c r="J21" s="263">
        <v>6</v>
      </c>
      <c r="K21" s="227"/>
      <c r="L21" s="226">
        <f t="shared" si="1"/>
        <v>6</v>
      </c>
      <c r="M21" s="227">
        <v>8</v>
      </c>
      <c r="N21" s="227"/>
      <c r="O21" s="226">
        <f t="shared" si="2"/>
        <v>8</v>
      </c>
      <c r="P21" s="227">
        <v>8</v>
      </c>
      <c r="Q21" s="227"/>
      <c r="R21" s="226">
        <f t="shared" si="3"/>
        <v>8</v>
      </c>
      <c r="S21" s="228">
        <v>7</v>
      </c>
      <c r="T21" s="227"/>
      <c r="U21" s="226">
        <f t="shared" si="4"/>
        <v>7</v>
      </c>
      <c r="V21" s="225">
        <v>7</v>
      </c>
      <c r="W21" s="225"/>
      <c r="X21" s="226">
        <f t="shared" si="5"/>
        <v>7</v>
      </c>
      <c r="Y21" s="227">
        <v>3</v>
      </c>
      <c r="Z21" s="227"/>
      <c r="AA21" s="226">
        <f t="shared" si="6"/>
        <v>3</v>
      </c>
      <c r="AB21" s="221">
        <f t="shared" si="8"/>
        <v>7.81</v>
      </c>
      <c r="AC21" s="392">
        <v>7.81</v>
      </c>
      <c r="AD21" s="264" t="str">
        <f t="shared" si="7"/>
        <v>Khá</v>
      </c>
    </row>
    <row r="22" spans="1:30" s="146" customFormat="1" ht="24" customHeight="1">
      <c r="A22" s="222">
        <v>20</v>
      </c>
      <c r="B22" s="223" t="s">
        <v>102</v>
      </c>
      <c r="C22" s="396" t="s">
        <v>103</v>
      </c>
      <c r="D22" s="250" t="s">
        <v>228</v>
      </c>
      <c r="E22" s="224" t="s">
        <v>40</v>
      </c>
      <c r="F22" s="276" t="s">
        <v>104</v>
      </c>
      <c r="G22" s="262">
        <v>9</v>
      </c>
      <c r="H22" s="225"/>
      <c r="I22" s="226">
        <f t="shared" si="0"/>
        <v>9</v>
      </c>
      <c r="J22" s="263">
        <v>8</v>
      </c>
      <c r="K22" s="227"/>
      <c r="L22" s="226">
        <f t="shared" si="1"/>
        <v>8</v>
      </c>
      <c r="M22" s="227">
        <v>8</v>
      </c>
      <c r="N22" s="227"/>
      <c r="O22" s="226">
        <f t="shared" si="2"/>
        <v>8</v>
      </c>
      <c r="P22" s="227">
        <v>8</v>
      </c>
      <c r="Q22" s="227"/>
      <c r="R22" s="226">
        <f t="shared" si="3"/>
        <v>8</v>
      </c>
      <c r="S22" s="228">
        <v>6</v>
      </c>
      <c r="T22" s="227"/>
      <c r="U22" s="226">
        <f t="shared" si="4"/>
        <v>6</v>
      </c>
      <c r="V22" s="225">
        <v>9</v>
      </c>
      <c r="W22" s="225"/>
      <c r="X22" s="226">
        <f t="shared" si="5"/>
        <v>9</v>
      </c>
      <c r="Y22" s="227">
        <v>9</v>
      </c>
      <c r="Z22" s="227"/>
      <c r="AA22" s="226">
        <f t="shared" si="6"/>
        <v>9</v>
      </c>
      <c r="AB22" s="221">
        <f t="shared" si="8"/>
        <v>8.05</v>
      </c>
      <c r="AC22" s="392">
        <v>8.05</v>
      </c>
      <c r="AD22" s="264" t="str">
        <f t="shared" si="7"/>
        <v>Giỏi</v>
      </c>
    </row>
    <row r="23" spans="1:30" s="146" customFormat="1" ht="24" customHeight="1">
      <c r="A23" s="214">
        <v>21</v>
      </c>
      <c r="B23" s="223" t="s">
        <v>105</v>
      </c>
      <c r="C23" s="396" t="s">
        <v>106</v>
      </c>
      <c r="D23" s="250" t="s">
        <v>229</v>
      </c>
      <c r="E23" s="224" t="s">
        <v>107</v>
      </c>
      <c r="F23" s="276" t="s">
        <v>5</v>
      </c>
      <c r="G23" s="262">
        <v>10</v>
      </c>
      <c r="H23" s="225"/>
      <c r="I23" s="226">
        <f t="shared" si="0"/>
        <v>10</v>
      </c>
      <c r="J23" s="263">
        <v>7</v>
      </c>
      <c r="K23" s="227"/>
      <c r="L23" s="226">
        <f t="shared" si="1"/>
        <v>7</v>
      </c>
      <c r="M23" s="227">
        <v>8</v>
      </c>
      <c r="N23" s="227"/>
      <c r="O23" s="226">
        <f t="shared" si="2"/>
        <v>8</v>
      </c>
      <c r="P23" s="227">
        <v>7</v>
      </c>
      <c r="Q23" s="227"/>
      <c r="R23" s="226">
        <f t="shared" si="3"/>
        <v>7</v>
      </c>
      <c r="S23" s="228">
        <v>6</v>
      </c>
      <c r="T23" s="227"/>
      <c r="U23" s="226">
        <f t="shared" si="4"/>
        <v>6</v>
      </c>
      <c r="V23" s="225">
        <v>8</v>
      </c>
      <c r="W23" s="225"/>
      <c r="X23" s="226">
        <f t="shared" si="5"/>
        <v>8</v>
      </c>
      <c r="Y23" s="227">
        <v>5</v>
      </c>
      <c r="Z23" s="227"/>
      <c r="AA23" s="226">
        <f t="shared" si="6"/>
        <v>5</v>
      </c>
      <c r="AB23" s="221">
        <f t="shared" si="8"/>
        <v>7.81</v>
      </c>
      <c r="AC23" s="392">
        <v>7.81</v>
      </c>
      <c r="AD23" s="264" t="str">
        <f t="shared" si="7"/>
        <v>Khá</v>
      </c>
    </row>
    <row r="24" spans="1:30" s="146" customFormat="1" ht="24" customHeight="1">
      <c r="A24" s="222">
        <v>22</v>
      </c>
      <c r="B24" s="223" t="s">
        <v>108</v>
      </c>
      <c r="C24" s="396" t="s">
        <v>109</v>
      </c>
      <c r="D24" s="250" t="s">
        <v>230</v>
      </c>
      <c r="E24" s="224" t="s">
        <v>110</v>
      </c>
      <c r="F24" s="276" t="s">
        <v>13</v>
      </c>
      <c r="G24" s="262">
        <v>9</v>
      </c>
      <c r="H24" s="225"/>
      <c r="I24" s="226">
        <f t="shared" si="0"/>
        <v>9</v>
      </c>
      <c r="J24" s="263">
        <v>5</v>
      </c>
      <c r="K24" s="227"/>
      <c r="L24" s="226">
        <f t="shared" si="1"/>
        <v>5</v>
      </c>
      <c r="M24" s="227">
        <v>8</v>
      </c>
      <c r="N24" s="227"/>
      <c r="O24" s="226">
        <f t="shared" si="2"/>
        <v>8</v>
      </c>
      <c r="P24" s="227">
        <v>7</v>
      </c>
      <c r="Q24" s="227"/>
      <c r="R24" s="226">
        <f t="shared" si="3"/>
        <v>7</v>
      </c>
      <c r="S24" s="228">
        <v>6</v>
      </c>
      <c r="T24" s="227"/>
      <c r="U24" s="226">
        <f t="shared" si="4"/>
        <v>6</v>
      </c>
      <c r="V24" s="225">
        <v>9</v>
      </c>
      <c r="W24" s="225"/>
      <c r="X24" s="226">
        <f t="shared" si="5"/>
        <v>9</v>
      </c>
      <c r="Y24" s="227">
        <v>7</v>
      </c>
      <c r="Z24" s="227"/>
      <c r="AA24" s="226">
        <f t="shared" si="6"/>
        <v>7</v>
      </c>
      <c r="AB24" s="221">
        <f t="shared" si="8"/>
        <v>7.48</v>
      </c>
      <c r="AC24" s="392">
        <v>7.48</v>
      </c>
      <c r="AD24" s="264" t="str">
        <f t="shared" si="7"/>
        <v>Khá</v>
      </c>
    </row>
    <row r="25" spans="1:30" s="146" customFormat="1" ht="24" customHeight="1">
      <c r="A25" s="214">
        <v>23</v>
      </c>
      <c r="B25" s="223" t="s">
        <v>111</v>
      </c>
      <c r="C25" s="396" t="s">
        <v>112</v>
      </c>
      <c r="D25" s="250" t="s">
        <v>231</v>
      </c>
      <c r="E25" s="224" t="s">
        <v>113</v>
      </c>
      <c r="F25" s="276" t="s">
        <v>10</v>
      </c>
      <c r="G25" s="262">
        <v>8</v>
      </c>
      <c r="H25" s="225"/>
      <c r="I25" s="226">
        <f t="shared" si="0"/>
        <v>8</v>
      </c>
      <c r="J25" s="263">
        <v>7</v>
      </c>
      <c r="K25" s="227"/>
      <c r="L25" s="226">
        <f t="shared" si="1"/>
        <v>7</v>
      </c>
      <c r="M25" s="227">
        <v>7</v>
      </c>
      <c r="N25" s="227"/>
      <c r="O25" s="226">
        <f t="shared" si="2"/>
        <v>7</v>
      </c>
      <c r="P25" s="227">
        <v>7</v>
      </c>
      <c r="Q25" s="227"/>
      <c r="R25" s="226">
        <f t="shared" si="3"/>
        <v>7</v>
      </c>
      <c r="S25" s="228">
        <v>1</v>
      </c>
      <c r="T25" s="454">
        <v>3</v>
      </c>
      <c r="U25" s="226">
        <f t="shared" si="4"/>
        <v>3</v>
      </c>
      <c r="V25" s="225">
        <v>5</v>
      </c>
      <c r="W25" s="225"/>
      <c r="X25" s="226">
        <f t="shared" si="5"/>
        <v>5</v>
      </c>
      <c r="Y25" s="227">
        <v>6</v>
      </c>
      <c r="Z25" s="227"/>
      <c r="AA25" s="226">
        <f t="shared" si="6"/>
        <v>6</v>
      </c>
      <c r="AB25" s="221">
        <f t="shared" si="8"/>
        <v>6.33</v>
      </c>
      <c r="AC25" s="392">
        <v>6.05</v>
      </c>
      <c r="AD25" s="264" t="str">
        <f t="shared" si="7"/>
        <v>TB.Khá</v>
      </c>
    </row>
    <row r="26" spans="1:30" s="146" customFormat="1" ht="24" customHeight="1">
      <c r="A26" s="222">
        <v>24</v>
      </c>
      <c r="B26" s="223" t="s">
        <v>114</v>
      </c>
      <c r="C26" s="396" t="s">
        <v>35</v>
      </c>
      <c r="D26" s="250" t="s">
        <v>232</v>
      </c>
      <c r="E26" s="224" t="s">
        <v>115</v>
      </c>
      <c r="F26" s="276" t="s">
        <v>58</v>
      </c>
      <c r="G26" s="262">
        <v>9</v>
      </c>
      <c r="H26" s="225"/>
      <c r="I26" s="226">
        <f t="shared" si="0"/>
        <v>9</v>
      </c>
      <c r="J26" s="263">
        <v>6</v>
      </c>
      <c r="K26" s="227"/>
      <c r="L26" s="226">
        <f t="shared" si="1"/>
        <v>6</v>
      </c>
      <c r="M26" s="227">
        <v>6</v>
      </c>
      <c r="N26" s="227"/>
      <c r="O26" s="226">
        <f t="shared" si="2"/>
        <v>6</v>
      </c>
      <c r="P26" s="227">
        <v>6</v>
      </c>
      <c r="Q26" s="227"/>
      <c r="R26" s="226">
        <f t="shared" si="3"/>
        <v>6</v>
      </c>
      <c r="S26" s="228">
        <v>6</v>
      </c>
      <c r="T26" s="227"/>
      <c r="U26" s="226">
        <f t="shared" si="4"/>
        <v>6</v>
      </c>
      <c r="V26" s="225">
        <v>6</v>
      </c>
      <c r="W26" s="225"/>
      <c r="X26" s="226">
        <f t="shared" si="5"/>
        <v>6</v>
      </c>
      <c r="Y26" s="227">
        <v>3</v>
      </c>
      <c r="Z26" s="227"/>
      <c r="AA26" s="226">
        <f t="shared" si="6"/>
        <v>3</v>
      </c>
      <c r="AB26" s="221">
        <f t="shared" si="8"/>
        <v>6.57</v>
      </c>
      <c r="AC26" s="392">
        <v>6.57</v>
      </c>
      <c r="AD26" s="264" t="str">
        <f t="shared" si="7"/>
        <v>TB.Khá</v>
      </c>
    </row>
    <row r="27" spans="1:30" s="146" customFormat="1" ht="24" customHeight="1">
      <c r="A27" s="214">
        <v>25</v>
      </c>
      <c r="B27" s="223" t="s">
        <v>116</v>
      </c>
      <c r="C27" s="396" t="s">
        <v>35</v>
      </c>
      <c r="D27" s="250" t="s">
        <v>233</v>
      </c>
      <c r="E27" s="224" t="s">
        <v>117</v>
      </c>
      <c r="F27" s="276" t="s">
        <v>118</v>
      </c>
      <c r="G27" s="262">
        <v>8</v>
      </c>
      <c r="H27" s="225"/>
      <c r="I27" s="226">
        <f t="shared" si="0"/>
        <v>8</v>
      </c>
      <c r="J27" s="263">
        <v>7</v>
      </c>
      <c r="K27" s="227"/>
      <c r="L27" s="226">
        <f t="shared" si="1"/>
        <v>7</v>
      </c>
      <c r="M27" s="227">
        <v>7</v>
      </c>
      <c r="N27" s="227"/>
      <c r="O27" s="226">
        <f t="shared" si="2"/>
        <v>7</v>
      </c>
      <c r="P27" s="227">
        <v>7</v>
      </c>
      <c r="Q27" s="227"/>
      <c r="R27" s="226">
        <f t="shared" si="3"/>
        <v>7</v>
      </c>
      <c r="S27" s="228">
        <v>6</v>
      </c>
      <c r="T27" s="227"/>
      <c r="U27" s="226">
        <f t="shared" si="4"/>
        <v>6</v>
      </c>
      <c r="V27" s="225">
        <v>8</v>
      </c>
      <c r="W27" s="225"/>
      <c r="X27" s="226">
        <f t="shared" si="5"/>
        <v>8</v>
      </c>
      <c r="Y27" s="227">
        <v>1</v>
      </c>
      <c r="Z27" s="227"/>
      <c r="AA27" s="226">
        <f t="shared" si="6"/>
        <v>1</v>
      </c>
      <c r="AB27" s="221">
        <f t="shared" si="8"/>
        <v>7.19</v>
      </c>
      <c r="AC27" s="392">
        <v>7.19</v>
      </c>
      <c r="AD27" s="264" t="str">
        <f t="shared" si="7"/>
        <v>Khá</v>
      </c>
    </row>
    <row r="28" spans="1:30" s="146" customFormat="1" ht="24" customHeight="1">
      <c r="A28" s="222">
        <v>26</v>
      </c>
      <c r="B28" s="223" t="s">
        <v>74</v>
      </c>
      <c r="C28" s="396" t="s">
        <v>36</v>
      </c>
      <c r="D28" s="250" t="s">
        <v>234</v>
      </c>
      <c r="E28" s="224" t="s">
        <v>75</v>
      </c>
      <c r="F28" s="276" t="s">
        <v>6</v>
      </c>
      <c r="G28" s="262">
        <v>8</v>
      </c>
      <c r="H28" s="225"/>
      <c r="I28" s="226">
        <f t="shared" si="0"/>
        <v>8</v>
      </c>
      <c r="J28" s="263">
        <v>6</v>
      </c>
      <c r="K28" s="227"/>
      <c r="L28" s="226">
        <f t="shared" si="1"/>
        <v>6</v>
      </c>
      <c r="M28" s="227">
        <v>6</v>
      </c>
      <c r="N28" s="227"/>
      <c r="O28" s="226">
        <f t="shared" si="2"/>
        <v>6</v>
      </c>
      <c r="P28" s="227">
        <v>7</v>
      </c>
      <c r="Q28" s="227"/>
      <c r="R28" s="226">
        <f t="shared" si="3"/>
        <v>7</v>
      </c>
      <c r="S28" s="228">
        <v>6</v>
      </c>
      <c r="T28" s="227"/>
      <c r="U28" s="226">
        <f t="shared" si="4"/>
        <v>6</v>
      </c>
      <c r="V28" s="225">
        <v>8</v>
      </c>
      <c r="W28" s="225"/>
      <c r="X28" s="226">
        <f t="shared" si="5"/>
        <v>8</v>
      </c>
      <c r="Y28" s="227">
        <v>5</v>
      </c>
      <c r="Z28" s="227"/>
      <c r="AA28" s="226">
        <f t="shared" si="6"/>
        <v>5</v>
      </c>
      <c r="AB28" s="221">
        <f t="shared" si="8"/>
        <v>6.81</v>
      </c>
      <c r="AC28" s="392">
        <v>6.81</v>
      </c>
      <c r="AD28" s="264" t="str">
        <f t="shared" si="7"/>
        <v>TB.Khá</v>
      </c>
    </row>
    <row r="29" spans="1:30" s="146" customFormat="1" ht="24" customHeight="1">
      <c r="A29" s="214">
        <v>27</v>
      </c>
      <c r="B29" s="318" t="s">
        <v>43</v>
      </c>
      <c r="C29" s="397" t="s">
        <v>38</v>
      </c>
      <c r="D29" s="320" t="s">
        <v>235</v>
      </c>
      <c r="E29" s="224" t="s">
        <v>119</v>
      </c>
      <c r="F29" s="276" t="s">
        <v>118</v>
      </c>
      <c r="G29" s="262">
        <v>8</v>
      </c>
      <c r="H29" s="225"/>
      <c r="I29" s="226">
        <f t="shared" si="0"/>
        <v>8</v>
      </c>
      <c r="J29" s="263">
        <v>6</v>
      </c>
      <c r="K29" s="227"/>
      <c r="L29" s="226">
        <f t="shared" si="1"/>
        <v>6</v>
      </c>
      <c r="M29" s="227">
        <v>6</v>
      </c>
      <c r="N29" s="227"/>
      <c r="O29" s="226">
        <f t="shared" si="2"/>
        <v>6</v>
      </c>
      <c r="P29" s="227">
        <v>0</v>
      </c>
      <c r="Q29" s="227"/>
      <c r="R29" s="226">
        <f t="shared" si="3"/>
        <v>0</v>
      </c>
      <c r="S29" s="228">
        <v>6</v>
      </c>
      <c r="T29" s="227"/>
      <c r="U29" s="226">
        <f t="shared" si="4"/>
        <v>6</v>
      </c>
      <c r="V29" s="225">
        <v>2</v>
      </c>
      <c r="W29" s="232">
        <v>5</v>
      </c>
      <c r="X29" s="226">
        <f t="shared" si="5"/>
        <v>5</v>
      </c>
      <c r="Y29" s="227">
        <v>3</v>
      </c>
      <c r="Z29" s="227"/>
      <c r="AA29" s="226">
        <f t="shared" si="6"/>
        <v>3</v>
      </c>
      <c r="AB29" s="221">
        <f t="shared" si="8"/>
        <v>5.38</v>
      </c>
      <c r="AC29" s="392">
        <v>4.95</v>
      </c>
      <c r="AD29" s="264" t="str">
        <f t="shared" si="7"/>
        <v>Trung Bình</v>
      </c>
    </row>
    <row r="30" spans="1:30" s="146" customFormat="1" ht="24" customHeight="1">
      <c r="A30" s="222">
        <v>28</v>
      </c>
      <c r="B30" s="223" t="s">
        <v>120</v>
      </c>
      <c r="C30" s="396" t="s">
        <v>39</v>
      </c>
      <c r="D30" s="250" t="s">
        <v>236</v>
      </c>
      <c r="E30" s="224" t="s">
        <v>121</v>
      </c>
      <c r="F30" s="276" t="s">
        <v>122</v>
      </c>
      <c r="G30" s="262">
        <v>10</v>
      </c>
      <c r="H30" s="225"/>
      <c r="I30" s="226">
        <f t="shared" si="0"/>
        <v>10</v>
      </c>
      <c r="J30" s="263">
        <v>9</v>
      </c>
      <c r="K30" s="227"/>
      <c r="L30" s="226">
        <f t="shared" si="1"/>
        <v>9</v>
      </c>
      <c r="M30" s="227">
        <v>8</v>
      </c>
      <c r="N30" s="227"/>
      <c r="O30" s="226">
        <f t="shared" si="2"/>
        <v>8</v>
      </c>
      <c r="P30" s="227">
        <v>8</v>
      </c>
      <c r="Q30" s="227"/>
      <c r="R30" s="226">
        <f t="shared" si="3"/>
        <v>8</v>
      </c>
      <c r="S30" s="228">
        <v>7</v>
      </c>
      <c r="T30" s="227"/>
      <c r="U30" s="226">
        <f t="shared" si="4"/>
        <v>7</v>
      </c>
      <c r="V30" s="225">
        <v>10</v>
      </c>
      <c r="W30" s="225"/>
      <c r="X30" s="226">
        <f t="shared" si="5"/>
        <v>10</v>
      </c>
      <c r="Y30" s="227">
        <v>3</v>
      </c>
      <c r="Z30" s="227"/>
      <c r="AA30" s="226">
        <f t="shared" si="6"/>
        <v>3</v>
      </c>
      <c r="AB30" s="221">
        <f t="shared" si="8"/>
        <v>8.67</v>
      </c>
      <c r="AC30" s="392">
        <v>8.67</v>
      </c>
      <c r="AD30" s="264" t="str">
        <f t="shared" si="7"/>
        <v>Giỏi</v>
      </c>
    </row>
    <row r="31" spans="1:30" s="146" customFormat="1" ht="24" customHeight="1">
      <c r="A31" s="214">
        <v>29</v>
      </c>
      <c r="B31" s="223" t="s">
        <v>123</v>
      </c>
      <c r="C31" s="396" t="s">
        <v>124</v>
      </c>
      <c r="D31" s="250" t="s">
        <v>237</v>
      </c>
      <c r="E31" s="224" t="s">
        <v>125</v>
      </c>
      <c r="F31" s="276" t="s">
        <v>118</v>
      </c>
      <c r="G31" s="262">
        <v>9</v>
      </c>
      <c r="H31" s="225"/>
      <c r="I31" s="226">
        <f t="shared" si="0"/>
        <v>9</v>
      </c>
      <c r="J31" s="263">
        <v>6</v>
      </c>
      <c r="K31" s="227"/>
      <c r="L31" s="226">
        <f t="shared" si="1"/>
        <v>6</v>
      </c>
      <c r="M31" s="227">
        <v>5</v>
      </c>
      <c r="N31" s="227"/>
      <c r="O31" s="226">
        <f t="shared" si="2"/>
        <v>5</v>
      </c>
      <c r="P31" s="227">
        <v>6</v>
      </c>
      <c r="Q31" s="227"/>
      <c r="R31" s="226">
        <f t="shared" si="3"/>
        <v>6</v>
      </c>
      <c r="S31" s="228">
        <v>6</v>
      </c>
      <c r="T31" s="227"/>
      <c r="U31" s="226">
        <f t="shared" si="4"/>
        <v>6</v>
      </c>
      <c r="V31" s="225">
        <v>9</v>
      </c>
      <c r="W31" s="225"/>
      <c r="X31" s="226">
        <f t="shared" si="5"/>
        <v>9</v>
      </c>
      <c r="Y31" s="227">
        <v>3</v>
      </c>
      <c r="Z31" s="227"/>
      <c r="AA31" s="226">
        <f t="shared" si="6"/>
        <v>3</v>
      </c>
      <c r="AB31" s="221">
        <f t="shared" si="8"/>
        <v>6.76</v>
      </c>
      <c r="AC31" s="392">
        <v>6.76</v>
      </c>
      <c r="AD31" s="264" t="str">
        <f t="shared" si="7"/>
        <v>TB.Khá</v>
      </c>
    </row>
    <row r="32" spans="1:30" s="146" customFormat="1" ht="24" customHeight="1">
      <c r="A32" s="222">
        <v>30</v>
      </c>
      <c r="B32" s="223" t="s">
        <v>129</v>
      </c>
      <c r="C32" s="396" t="s">
        <v>130</v>
      </c>
      <c r="D32" s="250" t="s">
        <v>239</v>
      </c>
      <c r="E32" s="224" t="s">
        <v>131</v>
      </c>
      <c r="F32" s="276" t="s">
        <v>11</v>
      </c>
      <c r="G32" s="262">
        <v>8</v>
      </c>
      <c r="H32" s="225"/>
      <c r="I32" s="226">
        <f t="shared" si="0"/>
        <v>8</v>
      </c>
      <c r="J32" s="265">
        <v>7</v>
      </c>
      <c r="K32" s="229"/>
      <c r="L32" s="226">
        <f t="shared" si="1"/>
        <v>7</v>
      </c>
      <c r="M32" s="229">
        <v>5</v>
      </c>
      <c r="N32" s="229"/>
      <c r="O32" s="226">
        <f t="shared" si="2"/>
        <v>5</v>
      </c>
      <c r="P32" s="229">
        <v>0</v>
      </c>
      <c r="Q32" s="229"/>
      <c r="R32" s="226">
        <f t="shared" si="3"/>
        <v>0</v>
      </c>
      <c r="S32" s="228">
        <v>5</v>
      </c>
      <c r="T32" s="229"/>
      <c r="U32" s="226">
        <f t="shared" si="4"/>
        <v>5</v>
      </c>
      <c r="V32" s="225">
        <v>7</v>
      </c>
      <c r="W32" s="225"/>
      <c r="X32" s="226">
        <f t="shared" si="5"/>
        <v>7</v>
      </c>
      <c r="Y32" s="229">
        <v>0</v>
      </c>
      <c r="Z32" s="229"/>
      <c r="AA32" s="226">
        <f t="shared" si="6"/>
        <v>0</v>
      </c>
      <c r="AB32" s="221">
        <f t="shared" si="8"/>
        <v>5.43</v>
      </c>
      <c r="AC32" s="392">
        <v>5.43</v>
      </c>
      <c r="AD32" s="264" t="str">
        <f t="shared" si="7"/>
        <v>Trung Bình</v>
      </c>
    </row>
    <row r="33" spans="1:30" s="146" customFormat="1" ht="24" customHeight="1">
      <c r="A33" s="214">
        <v>31</v>
      </c>
      <c r="B33" s="223" t="s">
        <v>132</v>
      </c>
      <c r="C33" s="396" t="s">
        <v>133</v>
      </c>
      <c r="D33" s="250" t="s">
        <v>240</v>
      </c>
      <c r="E33" s="224" t="s">
        <v>134</v>
      </c>
      <c r="F33" s="276" t="s">
        <v>2</v>
      </c>
      <c r="G33" s="262">
        <v>9</v>
      </c>
      <c r="H33" s="225"/>
      <c r="I33" s="226">
        <f t="shared" si="0"/>
        <v>9</v>
      </c>
      <c r="J33" s="265">
        <v>6</v>
      </c>
      <c r="K33" s="229"/>
      <c r="L33" s="226">
        <f t="shared" si="1"/>
        <v>6</v>
      </c>
      <c r="M33" s="229">
        <v>6</v>
      </c>
      <c r="N33" s="229"/>
      <c r="O33" s="226">
        <f t="shared" si="2"/>
        <v>6</v>
      </c>
      <c r="P33" s="229">
        <v>7</v>
      </c>
      <c r="Q33" s="229"/>
      <c r="R33" s="226">
        <f t="shared" si="3"/>
        <v>7</v>
      </c>
      <c r="S33" s="228">
        <v>6</v>
      </c>
      <c r="T33" s="229"/>
      <c r="U33" s="226">
        <f t="shared" si="4"/>
        <v>6</v>
      </c>
      <c r="V33" s="225">
        <v>8</v>
      </c>
      <c r="W33" s="225"/>
      <c r="X33" s="226">
        <f t="shared" si="5"/>
        <v>8</v>
      </c>
      <c r="Y33" s="229">
        <v>5</v>
      </c>
      <c r="Z33" s="229"/>
      <c r="AA33" s="226">
        <f t="shared" si="6"/>
        <v>5</v>
      </c>
      <c r="AB33" s="221">
        <f t="shared" si="8"/>
        <v>7</v>
      </c>
      <c r="AC33" s="392">
        <v>7</v>
      </c>
      <c r="AD33" s="264" t="str">
        <f t="shared" si="7"/>
        <v>Khá</v>
      </c>
    </row>
    <row r="34" spans="1:30" s="146" customFormat="1" ht="24" customHeight="1">
      <c r="A34" s="222">
        <v>32</v>
      </c>
      <c r="B34" s="223" t="s">
        <v>135</v>
      </c>
      <c r="C34" s="396" t="s">
        <v>136</v>
      </c>
      <c r="D34" s="250" t="s">
        <v>241</v>
      </c>
      <c r="E34" s="224" t="s">
        <v>37</v>
      </c>
      <c r="F34" s="276" t="s">
        <v>58</v>
      </c>
      <c r="G34" s="262">
        <v>9</v>
      </c>
      <c r="H34" s="225"/>
      <c r="I34" s="226">
        <f t="shared" si="0"/>
        <v>9</v>
      </c>
      <c r="J34" s="265">
        <v>8</v>
      </c>
      <c r="K34" s="229"/>
      <c r="L34" s="226">
        <f t="shared" si="1"/>
        <v>8</v>
      </c>
      <c r="M34" s="229">
        <v>7</v>
      </c>
      <c r="N34" s="229"/>
      <c r="O34" s="226">
        <f t="shared" si="2"/>
        <v>7</v>
      </c>
      <c r="P34" s="229">
        <v>7</v>
      </c>
      <c r="Q34" s="229"/>
      <c r="R34" s="226">
        <f t="shared" si="3"/>
        <v>7</v>
      </c>
      <c r="S34" s="228">
        <v>8</v>
      </c>
      <c r="T34" s="229"/>
      <c r="U34" s="226">
        <f t="shared" si="4"/>
        <v>8</v>
      </c>
      <c r="V34" s="225">
        <v>9</v>
      </c>
      <c r="W34" s="225"/>
      <c r="X34" s="226">
        <f t="shared" si="5"/>
        <v>9</v>
      </c>
      <c r="Y34" s="229">
        <v>2</v>
      </c>
      <c r="Z34" s="229"/>
      <c r="AA34" s="226">
        <f t="shared" si="6"/>
        <v>2</v>
      </c>
      <c r="AB34" s="221">
        <f t="shared" si="8"/>
        <v>7.95</v>
      </c>
      <c r="AC34" s="392">
        <v>7.95</v>
      </c>
      <c r="AD34" s="264" t="str">
        <f t="shared" si="7"/>
        <v>Khá</v>
      </c>
    </row>
    <row r="35" spans="1:30" s="146" customFormat="1" ht="24" customHeight="1">
      <c r="A35" s="214">
        <v>33</v>
      </c>
      <c r="B35" s="223" t="s">
        <v>137</v>
      </c>
      <c r="C35" s="396" t="s">
        <v>44</v>
      </c>
      <c r="D35" s="250" t="s">
        <v>242</v>
      </c>
      <c r="E35" s="224" t="s">
        <v>40</v>
      </c>
      <c r="F35" s="276" t="s">
        <v>2</v>
      </c>
      <c r="G35" s="262">
        <v>9</v>
      </c>
      <c r="H35" s="225"/>
      <c r="I35" s="226">
        <f t="shared" si="0"/>
        <v>9</v>
      </c>
      <c r="J35" s="265">
        <v>6</v>
      </c>
      <c r="K35" s="229"/>
      <c r="L35" s="226">
        <f t="shared" si="1"/>
        <v>6</v>
      </c>
      <c r="M35" s="229">
        <v>7</v>
      </c>
      <c r="N35" s="229"/>
      <c r="O35" s="226">
        <f t="shared" si="2"/>
        <v>7</v>
      </c>
      <c r="P35" s="229">
        <v>7</v>
      </c>
      <c r="Q35" s="229"/>
      <c r="R35" s="226">
        <f t="shared" si="3"/>
        <v>7</v>
      </c>
      <c r="S35" s="228">
        <v>8</v>
      </c>
      <c r="T35" s="229"/>
      <c r="U35" s="226">
        <f t="shared" si="4"/>
        <v>8</v>
      </c>
      <c r="V35" s="225">
        <v>7</v>
      </c>
      <c r="W35" s="225"/>
      <c r="X35" s="226">
        <f t="shared" si="5"/>
        <v>7</v>
      </c>
      <c r="Y35" s="229">
        <v>5</v>
      </c>
      <c r="Z35" s="229"/>
      <c r="AA35" s="226">
        <f t="shared" si="6"/>
        <v>5</v>
      </c>
      <c r="AB35" s="221">
        <f t="shared" si="8"/>
        <v>7.38</v>
      </c>
      <c r="AC35" s="392">
        <v>7.38</v>
      </c>
      <c r="AD35" s="264" t="str">
        <f t="shared" si="7"/>
        <v>Khá</v>
      </c>
    </row>
    <row r="36" spans="1:30" s="146" customFormat="1" ht="24" customHeight="1">
      <c r="A36" s="222">
        <v>34</v>
      </c>
      <c r="B36" s="223" t="s">
        <v>142</v>
      </c>
      <c r="C36" s="396" t="s">
        <v>143</v>
      </c>
      <c r="D36" s="250" t="s">
        <v>244</v>
      </c>
      <c r="E36" s="224" t="s">
        <v>91</v>
      </c>
      <c r="F36" s="276" t="s">
        <v>9</v>
      </c>
      <c r="G36" s="262">
        <v>9</v>
      </c>
      <c r="H36" s="225"/>
      <c r="I36" s="226">
        <f t="shared" si="0"/>
        <v>9</v>
      </c>
      <c r="J36" s="265">
        <v>7</v>
      </c>
      <c r="K36" s="229"/>
      <c r="L36" s="226">
        <f t="shared" si="1"/>
        <v>7</v>
      </c>
      <c r="M36" s="229">
        <v>8</v>
      </c>
      <c r="N36" s="229"/>
      <c r="O36" s="226">
        <f t="shared" si="2"/>
        <v>8</v>
      </c>
      <c r="P36" s="229">
        <v>7</v>
      </c>
      <c r="Q36" s="229"/>
      <c r="R36" s="226">
        <f t="shared" si="3"/>
        <v>7</v>
      </c>
      <c r="S36" s="228">
        <v>7</v>
      </c>
      <c r="T36" s="229"/>
      <c r="U36" s="226">
        <f t="shared" si="4"/>
        <v>7</v>
      </c>
      <c r="V36" s="225">
        <v>8</v>
      </c>
      <c r="W36" s="225"/>
      <c r="X36" s="226">
        <f t="shared" si="5"/>
        <v>8</v>
      </c>
      <c r="Y36" s="229">
        <v>8</v>
      </c>
      <c r="Z36" s="229"/>
      <c r="AA36" s="226">
        <f t="shared" si="6"/>
        <v>8</v>
      </c>
      <c r="AB36" s="221">
        <f t="shared" si="8"/>
        <v>7.76</v>
      </c>
      <c r="AC36" s="392">
        <v>7.76</v>
      </c>
      <c r="AD36" s="264" t="str">
        <f t="shared" si="7"/>
        <v>Khá</v>
      </c>
    </row>
    <row r="37" spans="1:30" s="146" customFormat="1" ht="24" customHeight="1">
      <c r="A37" s="214">
        <v>35</v>
      </c>
      <c r="B37" s="223" t="s">
        <v>144</v>
      </c>
      <c r="C37" s="396" t="s">
        <v>143</v>
      </c>
      <c r="D37" s="250" t="s">
        <v>245</v>
      </c>
      <c r="E37" s="224" t="s">
        <v>145</v>
      </c>
      <c r="F37" s="276" t="s">
        <v>14</v>
      </c>
      <c r="G37" s="262">
        <v>9</v>
      </c>
      <c r="H37" s="225"/>
      <c r="I37" s="226">
        <f t="shared" si="0"/>
        <v>9</v>
      </c>
      <c r="J37" s="265">
        <v>8</v>
      </c>
      <c r="K37" s="229"/>
      <c r="L37" s="226">
        <f t="shared" si="1"/>
        <v>8</v>
      </c>
      <c r="M37" s="229">
        <v>7</v>
      </c>
      <c r="N37" s="229"/>
      <c r="O37" s="226">
        <f t="shared" si="2"/>
        <v>7</v>
      </c>
      <c r="P37" s="229">
        <v>8</v>
      </c>
      <c r="Q37" s="229"/>
      <c r="R37" s="226">
        <f t="shared" si="3"/>
        <v>8</v>
      </c>
      <c r="S37" s="228">
        <v>7</v>
      </c>
      <c r="T37" s="229"/>
      <c r="U37" s="226">
        <f t="shared" si="4"/>
        <v>7</v>
      </c>
      <c r="V37" s="225">
        <v>9</v>
      </c>
      <c r="W37" s="225"/>
      <c r="X37" s="226">
        <f t="shared" si="5"/>
        <v>9</v>
      </c>
      <c r="Y37" s="229">
        <v>10</v>
      </c>
      <c r="Z37" s="229"/>
      <c r="AA37" s="226">
        <f t="shared" si="6"/>
        <v>10</v>
      </c>
      <c r="AB37" s="221">
        <f t="shared" si="8"/>
        <v>7.95</v>
      </c>
      <c r="AC37" s="392">
        <v>7.95</v>
      </c>
      <c r="AD37" s="264" t="str">
        <f t="shared" si="7"/>
        <v>Khá</v>
      </c>
    </row>
    <row r="38" spans="1:30" s="146" customFormat="1" ht="24" customHeight="1">
      <c r="A38" s="222">
        <v>36</v>
      </c>
      <c r="B38" s="223" t="s">
        <v>146</v>
      </c>
      <c r="C38" s="396" t="s">
        <v>147</v>
      </c>
      <c r="D38" s="250" t="s">
        <v>246</v>
      </c>
      <c r="E38" s="224" t="s">
        <v>27</v>
      </c>
      <c r="F38" s="276" t="s">
        <v>14</v>
      </c>
      <c r="G38" s="262">
        <v>9</v>
      </c>
      <c r="H38" s="225"/>
      <c r="I38" s="226">
        <f t="shared" si="0"/>
        <v>9</v>
      </c>
      <c r="J38" s="265">
        <v>8</v>
      </c>
      <c r="K38" s="229"/>
      <c r="L38" s="226">
        <f t="shared" si="1"/>
        <v>8</v>
      </c>
      <c r="M38" s="230">
        <v>6</v>
      </c>
      <c r="N38" s="229"/>
      <c r="O38" s="226">
        <f t="shared" si="2"/>
        <v>6</v>
      </c>
      <c r="P38" s="229">
        <v>7</v>
      </c>
      <c r="Q38" s="229"/>
      <c r="R38" s="226">
        <f t="shared" si="3"/>
        <v>7</v>
      </c>
      <c r="S38" s="228">
        <v>7</v>
      </c>
      <c r="T38" s="229"/>
      <c r="U38" s="226">
        <f t="shared" si="4"/>
        <v>7</v>
      </c>
      <c r="V38" s="225">
        <v>9</v>
      </c>
      <c r="W38" s="225"/>
      <c r="X38" s="226">
        <f t="shared" si="5"/>
        <v>9</v>
      </c>
      <c r="Y38" s="229">
        <v>7</v>
      </c>
      <c r="Z38" s="229"/>
      <c r="AA38" s="226">
        <f t="shared" si="6"/>
        <v>7</v>
      </c>
      <c r="AB38" s="221">
        <f t="shared" si="8"/>
        <v>7.57</v>
      </c>
      <c r="AC38" s="392">
        <v>7.57</v>
      </c>
      <c r="AD38" s="264" t="str">
        <f t="shared" si="7"/>
        <v>Khá</v>
      </c>
    </row>
    <row r="39" spans="1:30" s="146" customFormat="1" ht="24" customHeight="1">
      <c r="A39" s="214">
        <v>37</v>
      </c>
      <c r="B39" s="223" t="s">
        <v>148</v>
      </c>
      <c r="C39" s="396" t="s">
        <v>149</v>
      </c>
      <c r="D39" s="250" t="s">
        <v>247</v>
      </c>
      <c r="E39" s="224" t="s">
        <v>115</v>
      </c>
      <c r="F39" s="276" t="s">
        <v>150</v>
      </c>
      <c r="G39" s="262">
        <v>9</v>
      </c>
      <c r="H39" s="225"/>
      <c r="I39" s="226">
        <f t="shared" si="0"/>
        <v>9</v>
      </c>
      <c r="J39" s="265">
        <v>6</v>
      </c>
      <c r="K39" s="229"/>
      <c r="L39" s="226">
        <f t="shared" si="1"/>
        <v>6</v>
      </c>
      <c r="M39" s="229">
        <v>6</v>
      </c>
      <c r="N39" s="229"/>
      <c r="O39" s="226">
        <f t="shared" si="2"/>
        <v>6</v>
      </c>
      <c r="P39" s="229">
        <v>7</v>
      </c>
      <c r="Q39" s="229"/>
      <c r="R39" s="226">
        <f t="shared" si="3"/>
        <v>7</v>
      </c>
      <c r="S39" s="228">
        <v>7</v>
      </c>
      <c r="T39" s="229"/>
      <c r="U39" s="226">
        <f t="shared" si="4"/>
        <v>7</v>
      </c>
      <c r="V39" s="225">
        <v>8</v>
      </c>
      <c r="W39" s="225"/>
      <c r="X39" s="226">
        <f t="shared" si="5"/>
        <v>8</v>
      </c>
      <c r="Y39" s="229">
        <v>5</v>
      </c>
      <c r="Z39" s="229"/>
      <c r="AA39" s="226">
        <f t="shared" si="6"/>
        <v>5</v>
      </c>
      <c r="AB39" s="221">
        <f t="shared" si="8"/>
        <v>7.14</v>
      </c>
      <c r="AC39" s="392">
        <v>7.14</v>
      </c>
      <c r="AD39" s="264" t="str">
        <f t="shared" si="7"/>
        <v>Khá</v>
      </c>
    </row>
    <row r="40" spans="1:30" s="146" customFormat="1" ht="24" customHeight="1">
      <c r="A40" s="222">
        <v>38</v>
      </c>
      <c r="B40" s="223" t="s">
        <v>151</v>
      </c>
      <c r="C40" s="396" t="s">
        <v>152</v>
      </c>
      <c r="D40" s="250" t="s">
        <v>248</v>
      </c>
      <c r="E40" s="224" t="s">
        <v>153</v>
      </c>
      <c r="F40" s="276" t="s">
        <v>5</v>
      </c>
      <c r="G40" s="262">
        <v>8</v>
      </c>
      <c r="H40" s="225"/>
      <c r="I40" s="226">
        <f t="shared" si="0"/>
        <v>8</v>
      </c>
      <c r="J40" s="265">
        <v>6</v>
      </c>
      <c r="K40" s="229"/>
      <c r="L40" s="226">
        <f t="shared" si="1"/>
        <v>6</v>
      </c>
      <c r="M40" s="229">
        <v>7</v>
      </c>
      <c r="N40" s="229"/>
      <c r="O40" s="226">
        <f t="shared" si="2"/>
        <v>7</v>
      </c>
      <c r="P40" s="229">
        <v>6</v>
      </c>
      <c r="Q40" s="229"/>
      <c r="R40" s="226">
        <f t="shared" si="3"/>
        <v>6</v>
      </c>
      <c r="S40" s="228">
        <v>5</v>
      </c>
      <c r="T40" s="229"/>
      <c r="U40" s="226">
        <f t="shared" si="4"/>
        <v>5</v>
      </c>
      <c r="V40" s="225">
        <v>4</v>
      </c>
      <c r="W40" s="232">
        <v>7</v>
      </c>
      <c r="X40" s="226">
        <f t="shared" si="5"/>
        <v>7</v>
      </c>
      <c r="Y40" s="229">
        <v>3</v>
      </c>
      <c r="Z40" s="229"/>
      <c r="AA40" s="226">
        <f t="shared" si="6"/>
        <v>3</v>
      </c>
      <c r="AB40" s="221">
        <f t="shared" si="8"/>
        <v>6.62</v>
      </c>
      <c r="AC40" s="392">
        <v>6.19</v>
      </c>
      <c r="AD40" s="264" t="str">
        <f t="shared" si="7"/>
        <v>TB.Khá</v>
      </c>
    </row>
    <row r="41" spans="1:30" s="146" customFormat="1" ht="24" customHeight="1">
      <c r="A41" s="214">
        <v>39</v>
      </c>
      <c r="B41" s="223" t="s">
        <v>154</v>
      </c>
      <c r="C41" s="396" t="s">
        <v>155</v>
      </c>
      <c r="D41" s="250" t="s">
        <v>249</v>
      </c>
      <c r="E41" s="224" t="s">
        <v>156</v>
      </c>
      <c r="F41" s="276" t="s">
        <v>4</v>
      </c>
      <c r="G41" s="262">
        <v>9</v>
      </c>
      <c r="H41" s="225"/>
      <c r="I41" s="226">
        <f t="shared" si="0"/>
        <v>9</v>
      </c>
      <c r="J41" s="265">
        <v>6</v>
      </c>
      <c r="K41" s="229"/>
      <c r="L41" s="226">
        <f t="shared" si="1"/>
        <v>6</v>
      </c>
      <c r="M41" s="229">
        <v>7</v>
      </c>
      <c r="N41" s="229"/>
      <c r="O41" s="226">
        <f t="shared" si="2"/>
        <v>7</v>
      </c>
      <c r="P41" s="229">
        <v>8</v>
      </c>
      <c r="Q41" s="229"/>
      <c r="R41" s="226">
        <f t="shared" si="3"/>
        <v>8</v>
      </c>
      <c r="S41" s="228">
        <v>7</v>
      </c>
      <c r="T41" s="229"/>
      <c r="U41" s="226">
        <f t="shared" si="4"/>
        <v>7</v>
      </c>
      <c r="V41" s="225">
        <v>9</v>
      </c>
      <c r="W41" s="225"/>
      <c r="X41" s="226">
        <f t="shared" si="5"/>
        <v>9</v>
      </c>
      <c r="Y41" s="229">
        <v>4</v>
      </c>
      <c r="Z41" s="229"/>
      <c r="AA41" s="226">
        <f t="shared" si="6"/>
        <v>4</v>
      </c>
      <c r="AB41" s="221">
        <f t="shared" si="8"/>
        <v>7.67</v>
      </c>
      <c r="AC41" s="392">
        <v>7.67</v>
      </c>
      <c r="AD41" s="264" t="str">
        <f t="shared" si="7"/>
        <v>Khá</v>
      </c>
    </row>
    <row r="42" spans="1:30" s="146" customFormat="1" ht="24" customHeight="1">
      <c r="A42" s="222">
        <v>40</v>
      </c>
      <c r="B42" s="223" t="s">
        <v>162</v>
      </c>
      <c r="C42" s="396" t="s">
        <v>50</v>
      </c>
      <c r="D42" s="250" t="s">
        <v>252</v>
      </c>
      <c r="E42" s="224" t="s">
        <v>29</v>
      </c>
      <c r="F42" s="276" t="s">
        <v>0</v>
      </c>
      <c r="G42" s="262">
        <v>9</v>
      </c>
      <c r="H42" s="225"/>
      <c r="I42" s="226">
        <f t="shared" si="0"/>
        <v>9</v>
      </c>
      <c r="J42" s="265">
        <v>7</v>
      </c>
      <c r="K42" s="229"/>
      <c r="L42" s="226">
        <f t="shared" si="1"/>
        <v>7</v>
      </c>
      <c r="M42" s="229">
        <v>8</v>
      </c>
      <c r="N42" s="229"/>
      <c r="O42" s="226">
        <f t="shared" si="2"/>
        <v>8</v>
      </c>
      <c r="P42" s="229">
        <v>7</v>
      </c>
      <c r="Q42" s="229"/>
      <c r="R42" s="226">
        <f t="shared" si="3"/>
        <v>7</v>
      </c>
      <c r="S42" s="228">
        <v>7</v>
      </c>
      <c r="T42" s="229"/>
      <c r="U42" s="226">
        <f t="shared" si="4"/>
        <v>7</v>
      </c>
      <c r="V42" s="225">
        <v>8</v>
      </c>
      <c r="W42" s="225"/>
      <c r="X42" s="226">
        <f t="shared" si="5"/>
        <v>8</v>
      </c>
      <c r="Y42" s="229">
        <v>9</v>
      </c>
      <c r="Z42" s="229"/>
      <c r="AA42" s="226">
        <f t="shared" si="6"/>
        <v>9</v>
      </c>
      <c r="AB42" s="221">
        <f t="shared" si="8"/>
        <v>7.76</v>
      </c>
      <c r="AC42" s="392">
        <v>7.76</v>
      </c>
      <c r="AD42" s="264" t="str">
        <f t="shared" si="7"/>
        <v>Khá</v>
      </c>
    </row>
    <row r="43" spans="1:30" s="146" customFormat="1" ht="24" customHeight="1">
      <c r="A43" s="214">
        <v>41</v>
      </c>
      <c r="B43" s="223" t="s">
        <v>163</v>
      </c>
      <c r="C43" s="396" t="s">
        <v>50</v>
      </c>
      <c r="D43" s="250" t="s">
        <v>253</v>
      </c>
      <c r="E43" s="224" t="s">
        <v>41</v>
      </c>
      <c r="F43" s="276" t="s">
        <v>58</v>
      </c>
      <c r="G43" s="262">
        <v>9</v>
      </c>
      <c r="H43" s="225"/>
      <c r="I43" s="226">
        <f t="shared" si="0"/>
        <v>9</v>
      </c>
      <c r="J43" s="265">
        <v>8</v>
      </c>
      <c r="K43" s="229"/>
      <c r="L43" s="226">
        <f t="shared" si="1"/>
        <v>8</v>
      </c>
      <c r="M43" s="229">
        <v>6</v>
      </c>
      <c r="N43" s="229"/>
      <c r="O43" s="226">
        <f t="shared" si="2"/>
        <v>6</v>
      </c>
      <c r="P43" s="229">
        <v>7</v>
      </c>
      <c r="Q43" s="229"/>
      <c r="R43" s="226">
        <f t="shared" si="3"/>
        <v>7</v>
      </c>
      <c r="S43" s="228">
        <v>7</v>
      </c>
      <c r="T43" s="229"/>
      <c r="U43" s="226">
        <f t="shared" si="4"/>
        <v>7</v>
      </c>
      <c r="V43" s="225">
        <v>9</v>
      </c>
      <c r="W43" s="225"/>
      <c r="X43" s="226">
        <f t="shared" si="5"/>
        <v>9</v>
      </c>
      <c r="Y43" s="229">
        <v>3</v>
      </c>
      <c r="Z43" s="229"/>
      <c r="AA43" s="226">
        <f t="shared" si="6"/>
        <v>3</v>
      </c>
      <c r="AB43" s="221">
        <f t="shared" si="8"/>
        <v>7.57</v>
      </c>
      <c r="AC43" s="392">
        <v>7.57</v>
      </c>
      <c r="AD43" s="264" t="str">
        <f t="shared" si="7"/>
        <v>Khá</v>
      </c>
    </row>
    <row r="44" spans="1:30" s="146" customFormat="1" ht="24" customHeight="1">
      <c r="A44" s="222">
        <v>42</v>
      </c>
      <c r="B44" s="223" t="s">
        <v>164</v>
      </c>
      <c r="C44" s="396" t="s">
        <v>50</v>
      </c>
      <c r="D44" s="250" t="s">
        <v>254</v>
      </c>
      <c r="E44" s="224" t="s">
        <v>165</v>
      </c>
      <c r="F44" s="276" t="s">
        <v>47</v>
      </c>
      <c r="G44" s="262">
        <v>9</v>
      </c>
      <c r="H44" s="225"/>
      <c r="I44" s="226">
        <f t="shared" si="0"/>
        <v>9</v>
      </c>
      <c r="J44" s="265">
        <v>8</v>
      </c>
      <c r="K44" s="229"/>
      <c r="L44" s="226">
        <f t="shared" si="1"/>
        <v>8</v>
      </c>
      <c r="M44" s="229">
        <v>7</v>
      </c>
      <c r="N44" s="229"/>
      <c r="O44" s="226">
        <f t="shared" si="2"/>
        <v>7</v>
      </c>
      <c r="P44" s="229">
        <v>7</v>
      </c>
      <c r="Q44" s="229"/>
      <c r="R44" s="226">
        <f t="shared" si="3"/>
        <v>7</v>
      </c>
      <c r="S44" s="228">
        <v>7</v>
      </c>
      <c r="T44" s="229"/>
      <c r="U44" s="226">
        <f t="shared" si="4"/>
        <v>7</v>
      </c>
      <c r="V44" s="225">
        <v>10</v>
      </c>
      <c r="W44" s="225"/>
      <c r="X44" s="226">
        <f t="shared" si="5"/>
        <v>10</v>
      </c>
      <c r="Y44" s="229">
        <v>4</v>
      </c>
      <c r="Z44" s="229"/>
      <c r="AA44" s="226">
        <f t="shared" si="6"/>
        <v>4</v>
      </c>
      <c r="AB44" s="221">
        <f t="shared" si="8"/>
        <v>7.95</v>
      </c>
      <c r="AC44" s="392">
        <v>7.95</v>
      </c>
      <c r="AD44" s="264" t="str">
        <f t="shared" si="7"/>
        <v>Khá</v>
      </c>
    </row>
    <row r="45" spans="1:30" s="146" customFormat="1" ht="24" customHeight="1">
      <c r="A45" s="214">
        <v>43</v>
      </c>
      <c r="B45" s="223" t="s">
        <v>166</v>
      </c>
      <c r="C45" s="396" t="s">
        <v>50</v>
      </c>
      <c r="D45" s="250" t="s">
        <v>255</v>
      </c>
      <c r="E45" s="224" t="s">
        <v>167</v>
      </c>
      <c r="F45" s="276" t="s">
        <v>8</v>
      </c>
      <c r="G45" s="262">
        <v>9</v>
      </c>
      <c r="H45" s="225"/>
      <c r="I45" s="226">
        <f t="shared" si="0"/>
        <v>9</v>
      </c>
      <c r="J45" s="265">
        <v>6</v>
      </c>
      <c r="K45" s="229"/>
      <c r="L45" s="226">
        <f t="shared" si="1"/>
        <v>6</v>
      </c>
      <c r="M45" s="229">
        <v>5</v>
      </c>
      <c r="N45" s="229"/>
      <c r="O45" s="226">
        <f t="shared" si="2"/>
        <v>5</v>
      </c>
      <c r="P45" s="229">
        <v>7</v>
      </c>
      <c r="Q45" s="229"/>
      <c r="R45" s="226">
        <f t="shared" si="3"/>
        <v>7</v>
      </c>
      <c r="S45" s="228">
        <v>7</v>
      </c>
      <c r="T45" s="231"/>
      <c r="U45" s="226">
        <f t="shared" si="4"/>
        <v>7</v>
      </c>
      <c r="V45" s="225">
        <v>9</v>
      </c>
      <c r="W45" s="225"/>
      <c r="X45" s="226">
        <f t="shared" si="5"/>
        <v>9</v>
      </c>
      <c r="Y45" s="229">
        <v>6</v>
      </c>
      <c r="Z45" s="229"/>
      <c r="AA45" s="226">
        <f t="shared" si="6"/>
        <v>6</v>
      </c>
      <c r="AB45" s="221">
        <f t="shared" si="8"/>
        <v>7.05</v>
      </c>
      <c r="AC45" s="392">
        <v>7.05</v>
      </c>
      <c r="AD45" s="264" t="str">
        <f t="shared" si="7"/>
        <v>Khá</v>
      </c>
    </row>
    <row r="46" spans="1:30" s="146" customFormat="1" ht="24" customHeight="1">
      <c r="A46" s="222">
        <v>44</v>
      </c>
      <c r="B46" s="223" t="s">
        <v>168</v>
      </c>
      <c r="C46" s="396" t="s">
        <v>50</v>
      </c>
      <c r="D46" s="250" t="s">
        <v>256</v>
      </c>
      <c r="E46" s="224" t="s">
        <v>169</v>
      </c>
      <c r="F46" s="276" t="s">
        <v>170</v>
      </c>
      <c r="G46" s="262">
        <v>8</v>
      </c>
      <c r="H46" s="225"/>
      <c r="I46" s="226">
        <f t="shared" si="0"/>
        <v>8</v>
      </c>
      <c r="J46" s="265">
        <v>5</v>
      </c>
      <c r="K46" s="229"/>
      <c r="L46" s="226">
        <f t="shared" si="1"/>
        <v>5</v>
      </c>
      <c r="M46" s="229">
        <v>6</v>
      </c>
      <c r="N46" s="229"/>
      <c r="O46" s="226">
        <f t="shared" si="2"/>
        <v>6</v>
      </c>
      <c r="P46" s="229">
        <v>0</v>
      </c>
      <c r="Q46" s="229"/>
      <c r="R46" s="226">
        <f t="shared" si="3"/>
        <v>0</v>
      </c>
      <c r="S46" s="228">
        <v>6</v>
      </c>
      <c r="T46" s="229"/>
      <c r="U46" s="226">
        <f t="shared" si="4"/>
        <v>6</v>
      </c>
      <c r="V46" s="225">
        <v>6</v>
      </c>
      <c r="W46" s="225"/>
      <c r="X46" s="226">
        <f t="shared" si="5"/>
        <v>6</v>
      </c>
      <c r="Y46" s="229">
        <v>3</v>
      </c>
      <c r="Z46" s="229"/>
      <c r="AA46" s="226">
        <f t="shared" si="6"/>
        <v>3</v>
      </c>
      <c r="AB46" s="221">
        <f t="shared" si="8"/>
        <v>5.38</v>
      </c>
      <c r="AC46" s="392">
        <v>5.38</v>
      </c>
      <c r="AD46" s="264" t="str">
        <f t="shared" si="7"/>
        <v>Trung Bình</v>
      </c>
    </row>
    <row r="47" spans="1:30" s="146" customFormat="1" ht="24" customHeight="1">
      <c r="A47" s="214">
        <v>45</v>
      </c>
      <c r="B47" s="223" t="s">
        <v>46</v>
      </c>
      <c r="C47" s="396" t="s">
        <v>51</v>
      </c>
      <c r="D47" s="250" t="s">
        <v>257</v>
      </c>
      <c r="E47" s="224" t="s">
        <v>171</v>
      </c>
      <c r="F47" s="276" t="s">
        <v>7</v>
      </c>
      <c r="G47" s="262">
        <v>9</v>
      </c>
      <c r="H47" s="225"/>
      <c r="I47" s="226">
        <f t="shared" si="0"/>
        <v>9</v>
      </c>
      <c r="J47" s="265">
        <v>7</v>
      </c>
      <c r="K47" s="229"/>
      <c r="L47" s="226">
        <f t="shared" si="1"/>
        <v>7</v>
      </c>
      <c r="M47" s="229">
        <v>7</v>
      </c>
      <c r="N47" s="229"/>
      <c r="O47" s="226">
        <f t="shared" si="2"/>
        <v>7</v>
      </c>
      <c r="P47" s="229">
        <v>7</v>
      </c>
      <c r="Q47" s="229"/>
      <c r="R47" s="226">
        <f t="shared" si="3"/>
        <v>7</v>
      </c>
      <c r="S47" s="228">
        <v>6</v>
      </c>
      <c r="T47" s="229"/>
      <c r="U47" s="226">
        <f t="shared" si="4"/>
        <v>6</v>
      </c>
      <c r="V47" s="225">
        <v>6</v>
      </c>
      <c r="W47" s="225"/>
      <c r="X47" s="226">
        <f t="shared" si="5"/>
        <v>6</v>
      </c>
      <c r="Y47" s="229">
        <v>3</v>
      </c>
      <c r="Z47" s="229"/>
      <c r="AA47" s="226">
        <f t="shared" si="6"/>
        <v>3</v>
      </c>
      <c r="AB47" s="221">
        <f t="shared" si="8"/>
        <v>7.1</v>
      </c>
      <c r="AC47" s="392">
        <v>7.1</v>
      </c>
      <c r="AD47" s="264" t="str">
        <f t="shared" si="7"/>
        <v>Khá</v>
      </c>
    </row>
    <row r="48" spans="1:30" s="146" customFormat="1" ht="24" customHeight="1">
      <c r="A48" s="222">
        <v>46</v>
      </c>
      <c r="B48" s="223" t="s">
        <v>172</v>
      </c>
      <c r="C48" s="396" t="s">
        <v>51</v>
      </c>
      <c r="D48" s="250" t="s">
        <v>258</v>
      </c>
      <c r="E48" s="224" t="s">
        <v>173</v>
      </c>
      <c r="F48" s="276" t="s">
        <v>58</v>
      </c>
      <c r="G48" s="262">
        <v>9</v>
      </c>
      <c r="H48" s="225"/>
      <c r="I48" s="226">
        <f t="shared" si="0"/>
        <v>9</v>
      </c>
      <c r="J48" s="265">
        <v>6</v>
      </c>
      <c r="K48" s="229"/>
      <c r="L48" s="226">
        <f t="shared" si="1"/>
        <v>6</v>
      </c>
      <c r="M48" s="229">
        <v>6</v>
      </c>
      <c r="N48" s="229"/>
      <c r="O48" s="226">
        <f t="shared" si="2"/>
        <v>6</v>
      </c>
      <c r="P48" s="229">
        <v>5</v>
      </c>
      <c r="Q48" s="229"/>
      <c r="R48" s="226">
        <f t="shared" si="3"/>
        <v>5</v>
      </c>
      <c r="S48" s="228">
        <v>5</v>
      </c>
      <c r="T48" s="229"/>
      <c r="U48" s="226">
        <f t="shared" si="4"/>
        <v>5</v>
      </c>
      <c r="V48" s="225">
        <v>6</v>
      </c>
      <c r="W48" s="225"/>
      <c r="X48" s="226">
        <f t="shared" si="5"/>
        <v>6</v>
      </c>
      <c r="Y48" s="229">
        <v>3</v>
      </c>
      <c r="Z48" s="229"/>
      <c r="AA48" s="226">
        <f t="shared" si="6"/>
        <v>3</v>
      </c>
      <c r="AB48" s="221">
        <f t="shared" si="8"/>
        <v>6.29</v>
      </c>
      <c r="AC48" s="392">
        <v>6.29</v>
      </c>
      <c r="AD48" s="264" t="str">
        <f t="shared" si="7"/>
        <v>TB.Khá</v>
      </c>
    </row>
    <row r="49" spans="1:30" s="146" customFormat="1" ht="24" customHeight="1">
      <c r="A49" s="214">
        <v>47</v>
      </c>
      <c r="B49" s="223" t="s">
        <v>174</v>
      </c>
      <c r="C49" s="396" t="s">
        <v>51</v>
      </c>
      <c r="D49" s="250" t="s">
        <v>259</v>
      </c>
      <c r="E49" s="224" t="s">
        <v>175</v>
      </c>
      <c r="F49" s="276" t="s">
        <v>13</v>
      </c>
      <c r="G49" s="262">
        <v>9</v>
      </c>
      <c r="H49" s="225"/>
      <c r="I49" s="226">
        <f t="shared" si="0"/>
        <v>9</v>
      </c>
      <c r="J49" s="265">
        <v>6</v>
      </c>
      <c r="K49" s="229"/>
      <c r="L49" s="226">
        <f t="shared" si="1"/>
        <v>6</v>
      </c>
      <c r="M49" s="229">
        <v>7</v>
      </c>
      <c r="N49" s="229"/>
      <c r="O49" s="226">
        <f t="shared" si="2"/>
        <v>7</v>
      </c>
      <c r="P49" s="229">
        <v>7</v>
      </c>
      <c r="Q49" s="229"/>
      <c r="R49" s="226">
        <f t="shared" si="3"/>
        <v>7</v>
      </c>
      <c r="S49" s="228">
        <v>7</v>
      </c>
      <c r="T49" s="229"/>
      <c r="U49" s="226">
        <f t="shared" si="4"/>
        <v>7</v>
      </c>
      <c r="V49" s="225">
        <v>4</v>
      </c>
      <c r="W49" s="232">
        <v>7</v>
      </c>
      <c r="X49" s="226">
        <f t="shared" si="5"/>
        <v>7</v>
      </c>
      <c r="Y49" s="229">
        <v>7</v>
      </c>
      <c r="Z49" s="229"/>
      <c r="AA49" s="226">
        <f t="shared" si="6"/>
        <v>7</v>
      </c>
      <c r="AB49" s="221">
        <f t="shared" si="8"/>
        <v>7.24</v>
      </c>
      <c r="AC49" s="392">
        <v>6.81</v>
      </c>
      <c r="AD49" s="264" t="str">
        <f t="shared" si="7"/>
        <v>Khá</v>
      </c>
    </row>
    <row r="50" spans="1:30" s="193" customFormat="1" ht="24" customHeight="1">
      <c r="A50" s="222">
        <v>48</v>
      </c>
      <c r="B50" s="254" t="s">
        <v>176</v>
      </c>
      <c r="C50" s="398" t="s">
        <v>177</v>
      </c>
      <c r="D50" s="250" t="s">
        <v>260</v>
      </c>
      <c r="E50" s="250" t="s">
        <v>178</v>
      </c>
      <c r="F50" s="277" t="s">
        <v>170</v>
      </c>
      <c r="G50" s="266">
        <v>9</v>
      </c>
      <c r="H50" s="255"/>
      <c r="I50" s="256">
        <f t="shared" si="0"/>
        <v>9</v>
      </c>
      <c r="J50" s="267">
        <v>4</v>
      </c>
      <c r="K50" s="230"/>
      <c r="L50" s="256">
        <f t="shared" si="1"/>
        <v>4</v>
      </c>
      <c r="M50" s="230">
        <v>7</v>
      </c>
      <c r="N50" s="230"/>
      <c r="O50" s="256">
        <f t="shared" si="2"/>
        <v>7</v>
      </c>
      <c r="P50" s="230">
        <v>8</v>
      </c>
      <c r="Q50" s="230"/>
      <c r="R50" s="256">
        <f t="shared" si="3"/>
        <v>8</v>
      </c>
      <c r="S50" s="257">
        <v>0</v>
      </c>
      <c r="T50" s="230"/>
      <c r="U50" s="256">
        <f t="shared" si="4"/>
        <v>0</v>
      </c>
      <c r="V50" s="255">
        <v>5</v>
      </c>
      <c r="W50" s="255"/>
      <c r="X50" s="256">
        <f t="shared" si="5"/>
        <v>5</v>
      </c>
      <c r="Y50" s="230">
        <v>5</v>
      </c>
      <c r="Z50" s="230"/>
      <c r="AA50" s="256">
        <f t="shared" si="6"/>
        <v>5</v>
      </c>
      <c r="AB50" s="221">
        <f t="shared" si="8"/>
        <v>5.81</v>
      </c>
      <c r="AC50" s="393">
        <v>5.81</v>
      </c>
      <c r="AD50" s="268" t="str">
        <f t="shared" si="7"/>
        <v>Trung Bình</v>
      </c>
    </row>
    <row r="51" spans="1:30" s="146" customFormat="1" ht="24" customHeight="1">
      <c r="A51" s="214">
        <v>49</v>
      </c>
      <c r="B51" s="223" t="s">
        <v>179</v>
      </c>
      <c r="C51" s="396" t="s">
        <v>180</v>
      </c>
      <c r="D51" s="250" t="s">
        <v>261</v>
      </c>
      <c r="E51" s="224" t="s">
        <v>31</v>
      </c>
      <c r="F51" s="276" t="s">
        <v>0</v>
      </c>
      <c r="G51" s="262">
        <v>9</v>
      </c>
      <c r="H51" s="225"/>
      <c r="I51" s="226">
        <f t="shared" si="0"/>
        <v>9</v>
      </c>
      <c r="J51" s="265">
        <v>6</v>
      </c>
      <c r="K51" s="229"/>
      <c r="L51" s="226">
        <f t="shared" si="1"/>
        <v>6</v>
      </c>
      <c r="M51" s="229">
        <v>8</v>
      </c>
      <c r="N51" s="229"/>
      <c r="O51" s="226">
        <f t="shared" si="2"/>
        <v>8</v>
      </c>
      <c r="P51" s="229">
        <v>7</v>
      </c>
      <c r="Q51" s="229"/>
      <c r="R51" s="226">
        <f t="shared" si="3"/>
        <v>7</v>
      </c>
      <c r="S51" s="228">
        <v>6</v>
      </c>
      <c r="T51" s="229"/>
      <c r="U51" s="226">
        <f t="shared" si="4"/>
        <v>6</v>
      </c>
      <c r="V51" s="225">
        <v>8</v>
      </c>
      <c r="W51" s="225"/>
      <c r="X51" s="226">
        <f t="shared" si="5"/>
        <v>8</v>
      </c>
      <c r="Y51" s="229">
        <v>9</v>
      </c>
      <c r="Z51" s="229"/>
      <c r="AA51" s="226">
        <f t="shared" si="6"/>
        <v>9</v>
      </c>
      <c r="AB51" s="221">
        <f t="shared" si="8"/>
        <v>7.48</v>
      </c>
      <c r="AC51" s="392">
        <v>7.48</v>
      </c>
      <c r="AD51" s="264" t="str">
        <f t="shared" si="7"/>
        <v>Khá</v>
      </c>
    </row>
    <row r="52" spans="1:30" s="146" customFormat="1" ht="24" customHeight="1">
      <c r="A52" s="222">
        <v>50</v>
      </c>
      <c r="B52" s="223" t="s">
        <v>181</v>
      </c>
      <c r="C52" s="396" t="s">
        <v>182</v>
      </c>
      <c r="D52" s="250" t="s">
        <v>262</v>
      </c>
      <c r="E52" s="224" t="s">
        <v>183</v>
      </c>
      <c r="F52" s="276" t="s">
        <v>184</v>
      </c>
      <c r="G52" s="262">
        <v>9</v>
      </c>
      <c r="H52" s="225"/>
      <c r="I52" s="226">
        <f t="shared" si="0"/>
        <v>9</v>
      </c>
      <c r="J52" s="265">
        <v>8</v>
      </c>
      <c r="K52" s="229"/>
      <c r="L52" s="226">
        <f t="shared" si="1"/>
        <v>8</v>
      </c>
      <c r="M52" s="229">
        <v>7</v>
      </c>
      <c r="N52" s="229"/>
      <c r="O52" s="226">
        <f t="shared" si="2"/>
        <v>7</v>
      </c>
      <c r="P52" s="229">
        <v>7</v>
      </c>
      <c r="Q52" s="229"/>
      <c r="R52" s="226">
        <f t="shared" si="3"/>
        <v>7</v>
      </c>
      <c r="S52" s="228">
        <v>6</v>
      </c>
      <c r="T52" s="229"/>
      <c r="U52" s="226">
        <f t="shared" si="4"/>
        <v>6</v>
      </c>
      <c r="V52" s="225">
        <v>8</v>
      </c>
      <c r="W52" s="225"/>
      <c r="X52" s="226">
        <f t="shared" si="5"/>
        <v>8</v>
      </c>
      <c r="Y52" s="229">
        <v>3</v>
      </c>
      <c r="Z52" s="229"/>
      <c r="AA52" s="226">
        <f t="shared" si="6"/>
        <v>3</v>
      </c>
      <c r="AB52" s="221">
        <f t="shared" si="8"/>
        <v>7.52</v>
      </c>
      <c r="AC52" s="392">
        <v>7.52</v>
      </c>
      <c r="AD52" s="264" t="str">
        <f t="shared" si="7"/>
        <v>Khá</v>
      </c>
    </row>
    <row r="53" spans="1:30" s="146" customFormat="1" ht="24" customHeight="1">
      <c r="A53" s="214">
        <v>51</v>
      </c>
      <c r="B53" s="223" t="s">
        <v>185</v>
      </c>
      <c r="C53" s="396" t="s">
        <v>186</v>
      </c>
      <c r="D53" s="250" t="s">
        <v>263</v>
      </c>
      <c r="E53" s="224" t="s">
        <v>41</v>
      </c>
      <c r="F53" s="276" t="s">
        <v>118</v>
      </c>
      <c r="G53" s="262">
        <v>9</v>
      </c>
      <c r="H53" s="225"/>
      <c r="I53" s="226">
        <f t="shared" si="0"/>
        <v>9</v>
      </c>
      <c r="J53" s="265">
        <v>6</v>
      </c>
      <c r="K53" s="229"/>
      <c r="L53" s="226">
        <f t="shared" si="1"/>
        <v>6</v>
      </c>
      <c r="M53" s="453">
        <v>6</v>
      </c>
      <c r="N53" s="229"/>
      <c r="O53" s="226">
        <f t="shared" si="2"/>
        <v>6</v>
      </c>
      <c r="P53" s="229">
        <v>7</v>
      </c>
      <c r="Q53" s="229"/>
      <c r="R53" s="226">
        <f t="shared" si="3"/>
        <v>7</v>
      </c>
      <c r="S53" s="228">
        <v>7</v>
      </c>
      <c r="T53" s="229"/>
      <c r="U53" s="226">
        <f t="shared" si="4"/>
        <v>7</v>
      </c>
      <c r="V53" s="225">
        <v>8</v>
      </c>
      <c r="W53" s="225"/>
      <c r="X53" s="226">
        <f t="shared" si="5"/>
        <v>8</v>
      </c>
      <c r="Y53" s="229">
        <v>7</v>
      </c>
      <c r="Z53" s="229"/>
      <c r="AA53" s="226">
        <f t="shared" si="6"/>
        <v>7</v>
      </c>
      <c r="AB53" s="221">
        <f t="shared" si="8"/>
        <v>7.14</v>
      </c>
      <c r="AC53" s="392">
        <v>7.14</v>
      </c>
      <c r="AD53" s="264" t="str">
        <f t="shared" si="7"/>
        <v>Khá</v>
      </c>
    </row>
    <row r="54" spans="1:30" s="146" customFormat="1" ht="24" customHeight="1">
      <c r="A54" s="222">
        <v>52</v>
      </c>
      <c r="B54" s="223" t="s">
        <v>162</v>
      </c>
      <c r="C54" s="396" t="s">
        <v>187</v>
      </c>
      <c r="D54" s="250" t="s">
        <v>264</v>
      </c>
      <c r="E54" s="224" t="s">
        <v>188</v>
      </c>
      <c r="F54" s="276" t="s">
        <v>7</v>
      </c>
      <c r="G54" s="262">
        <v>0</v>
      </c>
      <c r="H54" s="232">
        <v>5</v>
      </c>
      <c r="I54" s="226">
        <f t="shared" si="0"/>
        <v>5</v>
      </c>
      <c r="J54" s="265">
        <v>2</v>
      </c>
      <c r="K54" s="229"/>
      <c r="L54" s="226">
        <f t="shared" si="1"/>
        <v>2</v>
      </c>
      <c r="M54" s="229">
        <v>6</v>
      </c>
      <c r="N54" s="229"/>
      <c r="O54" s="226">
        <f t="shared" si="2"/>
        <v>6</v>
      </c>
      <c r="P54" s="229">
        <v>4</v>
      </c>
      <c r="Q54" s="455">
        <v>5</v>
      </c>
      <c r="R54" s="226">
        <f t="shared" si="3"/>
        <v>5</v>
      </c>
      <c r="S54" s="228">
        <v>1</v>
      </c>
      <c r="T54" s="455">
        <v>4</v>
      </c>
      <c r="U54" s="226">
        <f t="shared" si="4"/>
        <v>4</v>
      </c>
      <c r="V54" s="225">
        <v>2</v>
      </c>
      <c r="W54" s="232">
        <v>7</v>
      </c>
      <c r="X54" s="226">
        <f t="shared" si="5"/>
        <v>7</v>
      </c>
      <c r="Y54" s="229">
        <v>2</v>
      </c>
      <c r="Z54" s="229"/>
      <c r="AA54" s="226">
        <f t="shared" si="6"/>
        <v>2</v>
      </c>
      <c r="AB54" s="221">
        <f t="shared" si="8"/>
        <v>4.95</v>
      </c>
      <c r="AC54" s="392">
        <v>3.67</v>
      </c>
      <c r="AD54" s="264" t="str">
        <f t="shared" si="7"/>
        <v>Yếu</v>
      </c>
    </row>
    <row r="55" spans="1:30" s="146" customFormat="1" ht="24" customHeight="1">
      <c r="A55" s="214">
        <v>53</v>
      </c>
      <c r="B55" s="223" t="s">
        <v>190</v>
      </c>
      <c r="C55" s="396" t="s">
        <v>187</v>
      </c>
      <c r="D55" s="250" t="s">
        <v>266</v>
      </c>
      <c r="E55" s="224" t="s">
        <v>117</v>
      </c>
      <c r="F55" s="276" t="s">
        <v>48</v>
      </c>
      <c r="G55" s="262">
        <v>9</v>
      </c>
      <c r="H55" s="225"/>
      <c r="I55" s="226">
        <f t="shared" si="0"/>
        <v>9</v>
      </c>
      <c r="J55" s="265">
        <v>7</v>
      </c>
      <c r="K55" s="229"/>
      <c r="L55" s="226">
        <f t="shared" si="1"/>
        <v>7</v>
      </c>
      <c r="M55" s="229">
        <v>1</v>
      </c>
      <c r="N55" s="229"/>
      <c r="O55" s="226">
        <f t="shared" si="2"/>
        <v>1</v>
      </c>
      <c r="P55" s="229">
        <v>7</v>
      </c>
      <c r="Q55" s="229"/>
      <c r="R55" s="226">
        <f t="shared" si="3"/>
        <v>7</v>
      </c>
      <c r="S55" s="228">
        <v>7</v>
      </c>
      <c r="T55" s="229"/>
      <c r="U55" s="226">
        <f t="shared" si="4"/>
        <v>7</v>
      </c>
      <c r="V55" s="225">
        <v>8</v>
      </c>
      <c r="W55" s="225"/>
      <c r="X55" s="226">
        <f t="shared" si="5"/>
        <v>8</v>
      </c>
      <c r="Y55" s="229">
        <v>3</v>
      </c>
      <c r="Z55" s="229"/>
      <c r="AA55" s="226">
        <f t="shared" si="6"/>
        <v>3</v>
      </c>
      <c r="AB55" s="221">
        <f t="shared" si="8"/>
        <v>6.1</v>
      </c>
      <c r="AC55" s="392">
        <v>6.1</v>
      </c>
      <c r="AD55" s="264" t="str">
        <f t="shared" si="7"/>
        <v>TB.Khá</v>
      </c>
    </row>
    <row r="56" spans="1:30" s="146" customFormat="1" ht="24" customHeight="1">
      <c r="A56" s="222">
        <v>54</v>
      </c>
      <c r="B56" s="223" t="s">
        <v>28</v>
      </c>
      <c r="C56" s="396" t="s">
        <v>52</v>
      </c>
      <c r="D56" s="250" t="s">
        <v>267</v>
      </c>
      <c r="E56" s="224" t="s">
        <v>191</v>
      </c>
      <c r="F56" s="276" t="s">
        <v>55</v>
      </c>
      <c r="G56" s="262">
        <v>9</v>
      </c>
      <c r="H56" s="225"/>
      <c r="I56" s="226">
        <f t="shared" si="0"/>
        <v>9</v>
      </c>
      <c r="J56" s="265">
        <v>6</v>
      </c>
      <c r="K56" s="229"/>
      <c r="L56" s="226">
        <f t="shared" si="1"/>
        <v>6</v>
      </c>
      <c r="M56" s="229">
        <v>8</v>
      </c>
      <c r="N56" s="229"/>
      <c r="O56" s="226">
        <f t="shared" si="2"/>
        <v>8</v>
      </c>
      <c r="P56" s="229">
        <v>8</v>
      </c>
      <c r="Q56" s="229"/>
      <c r="R56" s="226">
        <f t="shared" si="3"/>
        <v>8</v>
      </c>
      <c r="S56" s="228">
        <v>6</v>
      </c>
      <c r="T56" s="229"/>
      <c r="U56" s="226">
        <f t="shared" si="4"/>
        <v>6</v>
      </c>
      <c r="V56" s="225">
        <v>6</v>
      </c>
      <c r="W56" s="225"/>
      <c r="X56" s="226">
        <f t="shared" si="5"/>
        <v>6</v>
      </c>
      <c r="Y56" s="229">
        <v>3</v>
      </c>
      <c r="Z56" s="229"/>
      <c r="AA56" s="226">
        <f t="shared" si="6"/>
        <v>3</v>
      </c>
      <c r="AB56" s="221">
        <f t="shared" si="8"/>
        <v>7.33</v>
      </c>
      <c r="AC56" s="392">
        <v>7.33</v>
      </c>
      <c r="AD56" s="264" t="str">
        <f t="shared" si="7"/>
        <v>Khá</v>
      </c>
    </row>
    <row r="57" spans="1:30" s="233" customFormat="1" ht="24" customHeight="1">
      <c r="A57" s="214">
        <v>55</v>
      </c>
      <c r="B57" s="223" t="s">
        <v>194</v>
      </c>
      <c r="C57" s="396" t="s">
        <v>195</v>
      </c>
      <c r="D57" s="250" t="s">
        <v>269</v>
      </c>
      <c r="E57" s="258" t="s">
        <v>314</v>
      </c>
      <c r="F57" s="224" t="s">
        <v>197</v>
      </c>
      <c r="G57" s="262">
        <v>9</v>
      </c>
      <c r="H57" s="225"/>
      <c r="I57" s="226">
        <f>IF(H57="",G57,IF(G57&gt;=5,H57,MAX(G57,H57)))</f>
        <v>9</v>
      </c>
      <c r="J57" s="265">
        <v>8</v>
      </c>
      <c r="K57" s="229"/>
      <c r="L57" s="226">
        <f>IF(K57="",J57,IF(J57&gt;=5,K57,MAX(J57,K57)))</f>
        <v>8</v>
      </c>
      <c r="M57" s="229">
        <v>8</v>
      </c>
      <c r="N57" s="229"/>
      <c r="O57" s="226">
        <f>IF(N57="",M57,IF(M57&gt;=5,N57,MAX(M57,N57)))</f>
        <v>8</v>
      </c>
      <c r="P57" s="229">
        <v>8</v>
      </c>
      <c r="Q57" s="229"/>
      <c r="R57" s="226">
        <f>IF(Q57="",P57,IF(P57&gt;=5,Q57,MAX(P57,Q57)))</f>
        <v>8</v>
      </c>
      <c r="S57" s="228">
        <v>8</v>
      </c>
      <c r="T57" s="229"/>
      <c r="U57" s="226">
        <f>IF(T57="",S57,IF(S57&gt;=5,T57,MAX(S57,T57)))</f>
        <v>8</v>
      </c>
      <c r="V57" s="225">
        <v>8</v>
      </c>
      <c r="W57" s="225"/>
      <c r="X57" s="226">
        <f aca="true" t="shared" si="9" ref="X57:X63">IF(W57="",V57,IF(V57&gt;=5,W57,MAX(V57,W57)))</f>
        <v>8</v>
      </c>
      <c r="Y57" s="229">
        <v>9</v>
      </c>
      <c r="Z57" s="229"/>
      <c r="AA57" s="226">
        <f>IF(Z57="",Y57,IF(Y57&gt;=5,Z57,MAX(Y57,Z57)))</f>
        <v>9</v>
      </c>
      <c r="AB57" s="221">
        <f t="shared" si="8"/>
        <v>8.19</v>
      </c>
      <c r="AC57" s="392">
        <v>8.19</v>
      </c>
      <c r="AD57" s="264" t="str">
        <f>IF(AB57&gt;=9,"Xuất Sắc",IF(AB57&gt;=8,"Giỏi",IF(AB57&gt;=7,"Khá",IF(AB57&gt;=6,"TB.Khá",IF(AB57&gt;=5,"Trung Bình",IF(AB57&gt;=4,"Yếu","Kém"))))))</f>
        <v>Giỏi</v>
      </c>
    </row>
    <row r="58" spans="1:30" s="146" customFormat="1" ht="24" customHeight="1">
      <c r="A58" s="222">
        <v>56</v>
      </c>
      <c r="B58" s="223" t="s">
        <v>300</v>
      </c>
      <c r="C58" s="396" t="s">
        <v>60</v>
      </c>
      <c r="D58" s="250">
        <v>409170136</v>
      </c>
      <c r="E58" s="258" t="s">
        <v>301</v>
      </c>
      <c r="F58" s="224" t="s">
        <v>302</v>
      </c>
      <c r="G58" s="262">
        <v>0</v>
      </c>
      <c r="H58" s="225">
        <v>0</v>
      </c>
      <c r="I58" s="226">
        <f aca="true" t="shared" si="10" ref="I58:I63">IF(H58="",G58,IF(G58&gt;=5,H58,MAX(G58,H58)))</f>
        <v>0</v>
      </c>
      <c r="J58" s="265">
        <v>6</v>
      </c>
      <c r="K58" s="229"/>
      <c r="L58" s="226">
        <f aca="true" t="shared" si="11" ref="L58:L63">IF(K58="",J58,IF(J58&gt;=5,K58,MAX(J58,K58)))</f>
        <v>6</v>
      </c>
      <c r="M58" s="229">
        <v>3</v>
      </c>
      <c r="N58" s="229">
        <v>5</v>
      </c>
      <c r="O58" s="226">
        <f aca="true" t="shared" si="12" ref="O58:O63">IF(N58="",M58,IF(M58&gt;=5,N58,MAX(M58,N58)))</f>
        <v>5</v>
      </c>
      <c r="P58" s="229">
        <v>6</v>
      </c>
      <c r="Q58" s="229"/>
      <c r="R58" s="226">
        <f aca="true" t="shared" si="13" ref="R58:R63">IF(Q58="",P58,IF(P58&gt;=5,Q58,MAX(P58,Q58)))</f>
        <v>6</v>
      </c>
      <c r="S58" s="228">
        <v>7</v>
      </c>
      <c r="T58" s="229"/>
      <c r="U58" s="226">
        <f aca="true" t="shared" si="14" ref="U58:U63">IF(T58="",S58,IF(S58&gt;=5,T58,MAX(S58,T58)))</f>
        <v>7</v>
      </c>
      <c r="V58" s="225">
        <v>2</v>
      </c>
      <c r="W58" s="225">
        <v>3</v>
      </c>
      <c r="X58" s="226">
        <f t="shared" si="9"/>
        <v>3</v>
      </c>
      <c r="Y58" s="229">
        <v>10</v>
      </c>
      <c r="Z58" s="229"/>
      <c r="AA58" s="226">
        <f aca="true" t="shared" si="15" ref="AA58:AA63">IF(Z58="",Y58,IF(Y58&gt;=5,Z58,MAX(Y58,Z58)))</f>
        <v>10</v>
      </c>
      <c r="AB58" s="221">
        <f t="shared" si="8"/>
        <v>4.33</v>
      </c>
      <c r="AC58" s="392">
        <v>4.33</v>
      </c>
      <c r="AD58" s="264" t="str">
        <f aca="true" t="shared" si="16" ref="AD58:AD63">IF(AB58&gt;=9,"Xuất Sắc",IF(AB58&gt;=8,"Giỏi",IF(AB58&gt;=7,"Khá",IF(AB58&gt;=6,"TB.Khá",IF(AB58&gt;=5,"Trung Bình",IF(AB58&gt;=4,"Yếu","Kém"))))))</f>
        <v>Yếu</v>
      </c>
    </row>
    <row r="59" spans="1:30" ht="24" customHeight="1">
      <c r="A59" s="214">
        <v>57</v>
      </c>
      <c r="B59" s="107" t="s">
        <v>296</v>
      </c>
      <c r="C59" s="399" t="s">
        <v>297</v>
      </c>
      <c r="D59" s="251">
        <v>409170141</v>
      </c>
      <c r="E59" s="259" t="s">
        <v>303</v>
      </c>
      <c r="F59" s="224" t="s">
        <v>1</v>
      </c>
      <c r="G59" s="269">
        <v>10</v>
      </c>
      <c r="H59" s="270"/>
      <c r="I59" s="226">
        <f t="shared" si="10"/>
        <v>10</v>
      </c>
      <c r="J59" s="271">
        <v>7</v>
      </c>
      <c r="K59" s="270"/>
      <c r="L59" s="226">
        <f t="shared" si="11"/>
        <v>7</v>
      </c>
      <c r="M59" s="270">
        <v>2</v>
      </c>
      <c r="N59" s="479">
        <v>6</v>
      </c>
      <c r="O59" s="226">
        <f t="shared" si="12"/>
        <v>6</v>
      </c>
      <c r="P59" s="270">
        <v>6</v>
      </c>
      <c r="Q59" s="270"/>
      <c r="R59" s="226">
        <f t="shared" si="13"/>
        <v>6</v>
      </c>
      <c r="S59" s="270">
        <v>6</v>
      </c>
      <c r="T59" s="270"/>
      <c r="U59" s="226">
        <f t="shared" si="14"/>
        <v>6</v>
      </c>
      <c r="V59" s="270">
        <v>2</v>
      </c>
      <c r="W59" s="270">
        <v>3</v>
      </c>
      <c r="X59" s="226">
        <f t="shared" si="9"/>
        <v>3</v>
      </c>
      <c r="Y59" s="270">
        <v>7</v>
      </c>
      <c r="Z59" s="270"/>
      <c r="AA59" s="226">
        <f t="shared" si="15"/>
        <v>7</v>
      </c>
      <c r="AB59" s="221">
        <f t="shared" si="8"/>
        <v>6.48</v>
      </c>
      <c r="AC59" s="392">
        <v>6</v>
      </c>
      <c r="AD59" s="264" t="str">
        <f t="shared" si="16"/>
        <v>TB.Khá</v>
      </c>
    </row>
    <row r="60" spans="1:30" ht="24" customHeight="1">
      <c r="A60" s="222">
        <v>58</v>
      </c>
      <c r="B60" s="107" t="s">
        <v>304</v>
      </c>
      <c r="C60" s="399" t="s">
        <v>305</v>
      </c>
      <c r="D60" s="251">
        <v>409170168</v>
      </c>
      <c r="E60" s="259" t="s">
        <v>306</v>
      </c>
      <c r="F60" s="224" t="s">
        <v>1</v>
      </c>
      <c r="G60" s="269">
        <v>0</v>
      </c>
      <c r="H60" s="270"/>
      <c r="I60" s="226">
        <f t="shared" si="10"/>
        <v>0</v>
      </c>
      <c r="J60" s="271">
        <v>8</v>
      </c>
      <c r="K60" s="270"/>
      <c r="L60" s="226">
        <f t="shared" si="11"/>
        <v>8</v>
      </c>
      <c r="M60" s="270">
        <v>3</v>
      </c>
      <c r="N60" s="270">
        <v>6</v>
      </c>
      <c r="O60" s="226">
        <f t="shared" si="12"/>
        <v>6</v>
      </c>
      <c r="P60" s="270">
        <v>7</v>
      </c>
      <c r="Q60" s="270"/>
      <c r="R60" s="226">
        <f t="shared" si="13"/>
        <v>7</v>
      </c>
      <c r="S60" s="270">
        <v>7</v>
      </c>
      <c r="T60" s="270"/>
      <c r="U60" s="226">
        <f t="shared" si="14"/>
        <v>7</v>
      </c>
      <c r="V60" s="270">
        <v>0</v>
      </c>
      <c r="W60" s="270"/>
      <c r="X60" s="226">
        <f t="shared" si="9"/>
        <v>0</v>
      </c>
      <c r="Y60" s="270">
        <v>7</v>
      </c>
      <c r="Z60" s="270"/>
      <c r="AA60" s="226">
        <f t="shared" si="15"/>
        <v>7</v>
      </c>
      <c r="AB60" s="221">
        <f t="shared" si="8"/>
        <v>4.57</v>
      </c>
      <c r="AC60" s="392">
        <v>4.57</v>
      </c>
      <c r="AD60" s="264" t="str">
        <f t="shared" si="16"/>
        <v>Yếu</v>
      </c>
    </row>
    <row r="61" spans="1:30" ht="24" customHeight="1">
      <c r="A61" s="214">
        <v>59</v>
      </c>
      <c r="B61" s="107" t="s">
        <v>309</v>
      </c>
      <c r="C61" s="399" t="s">
        <v>124</v>
      </c>
      <c r="D61" s="251">
        <v>409170175</v>
      </c>
      <c r="E61" s="259" t="s">
        <v>307</v>
      </c>
      <c r="F61" s="224" t="s">
        <v>308</v>
      </c>
      <c r="G61" s="269">
        <v>0</v>
      </c>
      <c r="H61" s="270"/>
      <c r="I61" s="226">
        <f t="shared" si="10"/>
        <v>0</v>
      </c>
      <c r="J61" s="271">
        <v>8</v>
      </c>
      <c r="K61" s="270"/>
      <c r="L61" s="226">
        <f t="shared" si="11"/>
        <v>8</v>
      </c>
      <c r="M61" s="270">
        <v>5</v>
      </c>
      <c r="N61" s="270"/>
      <c r="O61" s="226">
        <f t="shared" si="12"/>
        <v>5</v>
      </c>
      <c r="P61" s="270">
        <v>7</v>
      </c>
      <c r="Q61" s="270"/>
      <c r="R61" s="226">
        <f t="shared" si="13"/>
        <v>7</v>
      </c>
      <c r="S61" s="270">
        <v>6</v>
      </c>
      <c r="T61" s="270"/>
      <c r="U61" s="226">
        <f t="shared" si="14"/>
        <v>6</v>
      </c>
      <c r="V61" s="270">
        <v>4</v>
      </c>
      <c r="W61" s="270">
        <v>6</v>
      </c>
      <c r="X61" s="226">
        <f t="shared" si="9"/>
        <v>6</v>
      </c>
      <c r="Y61" s="270">
        <v>6</v>
      </c>
      <c r="Z61" s="270"/>
      <c r="AA61" s="226">
        <f t="shared" si="15"/>
        <v>6</v>
      </c>
      <c r="AB61" s="221">
        <f t="shared" si="8"/>
        <v>5.05</v>
      </c>
      <c r="AC61" s="392">
        <v>5.05</v>
      </c>
      <c r="AD61" s="264" t="str">
        <f t="shared" si="16"/>
        <v>Trung Bình</v>
      </c>
    </row>
    <row r="62" spans="1:30" ht="24" customHeight="1">
      <c r="A62" s="222">
        <v>60</v>
      </c>
      <c r="B62" s="107" t="s">
        <v>310</v>
      </c>
      <c r="C62" s="399" t="s">
        <v>311</v>
      </c>
      <c r="D62" s="251">
        <v>409170194</v>
      </c>
      <c r="E62" s="259" t="s">
        <v>312</v>
      </c>
      <c r="F62" s="224" t="s">
        <v>7</v>
      </c>
      <c r="G62" s="269">
        <v>0</v>
      </c>
      <c r="H62" s="270"/>
      <c r="I62" s="226">
        <f t="shared" si="10"/>
        <v>0</v>
      </c>
      <c r="J62" s="271">
        <v>6</v>
      </c>
      <c r="K62" s="270"/>
      <c r="L62" s="226">
        <f t="shared" si="11"/>
        <v>6</v>
      </c>
      <c r="M62" s="270">
        <v>5</v>
      </c>
      <c r="N62" s="270"/>
      <c r="O62" s="226">
        <f t="shared" si="12"/>
        <v>5</v>
      </c>
      <c r="P62" s="270">
        <v>6</v>
      </c>
      <c r="Q62" s="270"/>
      <c r="R62" s="226">
        <f t="shared" si="13"/>
        <v>6</v>
      </c>
      <c r="S62" s="270">
        <v>6</v>
      </c>
      <c r="T62" s="270"/>
      <c r="U62" s="226">
        <f t="shared" si="14"/>
        <v>6</v>
      </c>
      <c r="V62" s="270">
        <v>4</v>
      </c>
      <c r="W62" s="270">
        <v>5</v>
      </c>
      <c r="X62" s="226">
        <f t="shared" si="9"/>
        <v>5</v>
      </c>
      <c r="Y62" s="270">
        <v>6</v>
      </c>
      <c r="Z62" s="270"/>
      <c r="AA62" s="226">
        <f t="shared" si="15"/>
        <v>6</v>
      </c>
      <c r="AB62" s="221">
        <f t="shared" si="8"/>
        <v>4.48</v>
      </c>
      <c r="AC62" s="392">
        <v>4.48</v>
      </c>
      <c r="AD62" s="264" t="str">
        <f t="shared" si="16"/>
        <v>Yếu</v>
      </c>
    </row>
    <row r="63" spans="1:30" ht="24" customHeight="1">
      <c r="A63" s="214">
        <v>61</v>
      </c>
      <c r="B63" s="110" t="s">
        <v>46</v>
      </c>
      <c r="C63" s="400" t="s">
        <v>51</v>
      </c>
      <c r="D63" s="251">
        <v>409170198</v>
      </c>
      <c r="E63" s="259" t="s">
        <v>313</v>
      </c>
      <c r="F63" s="224" t="s">
        <v>0</v>
      </c>
      <c r="G63" s="272">
        <v>10</v>
      </c>
      <c r="H63" s="273"/>
      <c r="I63" s="226">
        <f t="shared" si="10"/>
        <v>10</v>
      </c>
      <c r="J63" s="274">
        <v>6</v>
      </c>
      <c r="K63" s="273"/>
      <c r="L63" s="226">
        <f t="shared" si="11"/>
        <v>6</v>
      </c>
      <c r="M63" s="273">
        <v>6</v>
      </c>
      <c r="N63" s="273"/>
      <c r="O63" s="226">
        <f t="shared" si="12"/>
        <v>6</v>
      </c>
      <c r="P63" s="273">
        <v>7</v>
      </c>
      <c r="Q63" s="273"/>
      <c r="R63" s="226">
        <f t="shared" si="13"/>
        <v>7</v>
      </c>
      <c r="S63" s="273">
        <v>7</v>
      </c>
      <c r="T63" s="273"/>
      <c r="U63" s="226">
        <f t="shared" si="14"/>
        <v>7</v>
      </c>
      <c r="V63" s="273">
        <v>3</v>
      </c>
      <c r="W63" s="273">
        <v>6</v>
      </c>
      <c r="X63" s="226">
        <f t="shared" si="9"/>
        <v>6</v>
      </c>
      <c r="Y63" s="273">
        <v>9</v>
      </c>
      <c r="Z63" s="273"/>
      <c r="AA63" s="226">
        <f t="shared" si="15"/>
        <v>9</v>
      </c>
      <c r="AB63" s="221">
        <f t="shared" si="8"/>
        <v>7.05</v>
      </c>
      <c r="AC63" s="392">
        <v>7.05</v>
      </c>
      <c r="AD63" s="264" t="str">
        <f t="shared" si="16"/>
        <v>Khá</v>
      </c>
    </row>
    <row r="64" ht="15.75">
      <c r="AB64" s="221"/>
    </row>
    <row r="65" ht="15.75">
      <c r="AB65" s="221"/>
    </row>
    <row r="66" ht="15.75">
      <c r="AB66" s="221"/>
    </row>
    <row r="67" ht="15.75">
      <c r="AB67" s="221"/>
    </row>
    <row r="68" ht="15.75">
      <c r="AB68" s="221"/>
    </row>
    <row r="69" ht="15.75">
      <c r="AB69" s="221"/>
    </row>
    <row r="70" ht="15.75">
      <c r="AB70" s="221"/>
    </row>
    <row r="71" ht="15.75">
      <c r="AB71" s="221"/>
    </row>
    <row r="72" ht="15.75">
      <c r="AB72" s="221"/>
    </row>
    <row r="73" ht="15.75">
      <c r="AB73" s="221"/>
    </row>
    <row r="74" ht="15.75">
      <c r="AB74" s="221"/>
    </row>
    <row r="75" ht="15.75">
      <c r="AB75" s="221"/>
    </row>
    <row r="76" ht="15.75">
      <c r="AB76" s="221"/>
    </row>
    <row r="77" spans="1:30" s="146" customFormat="1" ht="24" customHeight="1">
      <c r="A77" s="214">
        <v>30</v>
      </c>
      <c r="B77" s="316" t="s">
        <v>126</v>
      </c>
      <c r="C77" s="402" t="s">
        <v>127</v>
      </c>
      <c r="D77" s="68" t="s">
        <v>238</v>
      </c>
      <c r="E77" s="224" t="s">
        <v>128</v>
      </c>
      <c r="F77" s="276" t="s">
        <v>3</v>
      </c>
      <c r="G77" s="262">
        <v>9</v>
      </c>
      <c r="H77" s="225"/>
      <c r="I77" s="226">
        <f>IF(H77="",G77,IF(G77&gt;=5,H77,MAX(G77,H77)))</f>
        <v>9</v>
      </c>
      <c r="J77" s="265">
        <v>6</v>
      </c>
      <c r="K77" s="229"/>
      <c r="L77" s="226">
        <f>IF(K77="",J77,IF(J77&gt;=5,K77,MAX(J77,K77)))</f>
        <v>6</v>
      </c>
      <c r="M77" s="229">
        <v>5</v>
      </c>
      <c r="N77" s="229"/>
      <c r="O77" s="226">
        <f>IF(N77="",M77,IF(M77&gt;=5,N77,MAX(M77,N77)))</f>
        <v>5</v>
      </c>
      <c r="P77" s="229">
        <v>0</v>
      </c>
      <c r="Q77" s="229"/>
      <c r="R77" s="226">
        <f>IF(Q77="",P77,IF(P77&gt;=5,Q77,MAX(P77,Q77)))</f>
        <v>0</v>
      </c>
      <c r="S77" s="228">
        <v>1</v>
      </c>
      <c r="T77" s="455">
        <v>3</v>
      </c>
      <c r="U77" s="226">
        <f>IF(T77="",S77,IF(S77&gt;=5,T77,MAX(S77,T77)))</f>
        <v>3</v>
      </c>
      <c r="V77" s="225">
        <v>7</v>
      </c>
      <c r="W77" s="225"/>
      <c r="X77" s="226">
        <f>IF(W77="",V77,IF(V77&gt;=5,W77,MAX(V77,W77)))</f>
        <v>7</v>
      </c>
      <c r="Y77" s="229">
        <v>3</v>
      </c>
      <c r="Z77" s="229"/>
      <c r="AA77" s="226">
        <f>IF(Z77="",Y77,IF(Y77&gt;=5,Z77,MAX(Y77,Z77)))</f>
        <v>3</v>
      </c>
      <c r="AB77" s="221">
        <f aca="true" t="shared" si="17" ref="AB77:AB103">ROUND(SUMPRODUCT(G77:AA77,$G$2:$AA$2)/SUMIF($G77:$AA77,"&lt;&gt;M",$G$2:$AA$2),2)</f>
        <v>5.19</v>
      </c>
      <c r="AC77" s="392"/>
      <c r="AD77" s="264" t="str">
        <f>IF(AB77&gt;=9,"Xuất Sắc",IF(AB77&gt;=8,"Giỏi",IF(AB77&gt;=7,"Khá",IF(AB77&gt;=6,"TB.Khá",IF(AB77&gt;=5,"Trung Bình",IF(AB77&gt;=4,"Yếu","Kém"))))))</f>
        <v>Trung Bình</v>
      </c>
    </row>
    <row r="78" spans="1:30" s="146" customFormat="1" ht="24" customHeight="1">
      <c r="A78" s="222">
        <v>35</v>
      </c>
      <c r="B78" s="316" t="s">
        <v>138</v>
      </c>
      <c r="C78" s="402" t="s">
        <v>139</v>
      </c>
      <c r="D78" s="68" t="s">
        <v>243</v>
      </c>
      <c r="E78" s="224" t="s">
        <v>140</v>
      </c>
      <c r="F78" s="276" t="s">
        <v>141</v>
      </c>
      <c r="G78" s="262">
        <v>8</v>
      </c>
      <c r="H78" s="225"/>
      <c r="I78" s="226">
        <f>IF(H78="",G78,IF(G78&gt;=5,H78,MAX(G78,H78)))</f>
        <v>8</v>
      </c>
      <c r="J78" s="265">
        <v>6</v>
      </c>
      <c r="K78" s="229"/>
      <c r="L78" s="226">
        <f>IF(K78="",J78,IF(J78&gt;=5,K78,MAX(J78,K78)))</f>
        <v>6</v>
      </c>
      <c r="M78" s="229">
        <v>7</v>
      </c>
      <c r="N78" s="229"/>
      <c r="O78" s="226">
        <f>IF(N78="",M78,IF(M78&gt;=5,N78,MAX(M78,N78)))</f>
        <v>7</v>
      </c>
      <c r="P78" s="229">
        <v>7</v>
      </c>
      <c r="Q78" s="229"/>
      <c r="R78" s="226">
        <f>IF(Q78="",P78,IF(P78&gt;=5,Q78,MAX(P78,Q78)))</f>
        <v>7</v>
      </c>
      <c r="S78" s="228">
        <v>8</v>
      </c>
      <c r="T78" s="229"/>
      <c r="U78" s="226">
        <f>IF(T78="",S78,IF(S78&gt;=5,T78,MAX(S78,T78)))</f>
        <v>8</v>
      </c>
      <c r="V78" s="225">
        <v>6</v>
      </c>
      <c r="W78" s="225"/>
      <c r="X78" s="226">
        <f>IF(W78="",V78,IF(V78&gt;=5,W78,MAX(V78,W78)))</f>
        <v>6</v>
      </c>
      <c r="Y78" s="229">
        <v>0</v>
      </c>
      <c r="Z78" s="229"/>
      <c r="AA78" s="226">
        <f>IF(Z78="",Y78,IF(Y78&gt;=5,Z78,MAX(Y78,Z78)))</f>
        <v>0</v>
      </c>
      <c r="AB78" s="221">
        <f t="shared" si="17"/>
        <v>7.05</v>
      </c>
      <c r="AC78" s="392"/>
      <c r="AD78" s="264" t="str">
        <f>IF(AB78&gt;=9,"Xuất Sắc",IF(AB78&gt;=8,"Giỏi",IF(AB78&gt;=7,"Khá",IF(AB78&gt;=6,"TB.Khá",IF(AB78&gt;=5,"Trung Bình",IF(AB78&gt;=4,"Yếu","Kém"))))))</f>
        <v>Khá</v>
      </c>
    </row>
    <row r="79" spans="1:30" s="146" customFormat="1" ht="24" customHeight="1">
      <c r="A79" s="214">
        <v>42</v>
      </c>
      <c r="B79" s="316" t="s">
        <v>158</v>
      </c>
      <c r="C79" s="402" t="s">
        <v>159</v>
      </c>
      <c r="D79" s="68" t="s">
        <v>251</v>
      </c>
      <c r="E79" s="224" t="s">
        <v>160</v>
      </c>
      <c r="F79" s="276" t="s">
        <v>161</v>
      </c>
      <c r="G79" s="262">
        <v>0</v>
      </c>
      <c r="H79" s="225"/>
      <c r="I79" s="226">
        <f>IF(H79="",G79,IF(G79&gt;=5,H79,MAX(G79,H79)))</f>
        <v>0</v>
      </c>
      <c r="J79" s="265">
        <v>0</v>
      </c>
      <c r="K79" s="229"/>
      <c r="L79" s="226">
        <f>IF(K79="",J79,IF(J79&gt;=5,K79,MAX(J79,K79)))</f>
        <v>0</v>
      </c>
      <c r="M79" s="229">
        <v>0</v>
      </c>
      <c r="N79" s="229"/>
      <c r="O79" s="226">
        <f>IF(N79="",M79,IF(M79&gt;=5,N79,MAX(M79,N79)))</f>
        <v>0</v>
      </c>
      <c r="P79" s="229">
        <v>0</v>
      </c>
      <c r="Q79" s="229"/>
      <c r="R79" s="226">
        <f>IF(Q79="",P79,IF(P79&gt;=5,Q79,MAX(P79,Q79)))</f>
        <v>0</v>
      </c>
      <c r="S79" s="228">
        <v>0</v>
      </c>
      <c r="T79" s="229"/>
      <c r="U79" s="226">
        <f>IF(T79="",S79,IF(S79&gt;=5,T79,MAX(S79,T79)))</f>
        <v>0</v>
      </c>
      <c r="V79" s="225">
        <v>0</v>
      </c>
      <c r="W79" s="225"/>
      <c r="X79" s="226">
        <f>IF(W79="",V79,IF(V79&gt;=5,W79,MAX(V79,W79)))</f>
        <v>0</v>
      </c>
      <c r="Y79" s="229">
        <v>1</v>
      </c>
      <c r="Z79" s="229"/>
      <c r="AA79" s="226">
        <f>IF(Z79="",Y79,IF(Y79&gt;=5,Z79,MAX(Y79,Z79)))</f>
        <v>1</v>
      </c>
      <c r="AB79" s="221">
        <f t="shared" si="17"/>
        <v>0</v>
      </c>
      <c r="AC79" s="392"/>
      <c r="AD79" s="264" t="str">
        <f>IF(AB79&gt;=9,"Xuất Sắc",IF(AB79&gt;=8,"Giỏi",IF(AB79&gt;=7,"Khá",IF(AB79&gt;=6,"TB.Khá",IF(AB79&gt;=5,"Trung Bình",IF(AB79&gt;=4,"Yếu","Kém"))))))</f>
        <v>Kém</v>
      </c>
    </row>
    <row r="80" spans="1:30" s="146" customFormat="1" ht="24" customHeight="1">
      <c r="A80" s="222">
        <v>56</v>
      </c>
      <c r="B80" s="316" t="s">
        <v>46</v>
      </c>
      <c r="C80" s="402" t="s">
        <v>187</v>
      </c>
      <c r="D80" s="68" t="s">
        <v>265</v>
      </c>
      <c r="E80" s="224" t="s">
        <v>189</v>
      </c>
      <c r="F80" s="276" t="s">
        <v>15</v>
      </c>
      <c r="G80" s="262">
        <v>9</v>
      </c>
      <c r="H80" s="225"/>
      <c r="I80" s="226">
        <f>IF(H80="",G80,IF(G80&gt;=5,H80,MAX(G80,H80)))</f>
        <v>9</v>
      </c>
      <c r="J80" s="265">
        <v>6</v>
      </c>
      <c r="K80" s="229"/>
      <c r="L80" s="226">
        <f>IF(K80="",J80,IF(J80&gt;=5,K80,MAX(J80,K80)))</f>
        <v>6</v>
      </c>
      <c r="M80" s="229">
        <v>7</v>
      </c>
      <c r="N80" s="229"/>
      <c r="O80" s="226">
        <f>IF(N80="",M80,IF(M80&gt;=5,N80,MAX(M80,N80)))</f>
        <v>7</v>
      </c>
      <c r="P80" s="229">
        <v>5</v>
      </c>
      <c r="Q80" s="229"/>
      <c r="R80" s="226">
        <f>IF(Q80="",P80,IF(P80&gt;=5,Q80,MAX(P80,Q80)))</f>
        <v>5</v>
      </c>
      <c r="S80" s="228">
        <v>6</v>
      </c>
      <c r="T80" s="229"/>
      <c r="U80" s="226">
        <f>IF(T80="",S80,IF(S80&gt;=5,T80,MAX(S80,T80)))</f>
        <v>6</v>
      </c>
      <c r="V80" s="225">
        <v>7</v>
      </c>
      <c r="W80" s="225"/>
      <c r="X80" s="226">
        <f>IF(W80="",V80,IF(V80&gt;=5,W80,MAX(V80,W80)))</f>
        <v>7</v>
      </c>
      <c r="Y80" s="229">
        <v>3</v>
      </c>
      <c r="Z80" s="229"/>
      <c r="AA80" s="226">
        <f>IF(Z80="",Y80,IF(Y80&gt;=5,Z80,MAX(Y80,Z80)))</f>
        <v>3</v>
      </c>
      <c r="AB80" s="221">
        <f t="shared" si="17"/>
        <v>6.81</v>
      </c>
      <c r="AC80" s="392"/>
      <c r="AD80" s="264" t="str">
        <f>IF(AB80&gt;=9,"Xuất Sắc",IF(AB80&gt;=8,"Giỏi",IF(AB80&gt;=7,"Khá",IF(AB80&gt;=6,"TB.Khá",IF(AB80&gt;=5,"Trung Bình",IF(AB80&gt;=4,"Yếu","Kém"))))))</f>
        <v>TB.Khá</v>
      </c>
    </row>
    <row r="81" spans="1:30" s="146" customFormat="1" ht="24" customHeight="1">
      <c r="A81" s="222">
        <v>59</v>
      </c>
      <c r="B81" s="316" t="s">
        <v>192</v>
      </c>
      <c r="C81" s="402" t="s">
        <v>193</v>
      </c>
      <c r="D81" s="68" t="s">
        <v>268</v>
      </c>
      <c r="E81" s="224" t="s">
        <v>45</v>
      </c>
      <c r="F81" s="276" t="s">
        <v>3</v>
      </c>
      <c r="G81" s="262">
        <v>9</v>
      </c>
      <c r="H81" s="225"/>
      <c r="I81" s="226">
        <f>IF(H81="",G81,IF(G81&gt;=5,H81,MAX(G81,H81)))</f>
        <v>9</v>
      </c>
      <c r="J81" s="265">
        <v>7</v>
      </c>
      <c r="K81" s="229"/>
      <c r="L81" s="226">
        <f>IF(K81="",J81,IF(J81&gt;=5,K81,MAX(J81,K81)))</f>
        <v>7</v>
      </c>
      <c r="M81" s="229">
        <v>6</v>
      </c>
      <c r="N81" s="229"/>
      <c r="O81" s="226">
        <f>IF(N81="",M81,IF(M81&gt;=5,N81,MAX(M81,N81)))</f>
        <v>6</v>
      </c>
      <c r="P81" s="229">
        <v>6</v>
      </c>
      <c r="Q81" s="229"/>
      <c r="R81" s="226">
        <f>IF(Q81="",P81,IF(P81&gt;=5,Q81,MAX(P81,Q81)))</f>
        <v>6</v>
      </c>
      <c r="S81" s="228">
        <v>6</v>
      </c>
      <c r="T81" s="229"/>
      <c r="U81" s="226">
        <f>IF(T81="",S81,IF(S81&gt;=5,T81,MAX(S81,T81)))</f>
        <v>6</v>
      </c>
      <c r="V81" s="225">
        <v>6</v>
      </c>
      <c r="W81" s="225"/>
      <c r="X81" s="226">
        <f>IF(W81="",V81,IF(V81&gt;=5,W81,MAX(V81,W81)))</f>
        <v>6</v>
      </c>
      <c r="Y81" s="229">
        <v>3</v>
      </c>
      <c r="Z81" s="229"/>
      <c r="AA81" s="226">
        <f>IF(Z81="",Y81,IF(Y81&gt;=5,Z81,MAX(Y81,Z81)))</f>
        <v>3</v>
      </c>
      <c r="AB81" s="221">
        <f t="shared" si="17"/>
        <v>6.71</v>
      </c>
      <c r="AC81" s="392"/>
      <c r="AD81" s="264" t="str">
        <f>IF(AB81&gt;=9,"Xuất Sắc",IF(AB81&gt;=8,"Giỏi",IF(AB81&gt;=7,"Khá",IF(AB81&gt;=6,"TB.Khá",IF(AB81&gt;=5,"Trung Bình",IF(AB81&gt;=4,"Yếu","Kém"))))))</f>
        <v>TB.Khá</v>
      </c>
    </row>
    <row r="82" ht="15.75">
      <c r="AB82" s="221">
        <f t="shared" si="17"/>
        <v>0</v>
      </c>
    </row>
    <row r="83" ht="15.75">
      <c r="AB83" s="221">
        <f t="shared" si="17"/>
        <v>0</v>
      </c>
    </row>
    <row r="84" ht="15.75">
      <c r="AB84" s="221">
        <f t="shared" si="17"/>
        <v>0</v>
      </c>
    </row>
    <row r="85" ht="15.75">
      <c r="AB85" s="221">
        <f t="shared" si="17"/>
        <v>0</v>
      </c>
    </row>
    <row r="86" ht="15.75">
      <c r="AB86" s="221">
        <f t="shared" si="17"/>
        <v>0</v>
      </c>
    </row>
    <row r="87" ht="15.75">
      <c r="AB87" s="221">
        <f t="shared" si="17"/>
        <v>0</v>
      </c>
    </row>
    <row r="88" ht="15.75">
      <c r="AB88" s="221">
        <f t="shared" si="17"/>
        <v>0</v>
      </c>
    </row>
    <row r="89" ht="15.75">
      <c r="AB89" s="221">
        <f t="shared" si="17"/>
        <v>0</v>
      </c>
    </row>
    <row r="90" ht="15.75">
      <c r="AB90" s="221">
        <f t="shared" si="17"/>
        <v>0</v>
      </c>
    </row>
    <row r="91" ht="15.75">
      <c r="AB91" s="221">
        <f t="shared" si="17"/>
        <v>0</v>
      </c>
    </row>
    <row r="92" ht="15.75">
      <c r="AB92" s="221">
        <f t="shared" si="17"/>
        <v>0</v>
      </c>
    </row>
    <row r="93" ht="15.75">
      <c r="AB93" s="221">
        <f t="shared" si="17"/>
        <v>0</v>
      </c>
    </row>
    <row r="94" ht="15.75">
      <c r="AB94" s="221">
        <f t="shared" si="17"/>
        <v>0</v>
      </c>
    </row>
    <row r="95" ht="15.75">
      <c r="AB95" s="221">
        <f t="shared" si="17"/>
        <v>0</v>
      </c>
    </row>
    <row r="96" ht="15.75">
      <c r="AB96" s="221">
        <f t="shared" si="17"/>
        <v>0</v>
      </c>
    </row>
    <row r="97" ht="15.75">
      <c r="AB97" s="221">
        <f t="shared" si="17"/>
        <v>0</v>
      </c>
    </row>
    <row r="98" ht="15.75">
      <c r="AB98" s="221">
        <f t="shared" si="17"/>
        <v>0</v>
      </c>
    </row>
    <row r="99" ht="15.75">
      <c r="AB99" s="221">
        <f t="shared" si="17"/>
        <v>0</v>
      </c>
    </row>
    <row r="100" ht="15.75">
      <c r="AB100" s="221">
        <f t="shared" si="17"/>
        <v>0</v>
      </c>
    </row>
    <row r="101" ht="15.75">
      <c r="AB101" s="221">
        <f t="shared" si="17"/>
        <v>0</v>
      </c>
    </row>
    <row r="102" spans="1:30" s="146" customFormat="1" ht="31.5" customHeight="1">
      <c r="A102" s="214">
        <v>43</v>
      </c>
      <c r="B102" s="223" t="s">
        <v>157</v>
      </c>
      <c r="C102" s="396" t="s">
        <v>155</v>
      </c>
      <c r="D102" s="252"/>
      <c r="E102" s="224" t="s">
        <v>131</v>
      </c>
      <c r="F102" s="224" t="s">
        <v>11</v>
      </c>
      <c r="G102" s="239"/>
      <c r="H102" s="239"/>
      <c r="I102" s="240">
        <f>IF(H102="",G102,IF(G102&gt;=5,H102,MAX(G102,H102)))</f>
        <v>0</v>
      </c>
      <c r="J102" s="241"/>
      <c r="K102" s="242"/>
      <c r="L102" s="240">
        <f>IF(K102="",J102,IF(J102&gt;=5,K102,MAX(J102,K102)))</f>
        <v>0</v>
      </c>
      <c r="M102" s="242"/>
      <c r="N102" s="242"/>
      <c r="O102" s="240">
        <f>IF(N102="",M102,IF(M102&gt;=5,N102,MAX(M102,N102)))</f>
        <v>0</v>
      </c>
      <c r="P102" s="242"/>
      <c r="Q102" s="242"/>
      <c r="R102" s="240">
        <f>IF(Q102="",P102,IF(P102&gt;=5,Q102,MAX(P102,Q102)))</f>
        <v>0</v>
      </c>
      <c r="S102" s="243"/>
      <c r="T102" s="242"/>
      <c r="U102" s="240">
        <f>IF(T102="",S102,IF(S102&gt;=5,T102,MAX(S102,T102)))</f>
        <v>0</v>
      </c>
      <c r="V102" s="239"/>
      <c r="W102" s="239"/>
      <c r="X102" s="240">
        <f>IF(W102="",V102,IF(V102&gt;=5,W102,MAX(V102,W102)))</f>
        <v>0</v>
      </c>
      <c r="Y102" s="242"/>
      <c r="Z102" s="242"/>
      <c r="AA102" s="240">
        <f>IF(Z102="",Y102,IF(Y102&gt;=5,Z102,MAX(Y102,Z102)))</f>
        <v>0</v>
      </c>
      <c r="AB102" s="221">
        <f t="shared" si="17"/>
        <v>0</v>
      </c>
      <c r="AC102" s="394"/>
      <c r="AD102" s="245" t="str">
        <f>IF(AB102&gt;=9,"Xuất Sắc",IF(AB102&gt;=8,"Giỏi",IF(AB102&gt;=7,"Khá",IF(AB102&gt;=6,"TB.Khá",IF(AB102&gt;=5,"Trung Bình",IF(AB102&gt;=4,"Yếu","Kém"))))))</f>
        <v>Kém</v>
      </c>
    </row>
    <row r="103" spans="1:30" s="146" customFormat="1" ht="31.5" customHeight="1">
      <c r="A103" s="222">
        <v>3</v>
      </c>
      <c r="B103" s="223" t="s">
        <v>59</v>
      </c>
      <c r="C103" s="396" t="s">
        <v>60</v>
      </c>
      <c r="D103" s="252"/>
      <c r="E103" s="224" t="s">
        <v>34</v>
      </c>
      <c r="F103" s="224" t="s">
        <v>15</v>
      </c>
      <c r="G103" s="239"/>
      <c r="H103" s="239"/>
      <c r="I103" s="240">
        <f>IF(H103="",G103,IF(G103&gt;=5,H103,MAX(G103,H103)))</f>
        <v>0</v>
      </c>
      <c r="J103" s="246"/>
      <c r="K103" s="247"/>
      <c r="L103" s="240">
        <f>IF(K103="",J103,IF(J103&gt;=5,K103,MAX(J103,K103)))</f>
        <v>0</v>
      </c>
      <c r="M103" s="247"/>
      <c r="N103" s="247"/>
      <c r="O103" s="240">
        <f>IF(N103="",M103,IF(M103&gt;=5,N103,MAX(M103,N103)))</f>
        <v>0</v>
      </c>
      <c r="P103" s="247"/>
      <c r="Q103" s="247"/>
      <c r="R103" s="240">
        <f>IF(Q103="",P103,IF(P103&gt;=5,Q103,MAX(P103,Q103)))</f>
        <v>0</v>
      </c>
      <c r="S103" s="243"/>
      <c r="T103" s="247"/>
      <c r="U103" s="240">
        <f>IF(T103="",S103,IF(S103&gt;=5,T103,MAX(S103,T103)))</f>
        <v>0</v>
      </c>
      <c r="V103" s="239"/>
      <c r="W103" s="239"/>
      <c r="X103" s="240">
        <f>IF(W103="",V103,IF(V103&gt;=5,W103,MAX(V103,W103)))</f>
        <v>0</v>
      </c>
      <c r="Y103" s="247"/>
      <c r="Z103" s="247"/>
      <c r="AA103" s="240">
        <f>IF(Z103="",Y103,IF(Y103&gt;=5,Z103,MAX(Y103,Z103)))</f>
        <v>0</v>
      </c>
      <c r="AB103" s="221">
        <f t="shared" si="17"/>
        <v>0</v>
      </c>
      <c r="AC103" s="394"/>
      <c r="AD103" s="245" t="str">
        <f>IF(AB103&gt;=9,"Xuất Sắc",IF(AB103&gt;=8,"Giỏi",IF(AB103&gt;=7,"Khá",IF(AB103&gt;=6,"TB.Khá",IF(AB103&gt;=5,"Trung Bình",IF(AB103&gt;=4,"Yếu","Kém"))))))</f>
        <v>Kém</v>
      </c>
    </row>
  </sheetData>
  <sheetProtection/>
  <mergeCells count="1">
    <mergeCell ref="A2:F2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3"/>
  <sheetViews>
    <sheetView workbookViewId="0" topLeftCell="A1">
      <pane xSplit="4" ySplit="2" topLeftCell="J7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56" sqref="K56"/>
    </sheetView>
  </sheetViews>
  <sheetFormatPr defaultColWidth="8.796875" defaultRowHeight="15"/>
  <cols>
    <col min="1" max="1" width="4.8984375" style="117" customWidth="1"/>
    <col min="2" max="2" width="16" style="238" customWidth="1"/>
    <col min="3" max="3" width="7.3984375" style="401" customWidth="1"/>
    <col min="4" max="4" width="13.09765625" style="253" customWidth="1"/>
    <col min="5" max="5" width="7.69921875" style="132" customWidth="1"/>
    <col min="6" max="6" width="13.19921875" style="132" customWidth="1"/>
    <col min="7" max="8" width="4.8984375" style="374" customWidth="1"/>
    <col min="9" max="9" width="5.09765625" style="235" customWidth="1"/>
    <col min="10" max="10" width="5.5" style="384" customWidth="1"/>
    <col min="11" max="11" width="4.8984375" style="374" customWidth="1"/>
    <col min="12" max="12" width="4.8984375" style="235" customWidth="1"/>
    <col min="13" max="14" width="4.8984375" style="374" customWidth="1"/>
    <col min="15" max="15" width="4.8984375" style="235" customWidth="1"/>
    <col min="16" max="17" width="4.8984375" style="374" customWidth="1"/>
    <col min="18" max="18" width="4.8984375" style="235" customWidth="1"/>
    <col min="19" max="20" width="4.8984375" style="374" customWidth="1"/>
    <col min="21" max="27" width="5" style="235" customWidth="1"/>
    <col min="28" max="29" width="4.8984375" style="374" customWidth="1"/>
    <col min="30" max="30" width="4.8984375" style="235" customWidth="1"/>
    <col min="31" max="32" width="4.8984375" style="374" customWidth="1"/>
    <col min="33" max="33" width="4.8984375" style="235" customWidth="1"/>
    <col min="34" max="34" width="5.69921875" style="237" customWidth="1"/>
    <col min="35" max="35" width="10.59765625" style="236" customWidth="1"/>
    <col min="36" max="16384" width="9" style="117" customWidth="1"/>
  </cols>
  <sheetData>
    <row r="1" spans="1:35" ht="147.75" customHeight="1" thickTop="1">
      <c r="A1" s="198" t="s">
        <v>16</v>
      </c>
      <c r="B1" s="199" t="s">
        <v>18</v>
      </c>
      <c r="C1" s="395" t="s">
        <v>19</v>
      </c>
      <c r="D1" s="248" t="s">
        <v>17</v>
      </c>
      <c r="E1" s="200" t="s">
        <v>20</v>
      </c>
      <c r="F1" s="201" t="s">
        <v>21</v>
      </c>
      <c r="G1" s="302" t="s">
        <v>319</v>
      </c>
      <c r="H1" s="303" t="s">
        <v>320</v>
      </c>
      <c r="I1" s="303" t="s">
        <v>200</v>
      </c>
      <c r="J1" s="302" t="s">
        <v>321</v>
      </c>
      <c r="K1" s="304" t="s">
        <v>320</v>
      </c>
      <c r="L1" s="303" t="s">
        <v>200</v>
      </c>
      <c r="M1" s="302" t="s">
        <v>322</v>
      </c>
      <c r="N1" s="303" t="s">
        <v>320</v>
      </c>
      <c r="O1" s="303" t="s">
        <v>200</v>
      </c>
      <c r="P1" s="305" t="s">
        <v>323</v>
      </c>
      <c r="Q1" s="303" t="s">
        <v>320</v>
      </c>
      <c r="R1" s="303" t="s">
        <v>200</v>
      </c>
      <c r="S1" s="302" t="s">
        <v>324</v>
      </c>
      <c r="T1" s="303" t="s">
        <v>320</v>
      </c>
      <c r="U1" s="303" t="s">
        <v>200</v>
      </c>
      <c r="V1" s="302" t="s">
        <v>325</v>
      </c>
      <c r="W1" s="303" t="s">
        <v>320</v>
      </c>
      <c r="X1" s="303" t="s">
        <v>200</v>
      </c>
      <c r="Y1" s="302" t="s">
        <v>326</v>
      </c>
      <c r="Z1" s="303" t="s">
        <v>320</v>
      </c>
      <c r="AA1" s="303" t="s">
        <v>200</v>
      </c>
      <c r="AB1" s="302" t="s">
        <v>327</v>
      </c>
      <c r="AC1" s="303" t="s">
        <v>320</v>
      </c>
      <c r="AD1" s="303" t="s">
        <v>200</v>
      </c>
      <c r="AE1" s="302" t="s">
        <v>328</v>
      </c>
      <c r="AF1" s="303" t="s">
        <v>320</v>
      </c>
      <c r="AG1" s="303" t="s">
        <v>200</v>
      </c>
      <c r="AH1" s="207" t="s">
        <v>277</v>
      </c>
      <c r="AI1" s="208" t="s">
        <v>207</v>
      </c>
    </row>
    <row r="2" spans="1:35" ht="18.75" customHeight="1">
      <c r="A2" s="499" t="s">
        <v>22</v>
      </c>
      <c r="B2" s="500"/>
      <c r="C2" s="500"/>
      <c r="D2" s="500"/>
      <c r="E2" s="500"/>
      <c r="F2" s="500"/>
      <c r="G2" s="306"/>
      <c r="H2" s="306"/>
      <c r="I2" s="307">
        <v>4</v>
      </c>
      <c r="J2" s="306"/>
      <c r="K2" s="306"/>
      <c r="L2" s="307">
        <v>3</v>
      </c>
      <c r="M2" s="306"/>
      <c r="N2" s="306"/>
      <c r="O2" s="307">
        <v>3</v>
      </c>
      <c r="P2" s="306"/>
      <c r="Q2" s="306"/>
      <c r="R2" s="307">
        <v>4</v>
      </c>
      <c r="S2" s="306"/>
      <c r="T2" s="306"/>
      <c r="U2" s="307">
        <v>4</v>
      </c>
      <c r="V2" s="306"/>
      <c r="W2" s="306"/>
      <c r="X2" s="307">
        <v>3</v>
      </c>
      <c r="Y2" s="306"/>
      <c r="Z2" s="306"/>
      <c r="AA2" s="307">
        <v>3</v>
      </c>
      <c r="AB2" s="307"/>
      <c r="AC2" s="306"/>
      <c r="AD2" s="307">
        <v>1</v>
      </c>
      <c r="AE2" s="307"/>
      <c r="AF2" s="306"/>
      <c r="AG2" s="307">
        <v>0</v>
      </c>
      <c r="AH2" s="212">
        <f>SUM(G2:AG2)</f>
        <v>25</v>
      </c>
      <c r="AI2" s="213"/>
    </row>
    <row r="3" spans="1:35" s="146" customFormat="1" ht="24" customHeight="1">
      <c r="A3" s="214">
        <v>1</v>
      </c>
      <c r="B3" s="215" t="s">
        <v>53</v>
      </c>
      <c r="C3" s="380" t="s">
        <v>23</v>
      </c>
      <c r="D3" s="249" t="s">
        <v>208</v>
      </c>
      <c r="E3" s="216" t="s">
        <v>54</v>
      </c>
      <c r="F3" s="275" t="s">
        <v>55</v>
      </c>
      <c r="G3" s="367">
        <v>7</v>
      </c>
      <c r="H3" s="368"/>
      <c r="I3" s="218">
        <f aca="true" t="shared" si="0" ref="I3:I34">IF(H3="",G3,IF(G3&gt;=5,H3,MAX(G3,H3)))</f>
        <v>7</v>
      </c>
      <c r="J3" s="375">
        <v>3</v>
      </c>
      <c r="K3" s="456">
        <v>3</v>
      </c>
      <c r="L3" s="218">
        <f aca="true" t="shared" si="1" ref="L3:L34">IF(K3="",J3,IF(J3&gt;=5,K3,MAX(J3,K3)))</f>
        <v>3</v>
      </c>
      <c r="M3" s="375">
        <v>6</v>
      </c>
      <c r="N3" s="375"/>
      <c r="O3" s="218">
        <f aca="true" t="shared" si="2" ref="O3:O34">IF(N3="",M3,IF(M3&gt;=5,N3,MAX(M3,N3)))</f>
        <v>6</v>
      </c>
      <c r="P3" s="375">
        <v>4</v>
      </c>
      <c r="Q3" s="456">
        <v>5</v>
      </c>
      <c r="R3" s="218">
        <f aca="true" t="shared" si="3" ref="R3:R34">IF(Q3="",P3,IF(P3&gt;=5,Q3,MAX(P3,Q3)))</f>
        <v>5</v>
      </c>
      <c r="S3" s="385">
        <v>6</v>
      </c>
      <c r="T3" s="375"/>
      <c r="U3" s="218">
        <f aca="true" t="shared" si="4" ref="U3:U34">IF(T3="",S3,IF(S3&gt;=5,T3,MAX(S3,T3)))</f>
        <v>6</v>
      </c>
      <c r="V3" s="218">
        <v>4</v>
      </c>
      <c r="W3" s="218"/>
      <c r="X3" s="218">
        <f aca="true" t="shared" si="5" ref="X3:X63">IF(W3="",V3,IF(V3&gt;=5,W3,MAX(V3,W3)))</f>
        <v>4</v>
      </c>
      <c r="Y3" s="218">
        <v>9</v>
      </c>
      <c r="Z3" s="218"/>
      <c r="AA3" s="218">
        <f aca="true" t="shared" si="6" ref="AA3:AA63">IF(Z3="",Y3,IF(Y3&gt;=5,Z3,MAX(Y3,Z3)))</f>
        <v>9</v>
      </c>
      <c r="AB3" s="368">
        <v>5</v>
      </c>
      <c r="AC3" s="368"/>
      <c r="AD3" s="218">
        <f aca="true" t="shared" si="7" ref="AD3:AD34">IF(AC3="",AB3,IF(AB3&gt;=5,AC3,MAX(AB3,AC3)))</f>
        <v>5</v>
      </c>
      <c r="AE3" s="375">
        <v>7</v>
      </c>
      <c r="AF3" s="375"/>
      <c r="AG3" s="218">
        <f aca="true" t="shared" si="8" ref="AG3:AG34">IF(AF3="",AE3,IF(AE3&gt;=5,AF3,MAX(AE3,AF3)))</f>
        <v>7</v>
      </c>
      <c r="AH3" s="221">
        <f>ROUND(SUMPRODUCT(G3:AG3,$G$2:$AG$2)/SUMIF($G3:$AG3,"&lt;&gt;M",$G$2:$AG$2),2)</f>
        <v>5.72</v>
      </c>
      <c r="AI3" s="261" t="str">
        <f aca="true" t="shared" si="9" ref="AI3:AI34">IF(AH3&gt;=9,"Xuất Sắc",IF(AH3&gt;=8,"Giỏi",IF(AH3&gt;=7,"Khá",IF(AH3&gt;=6,"TB.Khá",IF(AH3&gt;=5,"Trung Bình",IF(AH3&gt;=4,"Yếu","Kém"))))))</f>
        <v>Trung Bình</v>
      </c>
    </row>
    <row r="4" spans="1:35" s="146" customFormat="1" ht="24" customHeight="1">
      <c r="A4" s="222">
        <v>2</v>
      </c>
      <c r="B4" s="223" t="s">
        <v>56</v>
      </c>
      <c r="C4" s="396" t="s">
        <v>23</v>
      </c>
      <c r="D4" s="250" t="s">
        <v>209</v>
      </c>
      <c r="E4" s="224" t="s">
        <v>57</v>
      </c>
      <c r="F4" s="276" t="s">
        <v>58</v>
      </c>
      <c r="G4" s="266">
        <v>7</v>
      </c>
      <c r="H4" s="255"/>
      <c r="I4" s="226">
        <f t="shared" si="0"/>
        <v>7</v>
      </c>
      <c r="J4" s="376">
        <v>9</v>
      </c>
      <c r="K4" s="377"/>
      <c r="L4" s="226">
        <f t="shared" si="1"/>
        <v>9</v>
      </c>
      <c r="M4" s="377">
        <v>8</v>
      </c>
      <c r="N4" s="377"/>
      <c r="O4" s="226">
        <f t="shared" si="2"/>
        <v>8</v>
      </c>
      <c r="P4" s="377">
        <v>9</v>
      </c>
      <c r="Q4" s="377"/>
      <c r="R4" s="226">
        <f t="shared" si="3"/>
        <v>9</v>
      </c>
      <c r="S4" s="257">
        <v>9</v>
      </c>
      <c r="T4" s="377"/>
      <c r="U4" s="226">
        <f t="shared" si="4"/>
        <v>9</v>
      </c>
      <c r="V4" s="226">
        <v>8</v>
      </c>
      <c r="W4" s="226"/>
      <c r="X4" s="218">
        <f t="shared" si="5"/>
        <v>8</v>
      </c>
      <c r="Y4" s="226">
        <v>9</v>
      </c>
      <c r="Z4" s="226"/>
      <c r="AA4" s="218">
        <f t="shared" si="6"/>
        <v>9</v>
      </c>
      <c r="AB4" s="255"/>
      <c r="AC4" s="255"/>
      <c r="AD4" s="226">
        <f t="shared" si="7"/>
        <v>0</v>
      </c>
      <c r="AE4" s="377">
        <v>6</v>
      </c>
      <c r="AF4" s="377"/>
      <c r="AG4" s="226">
        <f t="shared" si="8"/>
        <v>6</v>
      </c>
      <c r="AH4" s="221">
        <f aca="true" t="shared" si="10" ref="AH4:AH63">ROUND(SUMPRODUCT(G4:AG4,$G$2:$AG$2)/SUMIF($G4:$AG4,"&lt;&gt;M",$G$2:$AG$2),2)</f>
        <v>8.08</v>
      </c>
      <c r="AI4" s="264" t="str">
        <f t="shared" si="9"/>
        <v>Giỏi</v>
      </c>
    </row>
    <row r="5" spans="1:35" s="146" customFormat="1" ht="24" customHeight="1">
      <c r="A5" s="214">
        <v>3</v>
      </c>
      <c r="B5" s="223" t="s">
        <v>42</v>
      </c>
      <c r="C5" s="396" t="s">
        <v>60</v>
      </c>
      <c r="D5" s="250" t="s">
        <v>211</v>
      </c>
      <c r="E5" s="224" t="s">
        <v>61</v>
      </c>
      <c r="F5" s="276" t="s">
        <v>11</v>
      </c>
      <c r="G5" s="266">
        <v>7</v>
      </c>
      <c r="H5" s="255"/>
      <c r="I5" s="226">
        <f t="shared" si="0"/>
        <v>7</v>
      </c>
      <c r="J5" s="376">
        <v>6</v>
      </c>
      <c r="K5" s="377"/>
      <c r="L5" s="226">
        <f t="shared" si="1"/>
        <v>6</v>
      </c>
      <c r="M5" s="377">
        <v>6</v>
      </c>
      <c r="N5" s="377"/>
      <c r="O5" s="226">
        <f t="shared" si="2"/>
        <v>6</v>
      </c>
      <c r="P5" s="377">
        <v>3</v>
      </c>
      <c r="Q5" s="377"/>
      <c r="R5" s="226">
        <f t="shared" si="3"/>
        <v>3</v>
      </c>
      <c r="S5" s="257">
        <v>6</v>
      </c>
      <c r="T5" s="377"/>
      <c r="U5" s="226">
        <f t="shared" si="4"/>
        <v>6</v>
      </c>
      <c r="V5" s="226">
        <v>5</v>
      </c>
      <c r="W5" s="226"/>
      <c r="X5" s="218">
        <f t="shared" si="5"/>
        <v>5</v>
      </c>
      <c r="Y5" s="226">
        <v>7</v>
      </c>
      <c r="Z5" s="226"/>
      <c r="AA5" s="218">
        <f t="shared" si="6"/>
        <v>7</v>
      </c>
      <c r="AB5" s="255"/>
      <c r="AC5" s="255"/>
      <c r="AD5" s="226">
        <f t="shared" si="7"/>
        <v>0</v>
      </c>
      <c r="AE5" s="377">
        <v>6</v>
      </c>
      <c r="AF5" s="377"/>
      <c r="AG5" s="226">
        <f t="shared" si="8"/>
        <v>6</v>
      </c>
      <c r="AH5" s="221">
        <f t="shared" si="10"/>
        <v>5.44</v>
      </c>
      <c r="AI5" s="264" t="str">
        <f t="shared" si="9"/>
        <v>Trung Bình</v>
      </c>
    </row>
    <row r="6" spans="1:35" s="146" customFormat="1" ht="24" customHeight="1">
      <c r="A6" s="222">
        <v>4</v>
      </c>
      <c r="B6" s="223" t="s">
        <v>62</v>
      </c>
      <c r="C6" s="396" t="s">
        <v>25</v>
      </c>
      <c r="D6" s="250" t="s">
        <v>212</v>
      </c>
      <c r="E6" s="224" t="s">
        <v>63</v>
      </c>
      <c r="F6" s="276" t="s">
        <v>24</v>
      </c>
      <c r="G6" s="266">
        <v>7</v>
      </c>
      <c r="H6" s="255"/>
      <c r="I6" s="226">
        <f t="shared" si="0"/>
        <v>7</v>
      </c>
      <c r="J6" s="376">
        <v>5</v>
      </c>
      <c r="K6" s="377"/>
      <c r="L6" s="226">
        <f t="shared" si="1"/>
        <v>5</v>
      </c>
      <c r="M6" s="377">
        <v>8</v>
      </c>
      <c r="N6" s="377"/>
      <c r="O6" s="226">
        <f t="shared" si="2"/>
        <v>8</v>
      </c>
      <c r="P6" s="377">
        <v>3</v>
      </c>
      <c r="Q6" s="377"/>
      <c r="R6" s="226">
        <f t="shared" si="3"/>
        <v>3</v>
      </c>
      <c r="S6" s="257">
        <v>6</v>
      </c>
      <c r="T6" s="377"/>
      <c r="U6" s="226">
        <f t="shared" si="4"/>
        <v>6</v>
      </c>
      <c r="V6" s="226">
        <v>6</v>
      </c>
      <c r="W6" s="226"/>
      <c r="X6" s="218">
        <f t="shared" si="5"/>
        <v>6</v>
      </c>
      <c r="Y6" s="226">
        <v>9</v>
      </c>
      <c r="Z6" s="226"/>
      <c r="AA6" s="218">
        <f t="shared" si="6"/>
        <v>9</v>
      </c>
      <c r="AB6" s="255">
        <v>5</v>
      </c>
      <c r="AC6" s="255"/>
      <c r="AD6" s="226">
        <f t="shared" si="7"/>
        <v>5</v>
      </c>
      <c r="AE6" s="377">
        <v>6</v>
      </c>
      <c r="AF6" s="377"/>
      <c r="AG6" s="226">
        <f t="shared" si="8"/>
        <v>6</v>
      </c>
      <c r="AH6" s="221">
        <f t="shared" si="10"/>
        <v>6.12</v>
      </c>
      <c r="AI6" s="264" t="str">
        <f t="shared" si="9"/>
        <v>TB.Khá</v>
      </c>
    </row>
    <row r="7" spans="1:35" s="146" customFormat="1" ht="24" customHeight="1">
      <c r="A7" s="214">
        <v>5</v>
      </c>
      <c r="B7" s="223" t="s">
        <v>64</v>
      </c>
      <c r="C7" s="396" t="s">
        <v>25</v>
      </c>
      <c r="D7" s="250" t="s">
        <v>213</v>
      </c>
      <c r="E7" s="224" t="s">
        <v>65</v>
      </c>
      <c r="F7" s="276" t="s">
        <v>4</v>
      </c>
      <c r="G7" s="266">
        <v>5</v>
      </c>
      <c r="H7" s="255"/>
      <c r="I7" s="226">
        <f t="shared" si="0"/>
        <v>5</v>
      </c>
      <c r="J7" s="376">
        <v>3</v>
      </c>
      <c r="K7" s="454">
        <v>5</v>
      </c>
      <c r="L7" s="226">
        <f t="shared" si="1"/>
        <v>5</v>
      </c>
      <c r="M7" s="377">
        <v>5</v>
      </c>
      <c r="N7" s="377"/>
      <c r="O7" s="226">
        <f t="shared" si="2"/>
        <v>5</v>
      </c>
      <c r="P7" s="377">
        <v>2</v>
      </c>
      <c r="Q7" s="377"/>
      <c r="R7" s="226">
        <f t="shared" si="3"/>
        <v>2</v>
      </c>
      <c r="S7" s="257">
        <v>1</v>
      </c>
      <c r="T7" s="377"/>
      <c r="U7" s="226">
        <f t="shared" si="4"/>
        <v>1</v>
      </c>
      <c r="V7" s="226">
        <v>2</v>
      </c>
      <c r="W7" s="457">
        <v>0</v>
      </c>
      <c r="X7" s="218">
        <f t="shared" si="5"/>
        <v>2</v>
      </c>
      <c r="Y7" s="226">
        <v>0</v>
      </c>
      <c r="Z7" s="226"/>
      <c r="AA7" s="218">
        <f t="shared" si="6"/>
        <v>0</v>
      </c>
      <c r="AB7" s="255"/>
      <c r="AC7" s="255"/>
      <c r="AD7" s="226">
        <f t="shared" si="7"/>
        <v>0</v>
      </c>
      <c r="AE7" s="377">
        <v>0</v>
      </c>
      <c r="AF7" s="377"/>
      <c r="AG7" s="226">
        <f t="shared" si="8"/>
        <v>0</v>
      </c>
      <c r="AH7" s="221">
        <f t="shared" si="10"/>
        <v>2.72</v>
      </c>
      <c r="AI7" s="264" t="str">
        <f t="shared" si="9"/>
        <v>Kém</v>
      </c>
    </row>
    <row r="8" spans="1:35" s="146" customFormat="1" ht="24" customHeight="1">
      <c r="A8" s="222">
        <v>6</v>
      </c>
      <c r="B8" s="223" t="s">
        <v>66</v>
      </c>
      <c r="C8" s="396" t="s">
        <v>67</v>
      </c>
      <c r="D8" s="250" t="s">
        <v>214</v>
      </c>
      <c r="E8" s="224" t="s">
        <v>68</v>
      </c>
      <c r="F8" s="276" t="s">
        <v>0</v>
      </c>
      <c r="G8" s="266">
        <v>6</v>
      </c>
      <c r="H8" s="255"/>
      <c r="I8" s="226">
        <f t="shared" si="0"/>
        <v>6</v>
      </c>
      <c r="J8" s="376">
        <v>6</v>
      </c>
      <c r="K8" s="377"/>
      <c r="L8" s="226">
        <f t="shared" si="1"/>
        <v>6</v>
      </c>
      <c r="M8" s="377">
        <v>9</v>
      </c>
      <c r="N8" s="377"/>
      <c r="O8" s="226">
        <f t="shared" si="2"/>
        <v>9</v>
      </c>
      <c r="P8" s="377">
        <v>2</v>
      </c>
      <c r="Q8" s="377"/>
      <c r="R8" s="226">
        <f t="shared" si="3"/>
        <v>2</v>
      </c>
      <c r="S8" s="257">
        <v>3</v>
      </c>
      <c r="T8" s="377"/>
      <c r="U8" s="226">
        <f t="shared" si="4"/>
        <v>3</v>
      </c>
      <c r="V8" s="226">
        <v>4</v>
      </c>
      <c r="W8" s="226"/>
      <c r="X8" s="218">
        <f t="shared" si="5"/>
        <v>4</v>
      </c>
      <c r="Y8" s="226">
        <v>8</v>
      </c>
      <c r="Z8" s="226"/>
      <c r="AA8" s="218">
        <f t="shared" si="6"/>
        <v>8</v>
      </c>
      <c r="AB8" s="255"/>
      <c r="AC8" s="255"/>
      <c r="AD8" s="226">
        <f t="shared" si="7"/>
        <v>0</v>
      </c>
      <c r="AE8" s="377">
        <v>8</v>
      </c>
      <c r="AF8" s="377"/>
      <c r="AG8" s="226">
        <f t="shared" si="8"/>
        <v>8</v>
      </c>
      <c r="AH8" s="221">
        <f t="shared" si="10"/>
        <v>5</v>
      </c>
      <c r="AI8" s="264" t="str">
        <f t="shared" si="9"/>
        <v>Trung Bình</v>
      </c>
    </row>
    <row r="9" spans="1:35" s="146" customFormat="1" ht="24" customHeight="1">
      <c r="A9" s="214">
        <v>7</v>
      </c>
      <c r="B9" s="223" t="s">
        <v>69</v>
      </c>
      <c r="C9" s="396" t="s">
        <v>70</v>
      </c>
      <c r="D9" s="250" t="s">
        <v>215</v>
      </c>
      <c r="E9" s="224" t="s">
        <v>71</v>
      </c>
      <c r="F9" s="276" t="s">
        <v>58</v>
      </c>
      <c r="G9" s="266">
        <v>6</v>
      </c>
      <c r="H9" s="255"/>
      <c r="I9" s="226">
        <f t="shared" si="0"/>
        <v>6</v>
      </c>
      <c r="J9" s="376">
        <v>5</v>
      </c>
      <c r="K9" s="377"/>
      <c r="L9" s="226">
        <f t="shared" si="1"/>
        <v>5</v>
      </c>
      <c r="M9" s="377">
        <v>7</v>
      </c>
      <c r="N9" s="377"/>
      <c r="O9" s="226">
        <f t="shared" si="2"/>
        <v>7</v>
      </c>
      <c r="P9" s="377">
        <v>3</v>
      </c>
      <c r="Q9" s="377"/>
      <c r="R9" s="226">
        <f t="shared" si="3"/>
        <v>3</v>
      </c>
      <c r="S9" s="257">
        <v>6</v>
      </c>
      <c r="T9" s="377"/>
      <c r="U9" s="226">
        <f t="shared" si="4"/>
        <v>6</v>
      </c>
      <c r="V9" s="226">
        <v>6</v>
      </c>
      <c r="W9" s="226"/>
      <c r="X9" s="218">
        <f t="shared" si="5"/>
        <v>6</v>
      </c>
      <c r="Y9" s="226">
        <v>8</v>
      </c>
      <c r="Z9" s="226"/>
      <c r="AA9" s="218">
        <f t="shared" si="6"/>
        <v>8</v>
      </c>
      <c r="AB9" s="255"/>
      <c r="AC9" s="255"/>
      <c r="AD9" s="226">
        <f t="shared" si="7"/>
        <v>0</v>
      </c>
      <c r="AE9" s="377">
        <v>9</v>
      </c>
      <c r="AF9" s="377"/>
      <c r="AG9" s="226">
        <f t="shared" si="8"/>
        <v>9</v>
      </c>
      <c r="AH9" s="221">
        <f t="shared" si="10"/>
        <v>5.52</v>
      </c>
      <c r="AI9" s="264" t="str">
        <f t="shared" si="9"/>
        <v>Trung Bình</v>
      </c>
    </row>
    <row r="10" spans="1:35" s="146" customFormat="1" ht="24" customHeight="1">
      <c r="A10" s="222">
        <v>8</v>
      </c>
      <c r="B10" s="223" t="s">
        <v>72</v>
      </c>
      <c r="C10" s="396" t="s">
        <v>26</v>
      </c>
      <c r="D10" s="250" t="s">
        <v>216</v>
      </c>
      <c r="E10" s="224" t="s">
        <v>73</v>
      </c>
      <c r="F10" s="276" t="s">
        <v>6</v>
      </c>
      <c r="G10" s="266">
        <v>7</v>
      </c>
      <c r="H10" s="255"/>
      <c r="I10" s="226">
        <f t="shared" si="0"/>
        <v>7</v>
      </c>
      <c r="J10" s="376">
        <v>5</v>
      </c>
      <c r="K10" s="377"/>
      <c r="L10" s="226">
        <f t="shared" si="1"/>
        <v>5</v>
      </c>
      <c r="M10" s="377">
        <v>8</v>
      </c>
      <c r="N10" s="377"/>
      <c r="O10" s="226">
        <f t="shared" si="2"/>
        <v>8</v>
      </c>
      <c r="P10" s="377">
        <v>7</v>
      </c>
      <c r="Q10" s="377"/>
      <c r="R10" s="226">
        <f t="shared" si="3"/>
        <v>7</v>
      </c>
      <c r="S10" s="257">
        <v>8</v>
      </c>
      <c r="T10" s="377"/>
      <c r="U10" s="226">
        <f t="shared" si="4"/>
        <v>8</v>
      </c>
      <c r="V10" s="226">
        <v>5</v>
      </c>
      <c r="W10" s="226"/>
      <c r="X10" s="218">
        <f t="shared" si="5"/>
        <v>5</v>
      </c>
      <c r="Y10" s="226">
        <v>9</v>
      </c>
      <c r="Z10" s="226"/>
      <c r="AA10" s="218">
        <f t="shared" si="6"/>
        <v>9</v>
      </c>
      <c r="AB10" s="255"/>
      <c r="AC10" s="255"/>
      <c r="AD10" s="226">
        <f t="shared" si="7"/>
        <v>0</v>
      </c>
      <c r="AE10" s="377">
        <v>8</v>
      </c>
      <c r="AF10" s="377"/>
      <c r="AG10" s="226">
        <f t="shared" si="8"/>
        <v>8</v>
      </c>
      <c r="AH10" s="221">
        <f t="shared" si="10"/>
        <v>6.76</v>
      </c>
      <c r="AI10" s="264" t="str">
        <f t="shared" si="9"/>
        <v>TB.Khá</v>
      </c>
    </row>
    <row r="11" spans="1:35" s="146" customFormat="1" ht="24" customHeight="1">
      <c r="A11" s="214">
        <v>9</v>
      </c>
      <c r="B11" s="223" t="s">
        <v>74</v>
      </c>
      <c r="C11" s="396" t="s">
        <v>26</v>
      </c>
      <c r="D11" s="250" t="s">
        <v>217</v>
      </c>
      <c r="E11" s="224" t="s">
        <v>75</v>
      </c>
      <c r="F11" s="276" t="s">
        <v>13</v>
      </c>
      <c r="G11" s="266">
        <v>6</v>
      </c>
      <c r="H11" s="255"/>
      <c r="I11" s="226">
        <f t="shared" si="0"/>
        <v>6</v>
      </c>
      <c r="J11" s="376">
        <v>6</v>
      </c>
      <c r="K11" s="377"/>
      <c r="L11" s="226">
        <f t="shared" si="1"/>
        <v>6</v>
      </c>
      <c r="M11" s="377">
        <v>7</v>
      </c>
      <c r="N11" s="377"/>
      <c r="O11" s="226">
        <f t="shared" si="2"/>
        <v>7</v>
      </c>
      <c r="P11" s="377">
        <v>2</v>
      </c>
      <c r="Q11" s="377"/>
      <c r="R11" s="226">
        <f t="shared" si="3"/>
        <v>2</v>
      </c>
      <c r="S11" s="257">
        <v>2</v>
      </c>
      <c r="T11" s="377"/>
      <c r="U11" s="226">
        <f t="shared" si="4"/>
        <v>2</v>
      </c>
      <c r="V11" s="226">
        <v>3</v>
      </c>
      <c r="W11" s="226"/>
      <c r="X11" s="218">
        <f t="shared" si="5"/>
        <v>3</v>
      </c>
      <c r="Y11" s="226">
        <v>7</v>
      </c>
      <c r="Z11" s="226"/>
      <c r="AA11" s="218">
        <f t="shared" si="6"/>
        <v>7</v>
      </c>
      <c r="AB11" s="255"/>
      <c r="AC11" s="255"/>
      <c r="AD11" s="226">
        <f t="shared" si="7"/>
        <v>0</v>
      </c>
      <c r="AE11" s="377">
        <v>7</v>
      </c>
      <c r="AF11" s="377"/>
      <c r="AG11" s="226">
        <f t="shared" si="8"/>
        <v>7</v>
      </c>
      <c r="AH11" s="221">
        <f t="shared" si="10"/>
        <v>4.36</v>
      </c>
      <c r="AI11" s="264" t="str">
        <f t="shared" si="9"/>
        <v>Yếu</v>
      </c>
    </row>
    <row r="12" spans="1:35" s="146" customFormat="1" ht="24" customHeight="1">
      <c r="A12" s="222">
        <v>10</v>
      </c>
      <c r="B12" s="223" t="s">
        <v>76</v>
      </c>
      <c r="C12" s="396" t="s">
        <v>77</v>
      </c>
      <c r="D12" s="250" t="s">
        <v>218</v>
      </c>
      <c r="E12" s="224" t="s">
        <v>78</v>
      </c>
      <c r="F12" s="276" t="s">
        <v>12</v>
      </c>
      <c r="G12" s="266">
        <v>6</v>
      </c>
      <c r="H12" s="255"/>
      <c r="I12" s="226">
        <f t="shared" si="0"/>
        <v>6</v>
      </c>
      <c r="J12" s="376">
        <v>7</v>
      </c>
      <c r="K12" s="377"/>
      <c r="L12" s="226">
        <f t="shared" si="1"/>
        <v>7</v>
      </c>
      <c r="M12" s="377">
        <v>6</v>
      </c>
      <c r="N12" s="377"/>
      <c r="O12" s="226">
        <f t="shared" si="2"/>
        <v>6</v>
      </c>
      <c r="P12" s="377">
        <v>4</v>
      </c>
      <c r="Q12" s="377"/>
      <c r="R12" s="226">
        <f t="shared" si="3"/>
        <v>4</v>
      </c>
      <c r="S12" s="257">
        <v>3</v>
      </c>
      <c r="T12" s="377"/>
      <c r="U12" s="226">
        <f t="shared" si="4"/>
        <v>3</v>
      </c>
      <c r="V12" s="226">
        <v>6</v>
      </c>
      <c r="W12" s="226"/>
      <c r="X12" s="218">
        <f t="shared" si="5"/>
        <v>6</v>
      </c>
      <c r="Y12" s="226">
        <v>7</v>
      </c>
      <c r="Z12" s="226"/>
      <c r="AA12" s="218">
        <f t="shared" si="6"/>
        <v>7</v>
      </c>
      <c r="AB12" s="255">
        <v>9</v>
      </c>
      <c r="AC12" s="255"/>
      <c r="AD12" s="226">
        <f t="shared" si="7"/>
        <v>9</v>
      </c>
      <c r="AE12" s="377">
        <v>9</v>
      </c>
      <c r="AF12" s="377"/>
      <c r="AG12" s="226">
        <f t="shared" si="8"/>
        <v>9</v>
      </c>
      <c r="AH12" s="221">
        <f t="shared" si="10"/>
        <v>5.56</v>
      </c>
      <c r="AI12" s="264" t="str">
        <f t="shared" si="9"/>
        <v>Trung Bình</v>
      </c>
    </row>
    <row r="13" spans="1:35" s="146" customFormat="1" ht="24" customHeight="1">
      <c r="A13" s="214">
        <v>11</v>
      </c>
      <c r="B13" s="223" t="s">
        <v>79</v>
      </c>
      <c r="C13" s="396" t="s">
        <v>80</v>
      </c>
      <c r="D13" s="250" t="s">
        <v>219</v>
      </c>
      <c r="E13" s="224" t="s">
        <v>81</v>
      </c>
      <c r="F13" s="276" t="s">
        <v>6</v>
      </c>
      <c r="G13" s="266">
        <v>5</v>
      </c>
      <c r="H13" s="255"/>
      <c r="I13" s="226">
        <f t="shared" si="0"/>
        <v>5</v>
      </c>
      <c r="J13" s="376">
        <v>5</v>
      </c>
      <c r="K13" s="377"/>
      <c r="L13" s="226">
        <f t="shared" si="1"/>
        <v>5</v>
      </c>
      <c r="M13" s="377">
        <v>7</v>
      </c>
      <c r="N13" s="377"/>
      <c r="O13" s="226">
        <f t="shared" si="2"/>
        <v>7</v>
      </c>
      <c r="P13" s="377">
        <v>3</v>
      </c>
      <c r="Q13" s="377"/>
      <c r="R13" s="226">
        <f t="shared" si="3"/>
        <v>3</v>
      </c>
      <c r="S13" s="257">
        <v>3</v>
      </c>
      <c r="T13" s="377"/>
      <c r="U13" s="226">
        <f t="shared" si="4"/>
        <v>3</v>
      </c>
      <c r="V13" s="226">
        <v>5</v>
      </c>
      <c r="W13" s="226"/>
      <c r="X13" s="218">
        <f t="shared" si="5"/>
        <v>5</v>
      </c>
      <c r="Y13" s="226">
        <v>8</v>
      </c>
      <c r="Z13" s="226"/>
      <c r="AA13" s="218">
        <f t="shared" si="6"/>
        <v>8</v>
      </c>
      <c r="AB13" s="255"/>
      <c r="AC13" s="255"/>
      <c r="AD13" s="226">
        <f t="shared" si="7"/>
        <v>0</v>
      </c>
      <c r="AE13" s="377">
        <v>8</v>
      </c>
      <c r="AF13" s="377"/>
      <c r="AG13" s="226">
        <f t="shared" si="8"/>
        <v>8</v>
      </c>
      <c r="AH13" s="221">
        <f t="shared" si="10"/>
        <v>4.76</v>
      </c>
      <c r="AI13" s="264" t="str">
        <f t="shared" si="9"/>
        <v>Yếu</v>
      </c>
    </row>
    <row r="14" spans="1:35" s="146" customFormat="1" ht="24" customHeight="1">
      <c r="A14" s="222">
        <v>12</v>
      </c>
      <c r="B14" s="223" t="s">
        <v>82</v>
      </c>
      <c r="C14" s="396" t="s">
        <v>83</v>
      </c>
      <c r="D14" s="250" t="s">
        <v>220</v>
      </c>
      <c r="E14" s="224" t="s">
        <v>33</v>
      </c>
      <c r="F14" s="276" t="s">
        <v>84</v>
      </c>
      <c r="G14" s="266">
        <v>5</v>
      </c>
      <c r="H14" s="255"/>
      <c r="I14" s="226">
        <f t="shared" si="0"/>
        <v>5</v>
      </c>
      <c r="J14" s="376">
        <v>3</v>
      </c>
      <c r="K14" s="454">
        <v>5</v>
      </c>
      <c r="L14" s="226">
        <f t="shared" si="1"/>
        <v>5</v>
      </c>
      <c r="M14" s="377">
        <v>7</v>
      </c>
      <c r="N14" s="377"/>
      <c r="O14" s="226">
        <f t="shared" si="2"/>
        <v>7</v>
      </c>
      <c r="P14" s="377">
        <v>2</v>
      </c>
      <c r="Q14" s="377"/>
      <c r="R14" s="226">
        <f t="shared" si="3"/>
        <v>2</v>
      </c>
      <c r="S14" s="257">
        <v>3</v>
      </c>
      <c r="T14" s="377"/>
      <c r="U14" s="226">
        <f t="shared" si="4"/>
        <v>3</v>
      </c>
      <c r="V14" s="226">
        <v>4</v>
      </c>
      <c r="W14" s="457">
        <v>4</v>
      </c>
      <c r="X14" s="218">
        <f t="shared" si="5"/>
        <v>4</v>
      </c>
      <c r="Y14" s="226">
        <v>7</v>
      </c>
      <c r="Z14" s="226"/>
      <c r="AA14" s="218">
        <f t="shared" si="6"/>
        <v>7</v>
      </c>
      <c r="AB14" s="255"/>
      <c r="AC14" s="255"/>
      <c r="AD14" s="226">
        <f t="shared" si="7"/>
        <v>0</v>
      </c>
      <c r="AE14" s="377">
        <v>8</v>
      </c>
      <c r="AF14" s="377"/>
      <c r="AG14" s="226">
        <f t="shared" si="8"/>
        <v>8</v>
      </c>
      <c r="AH14" s="221">
        <f t="shared" si="10"/>
        <v>4.36</v>
      </c>
      <c r="AI14" s="264" t="str">
        <f t="shared" si="9"/>
        <v>Yếu</v>
      </c>
    </row>
    <row r="15" spans="1:35" s="146" customFormat="1" ht="24" customHeight="1">
      <c r="A15" s="214">
        <v>13</v>
      </c>
      <c r="B15" s="223" t="s">
        <v>85</v>
      </c>
      <c r="C15" s="396" t="s">
        <v>83</v>
      </c>
      <c r="D15" s="250" t="s">
        <v>221</v>
      </c>
      <c r="E15" s="224" t="s">
        <v>86</v>
      </c>
      <c r="F15" s="276" t="s">
        <v>14</v>
      </c>
      <c r="G15" s="266">
        <v>5</v>
      </c>
      <c r="H15" s="255"/>
      <c r="I15" s="226">
        <f t="shared" si="0"/>
        <v>5</v>
      </c>
      <c r="J15" s="376">
        <v>3</v>
      </c>
      <c r="K15" s="377"/>
      <c r="L15" s="226">
        <f t="shared" si="1"/>
        <v>3</v>
      </c>
      <c r="M15" s="377">
        <v>7</v>
      </c>
      <c r="N15" s="377"/>
      <c r="O15" s="226">
        <f t="shared" si="2"/>
        <v>7</v>
      </c>
      <c r="P15" s="377">
        <v>2</v>
      </c>
      <c r="Q15" s="377"/>
      <c r="R15" s="226">
        <f t="shared" si="3"/>
        <v>2</v>
      </c>
      <c r="S15" s="257">
        <v>5</v>
      </c>
      <c r="T15" s="377"/>
      <c r="U15" s="226">
        <f t="shared" si="4"/>
        <v>5</v>
      </c>
      <c r="V15" s="226">
        <v>4</v>
      </c>
      <c r="W15" s="226"/>
      <c r="X15" s="218">
        <f t="shared" si="5"/>
        <v>4</v>
      </c>
      <c r="Y15" s="226">
        <v>7</v>
      </c>
      <c r="Z15" s="226"/>
      <c r="AA15" s="218">
        <f t="shared" si="6"/>
        <v>7</v>
      </c>
      <c r="AB15" s="255"/>
      <c r="AC15" s="255"/>
      <c r="AD15" s="226">
        <f t="shared" si="7"/>
        <v>0</v>
      </c>
      <c r="AE15" s="377">
        <v>7</v>
      </c>
      <c r="AF15" s="377"/>
      <c r="AG15" s="226">
        <f t="shared" si="8"/>
        <v>7</v>
      </c>
      <c r="AH15" s="221">
        <f t="shared" si="10"/>
        <v>4.44</v>
      </c>
      <c r="AI15" s="264" t="str">
        <f t="shared" si="9"/>
        <v>Yếu</v>
      </c>
    </row>
    <row r="16" spans="1:35" s="146" customFormat="1" ht="24" customHeight="1">
      <c r="A16" s="222">
        <v>14</v>
      </c>
      <c r="B16" s="223" t="s">
        <v>87</v>
      </c>
      <c r="C16" s="396" t="s">
        <v>88</v>
      </c>
      <c r="D16" s="250" t="s">
        <v>222</v>
      </c>
      <c r="E16" s="224" t="s">
        <v>89</v>
      </c>
      <c r="F16" s="276" t="s">
        <v>49</v>
      </c>
      <c r="G16" s="266">
        <v>5</v>
      </c>
      <c r="H16" s="255"/>
      <c r="I16" s="226">
        <f t="shared" si="0"/>
        <v>5</v>
      </c>
      <c r="J16" s="376">
        <v>2</v>
      </c>
      <c r="K16" s="377"/>
      <c r="L16" s="226">
        <f t="shared" si="1"/>
        <v>2</v>
      </c>
      <c r="M16" s="377">
        <v>2</v>
      </c>
      <c r="N16" s="454">
        <v>7</v>
      </c>
      <c r="O16" s="226">
        <f t="shared" si="2"/>
        <v>7</v>
      </c>
      <c r="P16" s="377">
        <v>3</v>
      </c>
      <c r="Q16" s="377"/>
      <c r="R16" s="226">
        <f t="shared" si="3"/>
        <v>3</v>
      </c>
      <c r="S16" s="257">
        <v>2</v>
      </c>
      <c r="T16" s="377"/>
      <c r="U16" s="226">
        <f t="shared" si="4"/>
        <v>2</v>
      </c>
      <c r="V16" s="226">
        <v>5</v>
      </c>
      <c r="W16" s="226"/>
      <c r="X16" s="218">
        <f t="shared" si="5"/>
        <v>5</v>
      </c>
      <c r="Y16" s="226">
        <v>7</v>
      </c>
      <c r="Z16" s="226"/>
      <c r="AA16" s="218">
        <f t="shared" si="6"/>
        <v>7</v>
      </c>
      <c r="AB16" s="255"/>
      <c r="AC16" s="255"/>
      <c r="AD16" s="226">
        <f t="shared" si="7"/>
        <v>0</v>
      </c>
      <c r="AE16" s="377">
        <v>8</v>
      </c>
      <c r="AF16" s="377"/>
      <c r="AG16" s="226">
        <f t="shared" si="8"/>
        <v>8</v>
      </c>
      <c r="AH16" s="221">
        <f t="shared" si="10"/>
        <v>4.12</v>
      </c>
      <c r="AI16" s="264" t="str">
        <f t="shared" si="9"/>
        <v>Yếu</v>
      </c>
    </row>
    <row r="17" spans="1:35" s="146" customFormat="1" ht="24" customHeight="1">
      <c r="A17" s="214">
        <v>15</v>
      </c>
      <c r="B17" s="223" t="s">
        <v>90</v>
      </c>
      <c r="C17" s="396" t="s">
        <v>30</v>
      </c>
      <c r="D17" s="250" t="s">
        <v>223</v>
      </c>
      <c r="E17" s="224" t="s">
        <v>91</v>
      </c>
      <c r="F17" s="276" t="s">
        <v>3</v>
      </c>
      <c r="G17" s="266">
        <v>3</v>
      </c>
      <c r="H17" s="232">
        <v>5</v>
      </c>
      <c r="I17" s="226">
        <f t="shared" si="0"/>
        <v>5</v>
      </c>
      <c r="J17" s="376">
        <v>5</v>
      </c>
      <c r="K17" s="377"/>
      <c r="L17" s="226">
        <f t="shared" si="1"/>
        <v>5</v>
      </c>
      <c r="M17" s="377">
        <v>6</v>
      </c>
      <c r="N17" s="377"/>
      <c r="O17" s="226">
        <f t="shared" si="2"/>
        <v>6</v>
      </c>
      <c r="P17" s="377">
        <v>3</v>
      </c>
      <c r="Q17" s="377"/>
      <c r="R17" s="226">
        <f t="shared" si="3"/>
        <v>3</v>
      </c>
      <c r="S17" s="257">
        <v>4</v>
      </c>
      <c r="T17" s="454">
        <v>8</v>
      </c>
      <c r="U17" s="226">
        <f t="shared" si="4"/>
        <v>8</v>
      </c>
      <c r="V17" s="226">
        <v>6</v>
      </c>
      <c r="W17" s="226"/>
      <c r="X17" s="218">
        <f t="shared" si="5"/>
        <v>6</v>
      </c>
      <c r="Y17" s="226">
        <v>7</v>
      </c>
      <c r="Z17" s="226"/>
      <c r="AA17" s="218">
        <f t="shared" si="6"/>
        <v>7</v>
      </c>
      <c r="AB17" s="255"/>
      <c r="AC17" s="255"/>
      <c r="AD17" s="226">
        <f t="shared" si="7"/>
        <v>0</v>
      </c>
      <c r="AE17" s="377">
        <v>7</v>
      </c>
      <c r="AF17" s="377"/>
      <c r="AG17" s="226">
        <f t="shared" si="8"/>
        <v>7</v>
      </c>
      <c r="AH17" s="221">
        <f t="shared" si="10"/>
        <v>5.44</v>
      </c>
      <c r="AI17" s="264" t="str">
        <f t="shared" si="9"/>
        <v>Trung Bình</v>
      </c>
    </row>
    <row r="18" spans="1:35" s="146" customFormat="1" ht="24" customHeight="1">
      <c r="A18" s="222">
        <v>16</v>
      </c>
      <c r="B18" s="223" t="s">
        <v>92</v>
      </c>
      <c r="C18" s="396" t="s">
        <v>93</v>
      </c>
      <c r="D18" s="250" t="s">
        <v>224</v>
      </c>
      <c r="E18" s="224" t="s">
        <v>94</v>
      </c>
      <c r="F18" s="276" t="s">
        <v>10</v>
      </c>
      <c r="G18" s="266">
        <v>6</v>
      </c>
      <c r="H18" s="255"/>
      <c r="I18" s="226">
        <f t="shared" si="0"/>
        <v>6</v>
      </c>
      <c r="J18" s="376">
        <v>6</v>
      </c>
      <c r="K18" s="377"/>
      <c r="L18" s="226">
        <f t="shared" si="1"/>
        <v>6</v>
      </c>
      <c r="M18" s="377">
        <v>8</v>
      </c>
      <c r="N18" s="377"/>
      <c r="O18" s="226">
        <f t="shared" si="2"/>
        <v>8</v>
      </c>
      <c r="P18" s="377">
        <v>6</v>
      </c>
      <c r="Q18" s="377"/>
      <c r="R18" s="226">
        <f t="shared" si="3"/>
        <v>6</v>
      </c>
      <c r="S18" s="257">
        <v>6</v>
      </c>
      <c r="T18" s="377"/>
      <c r="U18" s="226">
        <f t="shared" si="4"/>
        <v>6</v>
      </c>
      <c r="V18" s="226">
        <v>6</v>
      </c>
      <c r="W18" s="226"/>
      <c r="X18" s="218">
        <f t="shared" si="5"/>
        <v>6</v>
      </c>
      <c r="Y18" s="226">
        <v>8</v>
      </c>
      <c r="Z18" s="226"/>
      <c r="AA18" s="218">
        <f t="shared" si="6"/>
        <v>8</v>
      </c>
      <c r="AB18" s="255"/>
      <c r="AC18" s="255"/>
      <c r="AD18" s="226">
        <f t="shared" si="7"/>
        <v>0</v>
      </c>
      <c r="AE18" s="377">
        <v>6</v>
      </c>
      <c r="AF18" s="377"/>
      <c r="AG18" s="226">
        <f t="shared" si="8"/>
        <v>6</v>
      </c>
      <c r="AH18" s="221">
        <f t="shared" si="10"/>
        <v>6.24</v>
      </c>
      <c r="AI18" s="264" t="str">
        <f t="shared" si="9"/>
        <v>TB.Khá</v>
      </c>
    </row>
    <row r="19" spans="1:35" s="146" customFormat="1" ht="24" customHeight="1">
      <c r="A19" s="214">
        <v>17</v>
      </c>
      <c r="B19" s="223" t="s">
        <v>95</v>
      </c>
      <c r="C19" s="396" t="s">
        <v>96</v>
      </c>
      <c r="D19" s="250" t="s">
        <v>225</v>
      </c>
      <c r="E19" s="224" t="s">
        <v>97</v>
      </c>
      <c r="F19" s="276" t="s">
        <v>6</v>
      </c>
      <c r="G19" s="266">
        <v>6</v>
      </c>
      <c r="H19" s="255"/>
      <c r="I19" s="226">
        <f t="shared" si="0"/>
        <v>6</v>
      </c>
      <c r="J19" s="376">
        <v>7</v>
      </c>
      <c r="K19" s="377"/>
      <c r="L19" s="226">
        <f t="shared" si="1"/>
        <v>7</v>
      </c>
      <c r="M19" s="377">
        <v>8</v>
      </c>
      <c r="N19" s="377"/>
      <c r="O19" s="226">
        <f t="shared" si="2"/>
        <v>8</v>
      </c>
      <c r="P19" s="377">
        <v>3</v>
      </c>
      <c r="Q19" s="454">
        <v>4</v>
      </c>
      <c r="R19" s="226">
        <f t="shared" si="3"/>
        <v>4</v>
      </c>
      <c r="S19" s="257">
        <v>6</v>
      </c>
      <c r="T19" s="377"/>
      <c r="U19" s="226">
        <f t="shared" si="4"/>
        <v>6</v>
      </c>
      <c r="V19" s="226">
        <v>6</v>
      </c>
      <c r="W19" s="226"/>
      <c r="X19" s="218">
        <f t="shared" si="5"/>
        <v>6</v>
      </c>
      <c r="Y19" s="226">
        <v>8</v>
      </c>
      <c r="Z19" s="226"/>
      <c r="AA19" s="218">
        <f t="shared" si="6"/>
        <v>8</v>
      </c>
      <c r="AB19" s="255"/>
      <c r="AC19" s="255"/>
      <c r="AD19" s="226">
        <f t="shared" si="7"/>
        <v>0</v>
      </c>
      <c r="AE19" s="377">
        <v>7</v>
      </c>
      <c r="AF19" s="377"/>
      <c r="AG19" s="226">
        <f t="shared" si="8"/>
        <v>7</v>
      </c>
      <c r="AH19" s="221">
        <f t="shared" si="10"/>
        <v>6.04</v>
      </c>
      <c r="AI19" s="264" t="str">
        <f t="shared" si="9"/>
        <v>TB.Khá</v>
      </c>
    </row>
    <row r="20" spans="1:35" s="146" customFormat="1" ht="24" customHeight="1">
      <c r="A20" s="222">
        <v>18</v>
      </c>
      <c r="B20" s="223" t="s">
        <v>98</v>
      </c>
      <c r="C20" s="396" t="s">
        <v>96</v>
      </c>
      <c r="D20" s="250" t="s">
        <v>226</v>
      </c>
      <c r="E20" s="224" t="s">
        <v>99</v>
      </c>
      <c r="F20" s="276" t="s">
        <v>11</v>
      </c>
      <c r="G20" s="266">
        <v>6</v>
      </c>
      <c r="H20" s="255"/>
      <c r="I20" s="226">
        <f t="shared" si="0"/>
        <v>6</v>
      </c>
      <c r="J20" s="376">
        <v>6</v>
      </c>
      <c r="K20" s="377"/>
      <c r="L20" s="226">
        <f t="shared" si="1"/>
        <v>6</v>
      </c>
      <c r="M20" s="377">
        <v>7</v>
      </c>
      <c r="N20" s="377"/>
      <c r="O20" s="226">
        <f t="shared" si="2"/>
        <v>7</v>
      </c>
      <c r="P20" s="377">
        <v>2</v>
      </c>
      <c r="Q20" s="377"/>
      <c r="R20" s="226">
        <f t="shared" si="3"/>
        <v>2</v>
      </c>
      <c r="S20" s="257">
        <v>2</v>
      </c>
      <c r="T20" s="377"/>
      <c r="U20" s="226">
        <f t="shared" si="4"/>
        <v>2</v>
      </c>
      <c r="V20" s="226">
        <v>5</v>
      </c>
      <c r="W20" s="226"/>
      <c r="X20" s="218">
        <f t="shared" si="5"/>
        <v>5</v>
      </c>
      <c r="Y20" s="226">
        <v>8</v>
      </c>
      <c r="Z20" s="226"/>
      <c r="AA20" s="218">
        <f t="shared" si="6"/>
        <v>8</v>
      </c>
      <c r="AB20" s="255"/>
      <c r="AC20" s="255"/>
      <c r="AD20" s="226">
        <f t="shared" si="7"/>
        <v>0</v>
      </c>
      <c r="AE20" s="377">
        <v>7</v>
      </c>
      <c r="AF20" s="377"/>
      <c r="AG20" s="226">
        <f t="shared" si="8"/>
        <v>7</v>
      </c>
      <c r="AH20" s="221">
        <f t="shared" si="10"/>
        <v>4.72</v>
      </c>
      <c r="AI20" s="264" t="str">
        <f t="shared" si="9"/>
        <v>Yếu</v>
      </c>
    </row>
    <row r="21" spans="1:35" s="146" customFormat="1" ht="24" customHeight="1">
      <c r="A21" s="214">
        <v>19</v>
      </c>
      <c r="B21" s="223" t="s">
        <v>100</v>
      </c>
      <c r="C21" s="396" t="s">
        <v>32</v>
      </c>
      <c r="D21" s="250" t="s">
        <v>227</v>
      </c>
      <c r="E21" s="224" t="s">
        <v>101</v>
      </c>
      <c r="F21" s="276" t="s">
        <v>1</v>
      </c>
      <c r="G21" s="266">
        <v>6</v>
      </c>
      <c r="H21" s="255"/>
      <c r="I21" s="226">
        <f t="shared" si="0"/>
        <v>6</v>
      </c>
      <c r="J21" s="376">
        <v>4</v>
      </c>
      <c r="K21" s="454">
        <v>4</v>
      </c>
      <c r="L21" s="226">
        <f t="shared" si="1"/>
        <v>4</v>
      </c>
      <c r="M21" s="377">
        <v>6</v>
      </c>
      <c r="N21" s="377"/>
      <c r="O21" s="226">
        <f t="shared" si="2"/>
        <v>6</v>
      </c>
      <c r="P21" s="377">
        <v>3</v>
      </c>
      <c r="Q21" s="377"/>
      <c r="R21" s="226">
        <f t="shared" si="3"/>
        <v>3</v>
      </c>
      <c r="S21" s="257">
        <v>3</v>
      </c>
      <c r="T21" s="377"/>
      <c r="U21" s="226">
        <f t="shared" si="4"/>
        <v>3</v>
      </c>
      <c r="V21" s="226">
        <v>5</v>
      </c>
      <c r="W21" s="226"/>
      <c r="X21" s="218">
        <f t="shared" si="5"/>
        <v>5</v>
      </c>
      <c r="Y21" s="226">
        <v>6</v>
      </c>
      <c r="Z21" s="226"/>
      <c r="AA21" s="218">
        <f t="shared" si="6"/>
        <v>6</v>
      </c>
      <c r="AB21" s="255"/>
      <c r="AC21" s="255"/>
      <c r="AD21" s="226">
        <f t="shared" si="7"/>
        <v>0</v>
      </c>
      <c r="AE21" s="377">
        <v>8</v>
      </c>
      <c r="AF21" s="377"/>
      <c r="AG21" s="226">
        <f t="shared" si="8"/>
        <v>8</v>
      </c>
      <c r="AH21" s="221">
        <f t="shared" si="10"/>
        <v>4.44</v>
      </c>
      <c r="AI21" s="264" t="str">
        <f t="shared" si="9"/>
        <v>Yếu</v>
      </c>
    </row>
    <row r="22" spans="1:35" s="146" customFormat="1" ht="24" customHeight="1">
      <c r="A22" s="222">
        <v>20</v>
      </c>
      <c r="B22" s="223" t="s">
        <v>102</v>
      </c>
      <c r="C22" s="396" t="s">
        <v>103</v>
      </c>
      <c r="D22" s="250" t="s">
        <v>228</v>
      </c>
      <c r="E22" s="224" t="s">
        <v>40</v>
      </c>
      <c r="F22" s="276" t="s">
        <v>104</v>
      </c>
      <c r="G22" s="266">
        <v>6</v>
      </c>
      <c r="H22" s="255"/>
      <c r="I22" s="226">
        <f t="shared" si="0"/>
        <v>6</v>
      </c>
      <c r="J22" s="376">
        <v>6</v>
      </c>
      <c r="K22" s="377"/>
      <c r="L22" s="226">
        <f t="shared" si="1"/>
        <v>6</v>
      </c>
      <c r="M22" s="377">
        <v>7</v>
      </c>
      <c r="N22" s="377"/>
      <c r="O22" s="226">
        <f t="shared" si="2"/>
        <v>7</v>
      </c>
      <c r="P22" s="377">
        <v>7</v>
      </c>
      <c r="Q22" s="377"/>
      <c r="R22" s="226">
        <f t="shared" si="3"/>
        <v>7</v>
      </c>
      <c r="S22" s="257">
        <v>6</v>
      </c>
      <c r="T22" s="377"/>
      <c r="U22" s="226">
        <f t="shared" si="4"/>
        <v>6</v>
      </c>
      <c r="V22" s="226">
        <v>6</v>
      </c>
      <c r="W22" s="226"/>
      <c r="X22" s="218">
        <f t="shared" si="5"/>
        <v>6</v>
      </c>
      <c r="Y22" s="226">
        <v>8</v>
      </c>
      <c r="Z22" s="226"/>
      <c r="AA22" s="218">
        <f t="shared" si="6"/>
        <v>8</v>
      </c>
      <c r="AB22" s="255"/>
      <c r="AC22" s="255"/>
      <c r="AD22" s="226">
        <f t="shared" si="7"/>
        <v>0</v>
      </c>
      <c r="AE22" s="377">
        <v>6</v>
      </c>
      <c r="AF22" s="377"/>
      <c r="AG22" s="226">
        <f t="shared" si="8"/>
        <v>6</v>
      </c>
      <c r="AH22" s="221">
        <f t="shared" si="10"/>
        <v>6.28</v>
      </c>
      <c r="AI22" s="264" t="str">
        <f t="shared" si="9"/>
        <v>TB.Khá</v>
      </c>
    </row>
    <row r="23" spans="1:35" s="146" customFormat="1" ht="24" customHeight="1">
      <c r="A23" s="214">
        <v>21</v>
      </c>
      <c r="B23" s="223" t="s">
        <v>105</v>
      </c>
      <c r="C23" s="396" t="s">
        <v>106</v>
      </c>
      <c r="D23" s="250" t="s">
        <v>229</v>
      </c>
      <c r="E23" s="224" t="s">
        <v>107</v>
      </c>
      <c r="F23" s="276" t="s">
        <v>5</v>
      </c>
      <c r="G23" s="266">
        <v>6</v>
      </c>
      <c r="H23" s="255"/>
      <c r="I23" s="226">
        <f t="shared" si="0"/>
        <v>6</v>
      </c>
      <c r="J23" s="376">
        <v>6</v>
      </c>
      <c r="K23" s="377"/>
      <c r="L23" s="226">
        <f t="shared" si="1"/>
        <v>6</v>
      </c>
      <c r="M23" s="377">
        <v>7</v>
      </c>
      <c r="N23" s="377"/>
      <c r="O23" s="226">
        <f t="shared" si="2"/>
        <v>7</v>
      </c>
      <c r="P23" s="377">
        <v>7</v>
      </c>
      <c r="Q23" s="377"/>
      <c r="R23" s="226">
        <f t="shared" si="3"/>
        <v>7</v>
      </c>
      <c r="S23" s="257">
        <v>7</v>
      </c>
      <c r="T23" s="377"/>
      <c r="U23" s="226">
        <f t="shared" si="4"/>
        <v>7</v>
      </c>
      <c r="V23" s="226">
        <v>6</v>
      </c>
      <c r="W23" s="226"/>
      <c r="X23" s="218">
        <f t="shared" si="5"/>
        <v>6</v>
      </c>
      <c r="Y23" s="226">
        <v>9</v>
      </c>
      <c r="Z23" s="226"/>
      <c r="AA23" s="218">
        <f t="shared" si="6"/>
        <v>9</v>
      </c>
      <c r="AB23" s="255">
        <v>5</v>
      </c>
      <c r="AC23" s="255"/>
      <c r="AD23" s="226">
        <f t="shared" si="7"/>
        <v>5</v>
      </c>
      <c r="AE23" s="377">
        <v>8</v>
      </c>
      <c r="AF23" s="377"/>
      <c r="AG23" s="226">
        <f t="shared" si="8"/>
        <v>8</v>
      </c>
      <c r="AH23" s="221">
        <f t="shared" si="10"/>
        <v>6.76</v>
      </c>
      <c r="AI23" s="264" t="str">
        <f t="shared" si="9"/>
        <v>TB.Khá</v>
      </c>
    </row>
    <row r="24" spans="1:35" s="146" customFormat="1" ht="24" customHeight="1">
      <c r="A24" s="222">
        <v>22</v>
      </c>
      <c r="B24" s="223" t="s">
        <v>108</v>
      </c>
      <c r="C24" s="396" t="s">
        <v>109</v>
      </c>
      <c r="D24" s="250" t="s">
        <v>230</v>
      </c>
      <c r="E24" s="224" t="s">
        <v>110</v>
      </c>
      <c r="F24" s="276" t="s">
        <v>13</v>
      </c>
      <c r="G24" s="266">
        <v>7</v>
      </c>
      <c r="H24" s="255"/>
      <c r="I24" s="226">
        <f t="shared" si="0"/>
        <v>7</v>
      </c>
      <c r="J24" s="376">
        <v>7</v>
      </c>
      <c r="K24" s="377"/>
      <c r="L24" s="226">
        <f t="shared" si="1"/>
        <v>7</v>
      </c>
      <c r="M24" s="377">
        <v>7</v>
      </c>
      <c r="N24" s="377"/>
      <c r="O24" s="226">
        <f t="shared" si="2"/>
        <v>7</v>
      </c>
      <c r="P24" s="377">
        <v>4</v>
      </c>
      <c r="Q24" s="377"/>
      <c r="R24" s="226">
        <f t="shared" si="3"/>
        <v>4</v>
      </c>
      <c r="S24" s="257">
        <v>5</v>
      </c>
      <c r="T24" s="377"/>
      <c r="U24" s="226">
        <f t="shared" si="4"/>
        <v>5</v>
      </c>
      <c r="V24" s="226">
        <v>5</v>
      </c>
      <c r="W24" s="226"/>
      <c r="X24" s="218">
        <f t="shared" si="5"/>
        <v>5</v>
      </c>
      <c r="Y24" s="226">
        <v>8</v>
      </c>
      <c r="Z24" s="226"/>
      <c r="AA24" s="218">
        <f t="shared" si="6"/>
        <v>8</v>
      </c>
      <c r="AB24" s="255"/>
      <c r="AC24" s="255"/>
      <c r="AD24" s="226">
        <f t="shared" si="7"/>
        <v>0</v>
      </c>
      <c r="AE24" s="377">
        <v>6</v>
      </c>
      <c r="AF24" s="377"/>
      <c r="AG24" s="226">
        <f t="shared" si="8"/>
        <v>6</v>
      </c>
      <c r="AH24" s="221">
        <f t="shared" si="10"/>
        <v>5.8</v>
      </c>
      <c r="AI24" s="264" t="str">
        <f t="shared" si="9"/>
        <v>Trung Bình</v>
      </c>
    </row>
    <row r="25" spans="1:35" s="146" customFormat="1" ht="24" customHeight="1">
      <c r="A25" s="214">
        <v>23</v>
      </c>
      <c r="B25" s="223" t="s">
        <v>111</v>
      </c>
      <c r="C25" s="396" t="s">
        <v>112</v>
      </c>
      <c r="D25" s="250" t="s">
        <v>231</v>
      </c>
      <c r="E25" s="224" t="s">
        <v>113</v>
      </c>
      <c r="F25" s="276" t="s">
        <v>10</v>
      </c>
      <c r="G25" s="266">
        <v>5</v>
      </c>
      <c r="H25" s="255"/>
      <c r="I25" s="226">
        <f t="shared" si="0"/>
        <v>5</v>
      </c>
      <c r="J25" s="376">
        <v>2</v>
      </c>
      <c r="K25" s="377"/>
      <c r="L25" s="226">
        <f t="shared" si="1"/>
        <v>2</v>
      </c>
      <c r="M25" s="377">
        <v>5</v>
      </c>
      <c r="N25" s="377"/>
      <c r="O25" s="226">
        <f t="shared" si="2"/>
        <v>5</v>
      </c>
      <c r="P25" s="377">
        <v>2</v>
      </c>
      <c r="Q25" s="377"/>
      <c r="R25" s="226">
        <f t="shared" si="3"/>
        <v>2</v>
      </c>
      <c r="S25" s="257">
        <v>5</v>
      </c>
      <c r="T25" s="377"/>
      <c r="U25" s="226">
        <f t="shared" si="4"/>
        <v>5</v>
      </c>
      <c r="V25" s="226">
        <v>4</v>
      </c>
      <c r="W25" s="457">
        <v>4</v>
      </c>
      <c r="X25" s="218">
        <f t="shared" si="5"/>
        <v>4</v>
      </c>
      <c r="Y25" s="226">
        <v>7</v>
      </c>
      <c r="Z25" s="226"/>
      <c r="AA25" s="218">
        <f t="shared" si="6"/>
        <v>7</v>
      </c>
      <c r="AB25" s="255"/>
      <c r="AC25" s="255"/>
      <c r="AD25" s="226">
        <f t="shared" si="7"/>
        <v>0</v>
      </c>
      <c r="AE25" s="377">
        <v>7</v>
      </c>
      <c r="AF25" s="377"/>
      <c r="AG25" s="226">
        <f t="shared" si="8"/>
        <v>7</v>
      </c>
      <c r="AH25" s="221">
        <f t="shared" si="10"/>
        <v>4.08</v>
      </c>
      <c r="AI25" s="264" t="str">
        <f t="shared" si="9"/>
        <v>Yếu</v>
      </c>
    </row>
    <row r="26" spans="1:35" s="146" customFormat="1" ht="24" customHeight="1">
      <c r="A26" s="222">
        <v>24</v>
      </c>
      <c r="B26" s="223" t="s">
        <v>114</v>
      </c>
      <c r="C26" s="396" t="s">
        <v>35</v>
      </c>
      <c r="D26" s="250" t="s">
        <v>232</v>
      </c>
      <c r="E26" s="224" t="s">
        <v>115</v>
      </c>
      <c r="F26" s="276" t="s">
        <v>58</v>
      </c>
      <c r="G26" s="266">
        <v>4</v>
      </c>
      <c r="H26" s="232">
        <v>7</v>
      </c>
      <c r="I26" s="226">
        <f t="shared" si="0"/>
        <v>7</v>
      </c>
      <c r="J26" s="376">
        <v>2</v>
      </c>
      <c r="K26" s="454">
        <v>3</v>
      </c>
      <c r="L26" s="226">
        <f t="shared" si="1"/>
        <v>3</v>
      </c>
      <c r="M26" s="377">
        <v>7</v>
      </c>
      <c r="N26" s="377"/>
      <c r="O26" s="226">
        <f t="shared" si="2"/>
        <v>7</v>
      </c>
      <c r="P26" s="377">
        <v>4</v>
      </c>
      <c r="Q26" s="454">
        <v>4</v>
      </c>
      <c r="R26" s="226">
        <f t="shared" si="3"/>
        <v>4</v>
      </c>
      <c r="S26" s="257">
        <v>5</v>
      </c>
      <c r="T26" s="377"/>
      <c r="U26" s="226">
        <f t="shared" si="4"/>
        <v>5</v>
      </c>
      <c r="V26" s="226">
        <v>6</v>
      </c>
      <c r="W26" s="226"/>
      <c r="X26" s="218">
        <f t="shared" si="5"/>
        <v>6</v>
      </c>
      <c r="Y26" s="226">
        <v>8</v>
      </c>
      <c r="Z26" s="226"/>
      <c r="AA26" s="218">
        <f t="shared" si="6"/>
        <v>8</v>
      </c>
      <c r="AB26" s="255">
        <v>10</v>
      </c>
      <c r="AC26" s="255"/>
      <c r="AD26" s="226">
        <f t="shared" si="7"/>
        <v>10</v>
      </c>
      <c r="AE26" s="377">
        <v>6</v>
      </c>
      <c r="AF26" s="377"/>
      <c r="AG26" s="226">
        <f t="shared" si="8"/>
        <v>6</v>
      </c>
      <c r="AH26" s="221">
        <f t="shared" si="10"/>
        <v>5.84</v>
      </c>
      <c r="AI26" s="264" t="str">
        <f t="shared" si="9"/>
        <v>Trung Bình</v>
      </c>
    </row>
    <row r="27" spans="1:35" s="146" customFormat="1" ht="24" customHeight="1">
      <c r="A27" s="214">
        <v>25</v>
      </c>
      <c r="B27" s="223" t="s">
        <v>116</v>
      </c>
      <c r="C27" s="396" t="s">
        <v>35</v>
      </c>
      <c r="D27" s="250" t="s">
        <v>233</v>
      </c>
      <c r="E27" s="224" t="s">
        <v>117</v>
      </c>
      <c r="F27" s="276" t="s">
        <v>118</v>
      </c>
      <c r="G27" s="266">
        <v>3</v>
      </c>
      <c r="H27" s="232">
        <v>5</v>
      </c>
      <c r="I27" s="226">
        <f t="shared" si="0"/>
        <v>5</v>
      </c>
      <c r="J27" s="376">
        <v>7</v>
      </c>
      <c r="K27" s="377"/>
      <c r="L27" s="226">
        <f t="shared" si="1"/>
        <v>7</v>
      </c>
      <c r="M27" s="377">
        <v>8</v>
      </c>
      <c r="N27" s="377"/>
      <c r="O27" s="226">
        <f t="shared" si="2"/>
        <v>8</v>
      </c>
      <c r="P27" s="377">
        <v>3</v>
      </c>
      <c r="Q27" s="377"/>
      <c r="R27" s="226">
        <f t="shared" si="3"/>
        <v>3</v>
      </c>
      <c r="S27" s="257">
        <v>5</v>
      </c>
      <c r="T27" s="377"/>
      <c r="U27" s="226">
        <f t="shared" si="4"/>
        <v>5</v>
      </c>
      <c r="V27" s="226">
        <v>5</v>
      </c>
      <c r="W27" s="226"/>
      <c r="X27" s="218">
        <f t="shared" si="5"/>
        <v>5</v>
      </c>
      <c r="Y27" s="226">
        <v>8</v>
      </c>
      <c r="Z27" s="226"/>
      <c r="AA27" s="218">
        <f t="shared" si="6"/>
        <v>8</v>
      </c>
      <c r="AB27" s="255"/>
      <c r="AC27" s="255"/>
      <c r="AD27" s="226">
        <f t="shared" si="7"/>
        <v>0</v>
      </c>
      <c r="AE27" s="377">
        <v>6</v>
      </c>
      <c r="AF27" s="377"/>
      <c r="AG27" s="226">
        <f t="shared" si="8"/>
        <v>6</v>
      </c>
      <c r="AH27" s="221">
        <f t="shared" si="10"/>
        <v>5.44</v>
      </c>
      <c r="AI27" s="264" t="str">
        <f t="shared" si="9"/>
        <v>Trung Bình</v>
      </c>
    </row>
    <row r="28" spans="1:35" s="146" customFormat="1" ht="24" customHeight="1">
      <c r="A28" s="222">
        <v>26</v>
      </c>
      <c r="B28" s="223" t="s">
        <v>74</v>
      </c>
      <c r="C28" s="396" t="s">
        <v>36</v>
      </c>
      <c r="D28" s="250" t="s">
        <v>234</v>
      </c>
      <c r="E28" s="224" t="s">
        <v>75</v>
      </c>
      <c r="F28" s="276" t="s">
        <v>6</v>
      </c>
      <c r="G28" s="266">
        <v>5</v>
      </c>
      <c r="H28" s="255"/>
      <c r="I28" s="226">
        <f t="shared" si="0"/>
        <v>5</v>
      </c>
      <c r="J28" s="376">
        <v>2</v>
      </c>
      <c r="K28" s="454">
        <v>3</v>
      </c>
      <c r="L28" s="226">
        <f t="shared" si="1"/>
        <v>3</v>
      </c>
      <c r="M28" s="377">
        <v>7</v>
      </c>
      <c r="N28" s="377"/>
      <c r="O28" s="226">
        <f t="shared" si="2"/>
        <v>7</v>
      </c>
      <c r="P28" s="377">
        <v>3</v>
      </c>
      <c r="Q28" s="377"/>
      <c r="R28" s="226">
        <f t="shared" si="3"/>
        <v>3</v>
      </c>
      <c r="S28" s="257">
        <v>3</v>
      </c>
      <c r="T28" s="377"/>
      <c r="U28" s="226">
        <f t="shared" si="4"/>
        <v>3</v>
      </c>
      <c r="V28" s="226">
        <v>5</v>
      </c>
      <c r="W28" s="226"/>
      <c r="X28" s="218">
        <f t="shared" si="5"/>
        <v>5</v>
      </c>
      <c r="Y28" s="226">
        <v>6</v>
      </c>
      <c r="Z28" s="226"/>
      <c r="AA28" s="218">
        <f t="shared" si="6"/>
        <v>6</v>
      </c>
      <c r="AB28" s="255"/>
      <c r="AC28" s="255"/>
      <c r="AD28" s="226">
        <f t="shared" si="7"/>
        <v>0</v>
      </c>
      <c r="AE28" s="377">
        <v>8</v>
      </c>
      <c r="AF28" s="377"/>
      <c r="AG28" s="226">
        <f t="shared" si="8"/>
        <v>8</v>
      </c>
      <c r="AH28" s="221">
        <f t="shared" si="10"/>
        <v>4.28</v>
      </c>
      <c r="AI28" s="264" t="str">
        <f t="shared" si="9"/>
        <v>Yếu</v>
      </c>
    </row>
    <row r="29" spans="1:35" s="146" customFormat="1" ht="24" customHeight="1">
      <c r="A29" s="214">
        <v>27</v>
      </c>
      <c r="B29" s="318" t="s">
        <v>43</v>
      </c>
      <c r="C29" s="397" t="s">
        <v>38</v>
      </c>
      <c r="D29" s="320" t="s">
        <v>235</v>
      </c>
      <c r="E29" s="224" t="s">
        <v>119</v>
      </c>
      <c r="F29" s="276" t="s">
        <v>118</v>
      </c>
      <c r="G29" s="266">
        <v>5</v>
      </c>
      <c r="H29" s="255"/>
      <c r="I29" s="226">
        <f t="shared" si="0"/>
        <v>5</v>
      </c>
      <c r="J29" s="376">
        <v>1</v>
      </c>
      <c r="K29" s="377"/>
      <c r="L29" s="226">
        <f t="shared" si="1"/>
        <v>1</v>
      </c>
      <c r="M29" s="377">
        <v>8</v>
      </c>
      <c r="N29" s="377"/>
      <c r="O29" s="226">
        <f t="shared" si="2"/>
        <v>8</v>
      </c>
      <c r="P29" s="377">
        <v>2</v>
      </c>
      <c r="Q29" s="377"/>
      <c r="R29" s="226">
        <f t="shared" si="3"/>
        <v>2</v>
      </c>
      <c r="S29" s="257">
        <v>2</v>
      </c>
      <c r="T29" s="454">
        <v>5</v>
      </c>
      <c r="U29" s="226">
        <f t="shared" si="4"/>
        <v>5</v>
      </c>
      <c r="V29" s="226">
        <v>3</v>
      </c>
      <c r="W29" s="457">
        <v>6</v>
      </c>
      <c r="X29" s="218">
        <f t="shared" si="5"/>
        <v>6</v>
      </c>
      <c r="Y29" s="226">
        <v>4</v>
      </c>
      <c r="Z29" s="457">
        <v>6</v>
      </c>
      <c r="AA29" s="218">
        <f t="shared" si="6"/>
        <v>6</v>
      </c>
      <c r="AB29" s="255"/>
      <c r="AC29" s="255"/>
      <c r="AD29" s="226">
        <f t="shared" si="7"/>
        <v>0</v>
      </c>
      <c r="AE29" s="377">
        <v>6</v>
      </c>
      <c r="AF29" s="377"/>
      <c r="AG29" s="226">
        <f t="shared" si="8"/>
        <v>6</v>
      </c>
      <c r="AH29" s="221">
        <f t="shared" si="10"/>
        <v>4.44</v>
      </c>
      <c r="AI29" s="264" t="str">
        <f t="shared" si="9"/>
        <v>Yếu</v>
      </c>
    </row>
    <row r="30" spans="1:35" s="146" customFormat="1" ht="24" customHeight="1">
      <c r="A30" s="222">
        <v>28</v>
      </c>
      <c r="B30" s="223" t="s">
        <v>120</v>
      </c>
      <c r="C30" s="396" t="s">
        <v>39</v>
      </c>
      <c r="D30" s="250" t="s">
        <v>236</v>
      </c>
      <c r="E30" s="224" t="s">
        <v>121</v>
      </c>
      <c r="F30" s="276" t="s">
        <v>122</v>
      </c>
      <c r="G30" s="266">
        <v>6</v>
      </c>
      <c r="H30" s="255"/>
      <c r="I30" s="226">
        <f t="shared" si="0"/>
        <v>6</v>
      </c>
      <c r="J30" s="376">
        <v>8</v>
      </c>
      <c r="K30" s="377"/>
      <c r="L30" s="226">
        <f t="shared" si="1"/>
        <v>8</v>
      </c>
      <c r="M30" s="377">
        <v>8</v>
      </c>
      <c r="N30" s="377"/>
      <c r="O30" s="226">
        <f t="shared" si="2"/>
        <v>8</v>
      </c>
      <c r="P30" s="377">
        <v>10</v>
      </c>
      <c r="Q30" s="377"/>
      <c r="R30" s="226">
        <f t="shared" si="3"/>
        <v>10</v>
      </c>
      <c r="S30" s="257">
        <v>7</v>
      </c>
      <c r="T30" s="377"/>
      <c r="U30" s="226">
        <f t="shared" si="4"/>
        <v>7</v>
      </c>
      <c r="V30" s="226">
        <v>6</v>
      </c>
      <c r="W30" s="226"/>
      <c r="X30" s="218">
        <f t="shared" si="5"/>
        <v>6</v>
      </c>
      <c r="Y30" s="226">
        <v>9</v>
      </c>
      <c r="Z30" s="226"/>
      <c r="AA30" s="218">
        <f t="shared" si="6"/>
        <v>9</v>
      </c>
      <c r="AB30" s="255">
        <v>10</v>
      </c>
      <c r="AC30" s="255"/>
      <c r="AD30" s="226">
        <f t="shared" si="7"/>
        <v>10</v>
      </c>
      <c r="AE30" s="377">
        <v>7</v>
      </c>
      <c r="AF30" s="377"/>
      <c r="AG30" s="226">
        <f t="shared" si="8"/>
        <v>7</v>
      </c>
      <c r="AH30" s="221">
        <f t="shared" si="10"/>
        <v>7.8</v>
      </c>
      <c r="AI30" s="264" t="str">
        <f t="shared" si="9"/>
        <v>Khá</v>
      </c>
    </row>
    <row r="31" spans="1:35" s="146" customFormat="1" ht="24" customHeight="1">
      <c r="A31" s="214">
        <v>29</v>
      </c>
      <c r="B31" s="223" t="s">
        <v>123</v>
      </c>
      <c r="C31" s="396" t="s">
        <v>124</v>
      </c>
      <c r="D31" s="250" t="s">
        <v>237</v>
      </c>
      <c r="E31" s="224" t="s">
        <v>125</v>
      </c>
      <c r="F31" s="276" t="s">
        <v>118</v>
      </c>
      <c r="G31" s="266">
        <v>5</v>
      </c>
      <c r="H31" s="255"/>
      <c r="I31" s="226">
        <f t="shared" si="0"/>
        <v>5</v>
      </c>
      <c r="J31" s="376">
        <v>2</v>
      </c>
      <c r="K31" s="454">
        <v>7</v>
      </c>
      <c r="L31" s="226">
        <f t="shared" si="1"/>
        <v>7</v>
      </c>
      <c r="M31" s="377">
        <v>7</v>
      </c>
      <c r="N31" s="377"/>
      <c r="O31" s="226">
        <f t="shared" si="2"/>
        <v>7</v>
      </c>
      <c r="P31" s="377">
        <v>0</v>
      </c>
      <c r="Q31" s="377"/>
      <c r="R31" s="226">
        <f t="shared" si="3"/>
        <v>0</v>
      </c>
      <c r="S31" s="257">
        <v>3</v>
      </c>
      <c r="T31" s="454">
        <v>5</v>
      </c>
      <c r="U31" s="226">
        <f t="shared" si="4"/>
        <v>5</v>
      </c>
      <c r="V31" s="226">
        <v>5</v>
      </c>
      <c r="W31" s="226"/>
      <c r="X31" s="218">
        <f t="shared" si="5"/>
        <v>5</v>
      </c>
      <c r="Y31" s="226">
        <v>0</v>
      </c>
      <c r="Z31" s="226"/>
      <c r="AA31" s="218">
        <f t="shared" si="6"/>
        <v>0</v>
      </c>
      <c r="AB31" s="255"/>
      <c r="AC31" s="255"/>
      <c r="AD31" s="226">
        <f t="shared" si="7"/>
        <v>0</v>
      </c>
      <c r="AE31" s="377">
        <v>4</v>
      </c>
      <c r="AF31" s="377"/>
      <c r="AG31" s="226">
        <f t="shared" si="8"/>
        <v>4</v>
      </c>
      <c r="AH31" s="221">
        <f t="shared" si="10"/>
        <v>3.88</v>
      </c>
      <c r="AI31" s="264" t="str">
        <f t="shared" si="9"/>
        <v>Kém</v>
      </c>
    </row>
    <row r="32" spans="1:35" s="146" customFormat="1" ht="24" customHeight="1">
      <c r="A32" s="222">
        <v>30</v>
      </c>
      <c r="B32" s="223" t="s">
        <v>129</v>
      </c>
      <c r="C32" s="396" t="s">
        <v>130</v>
      </c>
      <c r="D32" s="250" t="s">
        <v>239</v>
      </c>
      <c r="E32" s="224" t="s">
        <v>131</v>
      </c>
      <c r="F32" s="276" t="s">
        <v>11</v>
      </c>
      <c r="G32" s="266">
        <v>4</v>
      </c>
      <c r="H32" s="232">
        <v>5</v>
      </c>
      <c r="I32" s="226">
        <f t="shared" si="0"/>
        <v>5</v>
      </c>
      <c r="J32" s="267">
        <v>0</v>
      </c>
      <c r="K32" s="230"/>
      <c r="L32" s="226">
        <f t="shared" si="1"/>
        <v>0</v>
      </c>
      <c r="M32" s="230">
        <v>7</v>
      </c>
      <c r="N32" s="230"/>
      <c r="O32" s="226">
        <f t="shared" si="2"/>
        <v>7</v>
      </c>
      <c r="P32" s="230">
        <v>4</v>
      </c>
      <c r="Q32" s="230"/>
      <c r="R32" s="226">
        <f t="shared" si="3"/>
        <v>4</v>
      </c>
      <c r="S32" s="257">
        <v>2</v>
      </c>
      <c r="T32" s="455">
        <v>7</v>
      </c>
      <c r="U32" s="226">
        <f t="shared" si="4"/>
        <v>7</v>
      </c>
      <c r="V32" s="226">
        <v>5</v>
      </c>
      <c r="W32" s="226"/>
      <c r="X32" s="218">
        <f t="shared" si="5"/>
        <v>5</v>
      </c>
      <c r="Y32" s="226">
        <v>5</v>
      </c>
      <c r="Z32" s="226"/>
      <c r="AA32" s="218">
        <f t="shared" si="6"/>
        <v>5</v>
      </c>
      <c r="AB32" s="255"/>
      <c r="AC32" s="255"/>
      <c r="AD32" s="226">
        <f t="shared" si="7"/>
        <v>0</v>
      </c>
      <c r="AE32" s="230">
        <v>8</v>
      </c>
      <c r="AF32" s="230"/>
      <c r="AG32" s="226">
        <f t="shared" si="8"/>
        <v>8</v>
      </c>
      <c r="AH32" s="221">
        <f t="shared" si="10"/>
        <v>4.6</v>
      </c>
      <c r="AI32" s="264" t="str">
        <f t="shared" si="9"/>
        <v>Yếu</v>
      </c>
    </row>
    <row r="33" spans="1:35" s="146" customFormat="1" ht="24" customHeight="1">
      <c r="A33" s="214">
        <v>31</v>
      </c>
      <c r="B33" s="223" t="s">
        <v>132</v>
      </c>
      <c r="C33" s="396" t="s">
        <v>133</v>
      </c>
      <c r="D33" s="250" t="s">
        <v>240</v>
      </c>
      <c r="E33" s="224" t="s">
        <v>134</v>
      </c>
      <c r="F33" s="276" t="s">
        <v>2</v>
      </c>
      <c r="G33" s="266">
        <v>6</v>
      </c>
      <c r="H33" s="255"/>
      <c r="I33" s="226">
        <f t="shared" si="0"/>
        <v>6</v>
      </c>
      <c r="J33" s="267">
        <v>4</v>
      </c>
      <c r="K33" s="230"/>
      <c r="L33" s="226">
        <f t="shared" si="1"/>
        <v>4</v>
      </c>
      <c r="M33" s="230">
        <v>8</v>
      </c>
      <c r="N33" s="230"/>
      <c r="O33" s="226">
        <f t="shared" si="2"/>
        <v>8</v>
      </c>
      <c r="P33" s="230">
        <v>3</v>
      </c>
      <c r="Q33" s="230"/>
      <c r="R33" s="226">
        <f t="shared" si="3"/>
        <v>3</v>
      </c>
      <c r="S33" s="257">
        <v>3</v>
      </c>
      <c r="T33" s="455">
        <v>8</v>
      </c>
      <c r="U33" s="226">
        <f t="shared" si="4"/>
        <v>8</v>
      </c>
      <c r="V33" s="226">
        <v>5</v>
      </c>
      <c r="W33" s="226"/>
      <c r="X33" s="218">
        <f t="shared" si="5"/>
        <v>5</v>
      </c>
      <c r="Y33" s="226">
        <v>8</v>
      </c>
      <c r="Z33" s="226"/>
      <c r="AA33" s="218">
        <f t="shared" si="6"/>
        <v>8</v>
      </c>
      <c r="AB33" s="255"/>
      <c r="AC33" s="255"/>
      <c r="AD33" s="226">
        <f t="shared" si="7"/>
        <v>0</v>
      </c>
      <c r="AE33" s="230">
        <v>6</v>
      </c>
      <c r="AF33" s="230"/>
      <c r="AG33" s="226">
        <f t="shared" si="8"/>
        <v>6</v>
      </c>
      <c r="AH33" s="221">
        <f t="shared" si="10"/>
        <v>5.72</v>
      </c>
      <c r="AI33" s="264" t="str">
        <f t="shared" si="9"/>
        <v>Trung Bình</v>
      </c>
    </row>
    <row r="34" spans="1:35" s="146" customFormat="1" ht="24" customHeight="1">
      <c r="A34" s="222">
        <v>32</v>
      </c>
      <c r="B34" s="223" t="s">
        <v>135</v>
      </c>
      <c r="C34" s="396" t="s">
        <v>136</v>
      </c>
      <c r="D34" s="250" t="s">
        <v>241</v>
      </c>
      <c r="E34" s="224" t="s">
        <v>37</v>
      </c>
      <c r="F34" s="276" t="s">
        <v>58</v>
      </c>
      <c r="G34" s="266">
        <v>5</v>
      </c>
      <c r="H34" s="255"/>
      <c r="I34" s="226">
        <f t="shared" si="0"/>
        <v>5</v>
      </c>
      <c r="J34" s="267">
        <v>4</v>
      </c>
      <c r="K34" s="230"/>
      <c r="L34" s="226">
        <f t="shared" si="1"/>
        <v>4</v>
      </c>
      <c r="M34" s="230">
        <v>4</v>
      </c>
      <c r="N34" s="230"/>
      <c r="O34" s="226">
        <f t="shared" si="2"/>
        <v>4</v>
      </c>
      <c r="P34" s="230">
        <v>3</v>
      </c>
      <c r="Q34" s="230"/>
      <c r="R34" s="226">
        <f t="shared" si="3"/>
        <v>3</v>
      </c>
      <c r="S34" s="257">
        <v>5</v>
      </c>
      <c r="T34" s="230"/>
      <c r="U34" s="226">
        <f t="shared" si="4"/>
        <v>5</v>
      </c>
      <c r="V34" s="226">
        <v>4</v>
      </c>
      <c r="W34" s="457">
        <v>5</v>
      </c>
      <c r="X34" s="218">
        <f t="shared" si="5"/>
        <v>5</v>
      </c>
      <c r="Y34" s="226">
        <v>8</v>
      </c>
      <c r="Z34" s="226"/>
      <c r="AA34" s="218">
        <f t="shared" si="6"/>
        <v>8</v>
      </c>
      <c r="AB34" s="255"/>
      <c r="AC34" s="255"/>
      <c r="AD34" s="226">
        <f t="shared" si="7"/>
        <v>0</v>
      </c>
      <c r="AE34" s="230">
        <v>6</v>
      </c>
      <c r="AF34" s="230"/>
      <c r="AG34" s="226">
        <f t="shared" si="8"/>
        <v>6</v>
      </c>
      <c r="AH34" s="221">
        <f t="shared" si="10"/>
        <v>4.6</v>
      </c>
      <c r="AI34" s="264" t="str">
        <f t="shared" si="9"/>
        <v>Yếu</v>
      </c>
    </row>
    <row r="35" spans="1:35" s="146" customFormat="1" ht="24" customHeight="1">
      <c r="A35" s="214">
        <v>33</v>
      </c>
      <c r="B35" s="223" t="s">
        <v>137</v>
      </c>
      <c r="C35" s="396" t="s">
        <v>44</v>
      </c>
      <c r="D35" s="250" t="s">
        <v>242</v>
      </c>
      <c r="E35" s="224" t="s">
        <v>40</v>
      </c>
      <c r="F35" s="276" t="s">
        <v>2</v>
      </c>
      <c r="G35" s="266">
        <v>6</v>
      </c>
      <c r="H35" s="255"/>
      <c r="I35" s="226">
        <f aca="true" t="shared" si="11" ref="I35:I63">IF(H35="",G35,IF(G35&gt;=5,H35,MAX(G35,H35)))</f>
        <v>6</v>
      </c>
      <c r="J35" s="267">
        <v>5</v>
      </c>
      <c r="K35" s="230"/>
      <c r="L35" s="226">
        <f aca="true" t="shared" si="12" ref="L35:L63">IF(K35="",J35,IF(J35&gt;=5,K35,MAX(J35,K35)))</f>
        <v>5</v>
      </c>
      <c r="M35" s="230">
        <v>6</v>
      </c>
      <c r="N35" s="230"/>
      <c r="O35" s="226">
        <f aca="true" t="shared" si="13" ref="O35:O63">IF(N35="",M35,IF(M35&gt;=5,N35,MAX(M35,N35)))</f>
        <v>6</v>
      </c>
      <c r="P35" s="230">
        <v>6</v>
      </c>
      <c r="Q35" s="230"/>
      <c r="R35" s="226">
        <f aca="true" t="shared" si="14" ref="R35:R63">IF(Q35="",P35,IF(P35&gt;=5,Q35,MAX(P35,Q35)))</f>
        <v>6</v>
      </c>
      <c r="S35" s="257">
        <v>3</v>
      </c>
      <c r="T35" s="230"/>
      <c r="U35" s="226">
        <f aca="true" t="shared" si="15" ref="U35:U63">IF(T35="",S35,IF(S35&gt;=5,T35,MAX(S35,T35)))</f>
        <v>3</v>
      </c>
      <c r="V35" s="226">
        <v>5</v>
      </c>
      <c r="W35" s="226"/>
      <c r="X35" s="218">
        <f t="shared" si="5"/>
        <v>5</v>
      </c>
      <c r="Y35" s="226">
        <v>7</v>
      </c>
      <c r="Z35" s="226"/>
      <c r="AA35" s="218">
        <f t="shared" si="6"/>
        <v>7</v>
      </c>
      <c r="AB35" s="255"/>
      <c r="AC35" s="255"/>
      <c r="AD35" s="226">
        <f aca="true" t="shared" si="16" ref="AD35:AD63">IF(AC35="",AB35,IF(AB35&gt;=5,AC35,MAX(AB35,AC35)))</f>
        <v>0</v>
      </c>
      <c r="AE35" s="230">
        <v>8</v>
      </c>
      <c r="AF35" s="230"/>
      <c r="AG35" s="226">
        <f aca="true" t="shared" si="17" ref="AG35:AG63">IF(AF35="",AE35,IF(AE35&gt;=5,AF35,MAX(AE35,AF35)))</f>
        <v>8</v>
      </c>
      <c r="AH35" s="221">
        <f t="shared" si="10"/>
        <v>5.16</v>
      </c>
      <c r="AI35" s="264" t="str">
        <f aca="true" t="shared" si="18" ref="AI35:AI63">IF(AH35&gt;=9,"Xuất Sắc",IF(AH35&gt;=8,"Giỏi",IF(AH35&gt;=7,"Khá",IF(AH35&gt;=6,"TB.Khá",IF(AH35&gt;=5,"Trung Bình",IF(AH35&gt;=4,"Yếu","Kém"))))))</f>
        <v>Trung Bình</v>
      </c>
    </row>
    <row r="36" spans="1:35" s="146" customFormat="1" ht="24" customHeight="1">
      <c r="A36" s="222">
        <v>34</v>
      </c>
      <c r="B36" s="223" t="s">
        <v>142</v>
      </c>
      <c r="C36" s="396" t="s">
        <v>143</v>
      </c>
      <c r="D36" s="250" t="s">
        <v>244</v>
      </c>
      <c r="E36" s="224" t="s">
        <v>91</v>
      </c>
      <c r="F36" s="276" t="s">
        <v>9</v>
      </c>
      <c r="G36" s="266">
        <v>5</v>
      </c>
      <c r="H36" s="255"/>
      <c r="I36" s="226">
        <f t="shared" si="11"/>
        <v>5</v>
      </c>
      <c r="J36" s="267">
        <v>8</v>
      </c>
      <c r="K36" s="230"/>
      <c r="L36" s="226">
        <f t="shared" si="12"/>
        <v>8</v>
      </c>
      <c r="M36" s="230">
        <v>7</v>
      </c>
      <c r="N36" s="230"/>
      <c r="O36" s="226">
        <f t="shared" si="13"/>
        <v>7</v>
      </c>
      <c r="P36" s="230">
        <v>6</v>
      </c>
      <c r="Q36" s="230"/>
      <c r="R36" s="226">
        <f t="shared" si="14"/>
        <v>6</v>
      </c>
      <c r="S36" s="257">
        <v>6</v>
      </c>
      <c r="T36" s="230"/>
      <c r="U36" s="226">
        <f t="shared" si="15"/>
        <v>6</v>
      </c>
      <c r="V36" s="226">
        <v>6</v>
      </c>
      <c r="W36" s="226"/>
      <c r="X36" s="218">
        <f t="shared" si="5"/>
        <v>6</v>
      </c>
      <c r="Y36" s="226">
        <v>9</v>
      </c>
      <c r="Z36" s="226"/>
      <c r="AA36" s="218">
        <f t="shared" si="6"/>
        <v>9</v>
      </c>
      <c r="AB36" s="255">
        <v>2</v>
      </c>
      <c r="AC36" s="255"/>
      <c r="AD36" s="226">
        <f t="shared" si="16"/>
        <v>2</v>
      </c>
      <c r="AE36" s="230">
        <v>7</v>
      </c>
      <c r="AF36" s="230"/>
      <c r="AG36" s="226">
        <f t="shared" si="17"/>
        <v>7</v>
      </c>
      <c r="AH36" s="221">
        <f t="shared" si="10"/>
        <v>6.4</v>
      </c>
      <c r="AI36" s="264" t="str">
        <f t="shared" si="18"/>
        <v>TB.Khá</v>
      </c>
    </row>
    <row r="37" spans="1:35" s="146" customFormat="1" ht="24" customHeight="1">
      <c r="A37" s="214">
        <v>35</v>
      </c>
      <c r="B37" s="223" t="s">
        <v>144</v>
      </c>
      <c r="C37" s="396" t="s">
        <v>143</v>
      </c>
      <c r="D37" s="250" t="s">
        <v>245</v>
      </c>
      <c r="E37" s="224" t="s">
        <v>145</v>
      </c>
      <c r="F37" s="276" t="s">
        <v>14</v>
      </c>
      <c r="G37" s="266">
        <v>6</v>
      </c>
      <c r="H37" s="255"/>
      <c r="I37" s="226">
        <f t="shared" si="11"/>
        <v>6</v>
      </c>
      <c r="J37" s="267">
        <v>7</v>
      </c>
      <c r="K37" s="230"/>
      <c r="L37" s="226">
        <f t="shared" si="12"/>
        <v>7</v>
      </c>
      <c r="M37" s="230">
        <v>7</v>
      </c>
      <c r="N37" s="230"/>
      <c r="O37" s="226">
        <f t="shared" si="13"/>
        <v>7</v>
      </c>
      <c r="P37" s="230">
        <v>7</v>
      </c>
      <c r="Q37" s="230"/>
      <c r="R37" s="226">
        <f t="shared" si="14"/>
        <v>7</v>
      </c>
      <c r="S37" s="257">
        <v>7</v>
      </c>
      <c r="T37" s="230"/>
      <c r="U37" s="226">
        <f t="shared" si="15"/>
        <v>7</v>
      </c>
      <c r="V37" s="226">
        <v>8</v>
      </c>
      <c r="W37" s="226"/>
      <c r="X37" s="218">
        <f t="shared" si="5"/>
        <v>8</v>
      </c>
      <c r="Y37" s="226">
        <v>9</v>
      </c>
      <c r="Z37" s="226"/>
      <c r="AA37" s="218">
        <f t="shared" si="6"/>
        <v>9</v>
      </c>
      <c r="AB37" s="255">
        <v>7</v>
      </c>
      <c r="AC37" s="255"/>
      <c r="AD37" s="226">
        <f t="shared" si="16"/>
        <v>7</v>
      </c>
      <c r="AE37" s="230">
        <v>7</v>
      </c>
      <c r="AF37" s="230"/>
      <c r="AG37" s="226">
        <f t="shared" si="17"/>
        <v>7</v>
      </c>
      <c r="AH37" s="221">
        <f t="shared" si="10"/>
        <v>7.2</v>
      </c>
      <c r="AI37" s="264" t="str">
        <f t="shared" si="18"/>
        <v>Khá</v>
      </c>
    </row>
    <row r="38" spans="1:35" s="146" customFormat="1" ht="24" customHeight="1">
      <c r="A38" s="222">
        <v>36</v>
      </c>
      <c r="B38" s="223" t="s">
        <v>146</v>
      </c>
      <c r="C38" s="396" t="s">
        <v>147</v>
      </c>
      <c r="D38" s="250" t="s">
        <v>246</v>
      </c>
      <c r="E38" s="224" t="s">
        <v>27</v>
      </c>
      <c r="F38" s="276" t="s">
        <v>14</v>
      </c>
      <c r="G38" s="266">
        <v>5</v>
      </c>
      <c r="H38" s="255"/>
      <c r="I38" s="226">
        <f t="shared" si="11"/>
        <v>5</v>
      </c>
      <c r="J38" s="267">
        <v>5</v>
      </c>
      <c r="K38" s="230"/>
      <c r="L38" s="226">
        <f t="shared" si="12"/>
        <v>5</v>
      </c>
      <c r="M38" s="230">
        <v>8</v>
      </c>
      <c r="N38" s="230"/>
      <c r="O38" s="226">
        <f t="shared" si="13"/>
        <v>8</v>
      </c>
      <c r="P38" s="230">
        <v>3</v>
      </c>
      <c r="Q38" s="230"/>
      <c r="R38" s="226">
        <f t="shared" si="14"/>
        <v>3</v>
      </c>
      <c r="S38" s="257">
        <v>4</v>
      </c>
      <c r="T38" s="455">
        <v>8</v>
      </c>
      <c r="U38" s="226">
        <f t="shared" si="15"/>
        <v>8</v>
      </c>
      <c r="V38" s="226">
        <v>5</v>
      </c>
      <c r="W38" s="226"/>
      <c r="X38" s="218">
        <f t="shared" si="5"/>
        <v>5</v>
      </c>
      <c r="Y38" s="226">
        <v>8</v>
      </c>
      <c r="Z38" s="226"/>
      <c r="AA38" s="218">
        <f t="shared" si="6"/>
        <v>8</v>
      </c>
      <c r="AB38" s="255"/>
      <c r="AC38" s="255"/>
      <c r="AD38" s="226">
        <f t="shared" si="16"/>
        <v>0</v>
      </c>
      <c r="AE38" s="230">
        <v>3</v>
      </c>
      <c r="AF38" s="230"/>
      <c r="AG38" s="226">
        <f t="shared" si="17"/>
        <v>3</v>
      </c>
      <c r="AH38" s="221">
        <f t="shared" si="10"/>
        <v>5.68</v>
      </c>
      <c r="AI38" s="264" t="str">
        <f t="shared" si="18"/>
        <v>Trung Bình</v>
      </c>
    </row>
    <row r="39" spans="1:35" s="146" customFormat="1" ht="24" customHeight="1">
      <c r="A39" s="214">
        <v>37</v>
      </c>
      <c r="B39" s="223" t="s">
        <v>148</v>
      </c>
      <c r="C39" s="396" t="s">
        <v>149</v>
      </c>
      <c r="D39" s="250" t="s">
        <v>247</v>
      </c>
      <c r="E39" s="224" t="s">
        <v>115</v>
      </c>
      <c r="F39" s="276" t="s">
        <v>150</v>
      </c>
      <c r="G39" s="266">
        <v>4</v>
      </c>
      <c r="H39" s="232">
        <v>6</v>
      </c>
      <c r="I39" s="226">
        <f t="shared" si="11"/>
        <v>6</v>
      </c>
      <c r="J39" s="267">
        <v>7</v>
      </c>
      <c r="K39" s="230"/>
      <c r="L39" s="226">
        <f t="shared" si="12"/>
        <v>7</v>
      </c>
      <c r="M39" s="230">
        <v>8</v>
      </c>
      <c r="N39" s="230"/>
      <c r="O39" s="226">
        <f t="shared" si="13"/>
        <v>8</v>
      </c>
      <c r="P39" s="230">
        <v>4</v>
      </c>
      <c r="Q39" s="230"/>
      <c r="R39" s="226">
        <f t="shared" si="14"/>
        <v>4</v>
      </c>
      <c r="S39" s="257">
        <v>4</v>
      </c>
      <c r="T39" s="455">
        <v>5</v>
      </c>
      <c r="U39" s="226">
        <f t="shared" si="15"/>
        <v>5</v>
      </c>
      <c r="V39" s="226">
        <v>4</v>
      </c>
      <c r="W39" s="457">
        <v>5</v>
      </c>
      <c r="X39" s="218">
        <f t="shared" si="5"/>
        <v>5</v>
      </c>
      <c r="Y39" s="226">
        <v>9</v>
      </c>
      <c r="Z39" s="226"/>
      <c r="AA39" s="218">
        <f t="shared" si="6"/>
        <v>9</v>
      </c>
      <c r="AB39" s="255">
        <v>6</v>
      </c>
      <c r="AC39" s="255"/>
      <c r="AD39" s="226">
        <f t="shared" si="16"/>
        <v>6</v>
      </c>
      <c r="AE39" s="230">
        <v>7</v>
      </c>
      <c r="AF39" s="230"/>
      <c r="AG39" s="226">
        <f t="shared" si="17"/>
        <v>7</v>
      </c>
      <c r="AH39" s="221">
        <f t="shared" si="10"/>
        <v>6.12</v>
      </c>
      <c r="AI39" s="264" t="str">
        <f t="shared" si="18"/>
        <v>TB.Khá</v>
      </c>
    </row>
    <row r="40" spans="1:35" s="146" customFormat="1" ht="24" customHeight="1">
      <c r="A40" s="222">
        <v>38</v>
      </c>
      <c r="B40" s="223" t="s">
        <v>151</v>
      </c>
      <c r="C40" s="396" t="s">
        <v>152</v>
      </c>
      <c r="D40" s="250" t="s">
        <v>248</v>
      </c>
      <c r="E40" s="224" t="s">
        <v>153</v>
      </c>
      <c r="F40" s="276" t="s">
        <v>5</v>
      </c>
      <c r="G40" s="266">
        <v>5</v>
      </c>
      <c r="H40" s="255"/>
      <c r="I40" s="226">
        <f t="shared" si="11"/>
        <v>5</v>
      </c>
      <c r="J40" s="267">
        <v>4</v>
      </c>
      <c r="K40" s="455">
        <v>4</v>
      </c>
      <c r="L40" s="226">
        <f t="shared" si="12"/>
        <v>4</v>
      </c>
      <c r="M40" s="230">
        <v>6</v>
      </c>
      <c r="N40" s="230"/>
      <c r="O40" s="226">
        <f t="shared" si="13"/>
        <v>6</v>
      </c>
      <c r="P40" s="230">
        <v>2</v>
      </c>
      <c r="Q40" s="230"/>
      <c r="R40" s="226">
        <f t="shared" si="14"/>
        <v>2</v>
      </c>
      <c r="S40" s="257">
        <v>2</v>
      </c>
      <c r="T40" s="230"/>
      <c r="U40" s="226">
        <f t="shared" si="15"/>
        <v>2</v>
      </c>
      <c r="V40" s="226">
        <v>4</v>
      </c>
      <c r="W40" s="226"/>
      <c r="X40" s="218">
        <f t="shared" si="5"/>
        <v>4</v>
      </c>
      <c r="Y40" s="226">
        <v>7</v>
      </c>
      <c r="Z40" s="226"/>
      <c r="AA40" s="218">
        <f t="shared" si="6"/>
        <v>7</v>
      </c>
      <c r="AB40" s="255"/>
      <c r="AC40" s="255"/>
      <c r="AD40" s="226">
        <f t="shared" si="16"/>
        <v>0</v>
      </c>
      <c r="AE40" s="230">
        <v>8</v>
      </c>
      <c r="AF40" s="230"/>
      <c r="AG40" s="226">
        <f t="shared" si="17"/>
        <v>8</v>
      </c>
      <c r="AH40" s="221">
        <f t="shared" si="10"/>
        <v>3.96</v>
      </c>
      <c r="AI40" s="264" t="str">
        <f t="shared" si="18"/>
        <v>Kém</v>
      </c>
    </row>
    <row r="41" spans="1:35" s="146" customFormat="1" ht="24" customHeight="1">
      <c r="A41" s="214">
        <v>39</v>
      </c>
      <c r="B41" s="223" t="s">
        <v>154</v>
      </c>
      <c r="C41" s="396" t="s">
        <v>155</v>
      </c>
      <c r="D41" s="250" t="s">
        <v>249</v>
      </c>
      <c r="E41" s="224" t="s">
        <v>156</v>
      </c>
      <c r="F41" s="276" t="s">
        <v>4</v>
      </c>
      <c r="G41" s="266">
        <v>5</v>
      </c>
      <c r="H41" s="255"/>
      <c r="I41" s="226">
        <f t="shared" si="11"/>
        <v>5</v>
      </c>
      <c r="J41" s="267">
        <v>4</v>
      </c>
      <c r="K41" s="455">
        <v>5</v>
      </c>
      <c r="L41" s="226">
        <f t="shared" si="12"/>
        <v>5</v>
      </c>
      <c r="M41" s="230">
        <v>6</v>
      </c>
      <c r="N41" s="230"/>
      <c r="O41" s="226">
        <f t="shared" si="13"/>
        <v>6</v>
      </c>
      <c r="P41" s="230">
        <v>3</v>
      </c>
      <c r="Q41" s="230"/>
      <c r="R41" s="226">
        <f t="shared" si="14"/>
        <v>3</v>
      </c>
      <c r="S41" s="257">
        <v>4</v>
      </c>
      <c r="T41" s="455">
        <v>5</v>
      </c>
      <c r="U41" s="226">
        <f t="shared" si="15"/>
        <v>5</v>
      </c>
      <c r="V41" s="226">
        <v>5</v>
      </c>
      <c r="W41" s="226"/>
      <c r="X41" s="218">
        <f t="shared" si="5"/>
        <v>5</v>
      </c>
      <c r="Y41" s="226">
        <v>6</v>
      </c>
      <c r="Z41" s="226"/>
      <c r="AA41" s="218">
        <f t="shared" si="6"/>
        <v>6</v>
      </c>
      <c r="AB41" s="255"/>
      <c r="AC41" s="255"/>
      <c r="AD41" s="226">
        <f t="shared" si="16"/>
        <v>0</v>
      </c>
      <c r="AE41" s="230">
        <v>4</v>
      </c>
      <c r="AF41" s="230"/>
      <c r="AG41" s="226">
        <f t="shared" si="17"/>
        <v>4</v>
      </c>
      <c r="AH41" s="221">
        <f t="shared" si="10"/>
        <v>4.72</v>
      </c>
      <c r="AI41" s="264" t="str">
        <f t="shared" si="18"/>
        <v>Yếu</v>
      </c>
    </row>
    <row r="42" spans="1:35" s="146" customFormat="1" ht="24" customHeight="1">
      <c r="A42" s="222">
        <v>40</v>
      </c>
      <c r="B42" s="223" t="s">
        <v>162</v>
      </c>
      <c r="C42" s="396" t="s">
        <v>50</v>
      </c>
      <c r="D42" s="250" t="s">
        <v>252</v>
      </c>
      <c r="E42" s="224" t="s">
        <v>29</v>
      </c>
      <c r="F42" s="276" t="s">
        <v>0</v>
      </c>
      <c r="G42" s="266">
        <v>6</v>
      </c>
      <c r="H42" s="255"/>
      <c r="I42" s="226">
        <f t="shared" si="11"/>
        <v>6</v>
      </c>
      <c r="J42" s="267">
        <v>4</v>
      </c>
      <c r="K42" s="455">
        <v>6</v>
      </c>
      <c r="L42" s="226">
        <f t="shared" si="12"/>
        <v>6</v>
      </c>
      <c r="M42" s="230">
        <v>8</v>
      </c>
      <c r="N42" s="230"/>
      <c r="O42" s="226">
        <f t="shared" si="13"/>
        <v>8</v>
      </c>
      <c r="P42" s="230">
        <v>3</v>
      </c>
      <c r="Q42" s="230"/>
      <c r="R42" s="226">
        <f t="shared" si="14"/>
        <v>3</v>
      </c>
      <c r="S42" s="257">
        <v>3</v>
      </c>
      <c r="T42" s="455">
        <v>5</v>
      </c>
      <c r="U42" s="226">
        <f t="shared" si="15"/>
        <v>5</v>
      </c>
      <c r="V42" s="226">
        <v>5</v>
      </c>
      <c r="W42" s="226"/>
      <c r="X42" s="218">
        <f t="shared" si="5"/>
        <v>5</v>
      </c>
      <c r="Y42" s="226">
        <v>8</v>
      </c>
      <c r="Z42" s="226"/>
      <c r="AA42" s="218">
        <f t="shared" si="6"/>
        <v>8</v>
      </c>
      <c r="AB42" s="255"/>
      <c r="AC42" s="255"/>
      <c r="AD42" s="226">
        <f t="shared" si="16"/>
        <v>0</v>
      </c>
      <c r="AE42" s="230">
        <v>9</v>
      </c>
      <c r="AF42" s="230"/>
      <c r="AG42" s="226">
        <f t="shared" si="17"/>
        <v>9</v>
      </c>
      <c r="AH42" s="221">
        <f t="shared" si="10"/>
        <v>5.48</v>
      </c>
      <c r="AI42" s="264" t="str">
        <f t="shared" si="18"/>
        <v>Trung Bình</v>
      </c>
    </row>
    <row r="43" spans="1:35" s="146" customFormat="1" ht="24" customHeight="1">
      <c r="A43" s="214">
        <v>41</v>
      </c>
      <c r="B43" s="223" t="s">
        <v>163</v>
      </c>
      <c r="C43" s="396" t="s">
        <v>50</v>
      </c>
      <c r="D43" s="250" t="s">
        <v>253</v>
      </c>
      <c r="E43" s="224" t="s">
        <v>41</v>
      </c>
      <c r="F43" s="276" t="s">
        <v>58</v>
      </c>
      <c r="G43" s="266">
        <v>6</v>
      </c>
      <c r="H43" s="255"/>
      <c r="I43" s="226">
        <f t="shared" si="11"/>
        <v>6</v>
      </c>
      <c r="J43" s="267">
        <v>6</v>
      </c>
      <c r="K43" s="230"/>
      <c r="L43" s="226">
        <f t="shared" si="12"/>
        <v>6</v>
      </c>
      <c r="M43" s="230">
        <v>7</v>
      </c>
      <c r="N43" s="230"/>
      <c r="O43" s="226">
        <f t="shared" si="13"/>
        <v>7</v>
      </c>
      <c r="P43" s="230">
        <v>8</v>
      </c>
      <c r="Q43" s="230"/>
      <c r="R43" s="226">
        <f t="shared" si="14"/>
        <v>8</v>
      </c>
      <c r="S43" s="257">
        <v>9</v>
      </c>
      <c r="T43" s="230"/>
      <c r="U43" s="226">
        <f t="shared" si="15"/>
        <v>9</v>
      </c>
      <c r="V43" s="226">
        <v>8</v>
      </c>
      <c r="W43" s="226"/>
      <c r="X43" s="218">
        <f t="shared" si="5"/>
        <v>8</v>
      </c>
      <c r="Y43" s="226">
        <v>9</v>
      </c>
      <c r="Z43" s="226"/>
      <c r="AA43" s="218">
        <f t="shared" si="6"/>
        <v>9</v>
      </c>
      <c r="AB43" s="255"/>
      <c r="AC43" s="255"/>
      <c r="AD43" s="226">
        <f t="shared" si="16"/>
        <v>0</v>
      </c>
      <c r="AE43" s="230">
        <v>3</v>
      </c>
      <c r="AF43" s="230"/>
      <c r="AG43" s="226">
        <f t="shared" si="17"/>
        <v>3</v>
      </c>
      <c r="AH43" s="221">
        <f t="shared" si="10"/>
        <v>7.28</v>
      </c>
      <c r="AI43" s="264" t="str">
        <f t="shared" si="18"/>
        <v>Khá</v>
      </c>
    </row>
    <row r="44" spans="1:35" s="146" customFormat="1" ht="24" customHeight="1">
      <c r="A44" s="222">
        <v>42</v>
      </c>
      <c r="B44" s="223" t="s">
        <v>164</v>
      </c>
      <c r="C44" s="396" t="s">
        <v>50</v>
      </c>
      <c r="D44" s="250" t="s">
        <v>254</v>
      </c>
      <c r="E44" s="224" t="s">
        <v>165</v>
      </c>
      <c r="F44" s="276" t="s">
        <v>47</v>
      </c>
      <c r="G44" s="266">
        <v>5</v>
      </c>
      <c r="H44" s="255"/>
      <c r="I44" s="226">
        <f t="shared" si="11"/>
        <v>5</v>
      </c>
      <c r="J44" s="267">
        <v>5</v>
      </c>
      <c r="K44" s="230"/>
      <c r="L44" s="226">
        <f t="shared" si="12"/>
        <v>5</v>
      </c>
      <c r="M44" s="230">
        <v>6</v>
      </c>
      <c r="N44" s="230"/>
      <c r="O44" s="226">
        <f t="shared" si="13"/>
        <v>6</v>
      </c>
      <c r="P44" s="230">
        <v>8</v>
      </c>
      <c r="Q44" s="230"/>
      <c r="R44" s="226">
        <f t="shared" si="14"/>
        <v>8</v>
      </c>
      <c r="S44" s="257">
        <v>9</v>
      </c>
      <c r="T44" s="230"/>
      <c r="U44" s="226">
        <f t="shared" si="15"/>
        <v>9</v>
      </c>
      <c r="V44" s="226">
        <v>7</v>
      </c>
      <c r="W44" s="226"/>
      <c r="X44" s="218">
        <f t="shared" si="5"/>
        <v>7</v>
      </c>
      <c r="Y44" s="226">
        <v>7</v>
      </c>
      <c r="Z44" s="226"/>
      <c r="AA44" s="218">
        <f t="shared" si="6"/>
        <v>7</v>
      </c>
      <c r="AB44" s="255"/>
      <c r="AC44" s="255"/>
      <c r="AD44" s="226">
        <f t="shared" si="16"/>
        <v>0</v>
      </c>
      <c r="AE44" s="230">
        <v>8</v>
      </c>
      <c r="AF44" s="230"/>
      <c r="AG44" s="226">
        <f t="shared" si="17"/>
        <v>8</v>
      </c>
      <c r="AH44" s="221">
        <f t="shared" si="10"/>
        <v>6.52</v>
      </c>
      <c r="AI44" s="264" t="str">
        <f t="shared" si="18"/>
        <v>TB.Khá</v>
      </c>
    </row>
    <row r="45" spans="1:35" s="146" customFormat="1" ht="24" customHeight="1">
      <c r="A45" s="214">
        <v>43</v>
      </c>
      <c r="B45" s="223" t="s">
        <v>166</v>
      </c>
      <c r="C45" s="396" t="s">
        <v>50</v>
      </c>
      <c r="D45" s="250" t="s">
        <v>255</v>
      </c>
      <c r="E45" s="224" t="s">
        <v>167</v>
      </c>
      <c r="F45" s="276" t="s">
        <v>8</v>
      </c>
      <c r="G45" s="266">
        <v>7</v>
      </c>
      <c r="H45" s="255"/>
      <c r="I45" s="226">
        <f t="shared" si="11"/>
        <v>7</v>
      </c>
      <c r="J45" s="267">
        <v>5</v>
      </c>
      <c r="K45" s="230"/>
      <c r="L45" s="226">
        <f t="shared" si="12"/>
        <v>5</v>
      </c>
      <c r="M45" s="230">
        <v>6</v>
      </c>
      <c r="N45" s="230"/>
      <c r="O45" s="226">
        <f t="shared" si="13"/>
        <v>6</v>
      </c>
      <c r="P45" s="230">
        <v>3</v>
      </c>
      <c r="Q45" s="455">
        <v>3</v>
      </c>
      <c r="R45" s="226">
        <f t="shared" si="14"/>
        <v>3</v>
      </c>
      <c r="S45" s="257">
        <v>6</v>
      </c>
      <c r="T45" s="386"/>
      <c r="U45" s="226">
        <f t="shared" si="15"/>
        <v>6</v>
      </c>
      <c r="V45" s="226">
        <v>7</v>
      </c>
      <c r="W45" s="226"/>
      <c r="X45" s="218">
        <f t="shared" si="5"/>
        <v>7</v>
      </c>
      <c r="Y45" s="226">
        <v>7</v>
      </c>
      <c r="Z45" s="226"/>
      <c r="AA45" s="218">
        <f t="shared" si="6"/>
        <v>7</v>
      </c>
      <c r="AB45" s="255">
        <v>8</v>
      </c>
      <c r="AC45" s="255"/>
      <c r="AD45" s="226">
        <f t="shared" si="16"/>
        <v>8</v>
      </c>
      <c r="AE45" s="230">
        <v>8</v>
      </c>
      <c r="AF45" s="230"/>
      <c r="AG45" s="226">
        <f t="shared" si="17"/>
        <v>8</v>
      </c>
      <c r="AH45" s="221">
        <f t="shared" si="10"/>
        <v>5.88</v>
      </c>
      <c r="AI45" s="264" t="str">
        <f t="shared" si="18"/>
        <v>Trung Bình</v>
      </c>
    </row>
    <row r="46" spans="1:35" s="146" customFormat="1" ht="24" customHeight="1">
      <c r="A46" s="222">
        <v>44</v>
      </c>
      <c r="B46" s="223" t="s">
        <v>168</v>
      </c>
      <c r="C46" s="396" t="s">
        <v>50</v>
      </c>
      <c r="D46" s="250" t="s">
        <v>256</v>
      </c>
      <c r="E46" s="224" t="s">
        <v>169</v>
      </c>
      <c r="F46" s="276" t="s">
        <v>170</v>
      </c>
      <c r="G46" s="266">
        <v>4</v>
      </c>
      <c r="H46" s="232">
        <v>5</v>
      </c>
      <c r="I46" s="226">
        <f t="shared" si="11"/>
        <v>5</v>
      </c>
      <c r="J46" s="267">
        <v>2</v>
      </c>
      <c r="K46" s="230"/>
      <c r="L46" s="226">
        <f t="shared" si="12"/>
        <v>2</v>
      </c>
      <c r="M46" s="230">
        <v>6</v>
      </c>
      <c r="N46" s="230"/>
      <c r="O46" s="226">
        <f t="shared" si="13"/>
        <v>6</v>
      </c>
      <c r="P46" s="230">
        <v>0</v>
      </c>
      <c r="Q46" s="230"/>
      <c r="R46" s="226">
        <f t="shared" si="14"/>
        <v>0</v>
      </c>
      <c r="S46" s="257">
        <v>1</v>
      </c>
      <c r="T46" s="230"/>
      <c r="U46" s="226">
        <f t="shared" si="15"/>
        <v>1</v>
      </c>
      <c r="V46" s="226">
        <v>2</v>
      </c>
      <c r="W46" s="226"/>
      <c r="X46" s="218">
        <f t="shared" si="5"/>
        <v>2</v>
      </c>
      <c r="Y46" s="226">
        <v>4</v>
      </c>
      <c r="Z46" s="226"/>
      <c r="AA46" s="218">
        <f t="shared" si="6"/>
        <v>4</v>
      </c>
      <c r="AB46" s="255"/>
      <c r="AC46" s="255"/>
      <c r="AD46" s="226">
        <f t="shared" si="16"/>
        <v>0</v>
      </c>
      <c r="AE46" s="230">
        <v>6</v>
      </c>
      <c r="AF46" s="230"/>
      <c r="AG46" s="226">
        <f t="shared" si="17"/>
        <v>6</v>
      </c>
      <c r="AH46" s="221">
        <f t="shared" si="10"/>
        <v>2.64</v>
      </c>
      <c r="AI46" s="264" t="str">
        <f t="shared" si="18"/>
        <v>Kém</v>
      </c>
    </row>
    <row r="47" spans="1:35" s="146" customFormat="1" ht="24" customHeight="1">
      <c r="A47" s="214">
        <v>45</v>
      </c>
      <c r="B47" s="223" t="s">
        <v>46</v>
      </c>
      <c r="C47" s="396" t="s">
        <v>51</v>
      </c>
      <c r="D47" s="250" t="s">
        <v>257</v>
      </c>
      <c r="E47" s="224" t="s">
        <v>171</v>
      </c>
      <c r="F47" s="276" t="s">
        <v>7</v>
      </c>
      <c r="G47" s="266">
        <v>7</v>
      </c>
      <c r="H47" s="255"/>
      <c r="I47" s="226">
        <f t="shared" si="11"/>
        <v>7</v>
      </c>
      <c r="J47" s="267">
        <v>5</v>
      </c>
      <c r="K47" s="230"/>
      <c r="L47" s="226">
        <f t="shared" si="12"/>
        <v>5</v>
      </c>
      <c r="M47" s="230">
        <v>6</v>
      </c>
      <c r="N47" s="230"/>
      <c r="O47" s="226">
        <f t="shared" si="13"/>
        <v>6</v>
      </c>
      <c r="P47" s="230">
        <v>3</v>
      </c>
      <c r="Q47" s="230"/>
      <c r="R47" s="226">
        <f t="shared" si="14"/>
        <v>3</v>
      </c>
      <c r="S47" s="257">
        <v>6</v>
      </c>
      <c r="T47" s="230"/>
      <c r="U47" s="226">
        <f t="shared" si="15"/>
        <v>6</v>
      </c>
      <c r="V47" s="226">
        <v>4</v>
      </c>
      <c r="W47" s="226"/>
      <c r="X47" s="218">
        <f t="shared" si="5"/>
        <v>4</v>
      </c>
      <c r="Y47" s="226">
        <v>7</v>
      </c>
      <c r="Z47" s="226"/>
      <c r="AA47" s="218">
        <f t="shared" si="6"/>
        <v>7</v>
      </c>
      <c r="AB47" s="255"/>
      <c r="AC47" s="255"/>
      <c r="AD47" s="226">
        <f t="shared" si="16"/>
        <v>0</v>
      </c>
      <c r="AE47" s="230">
        <v>8</v>
      </c>
      <c r="AF47" s="230"/>
      <c r="AG47" s="226">
        <f t="shared" si="17"/>
        <v>8</v>
      </c>
      <c r="AH47" s="221">
        <f t="shared" si="10"/>
        <v>5.2</v>
      </c>
      <c r="AI47" s="264" t="str">
        <f t="shared" si="18"/>
        <v>Trung Bình</v>
      </c>
    </row>
    <row r="48" spans="1:35" s="146" customFormat="1" ht="24" customHeight="1">
      <c r="A48" s="222">
        <v>46</v>
      </c>
      <c r="B48" s="223" t="s">
        <v>172</v>
      </c>
      <c r="C48" s="396" t="s">
        <v>51</v>
      </c>
      <c r="D48" s="250" t="s">
        <v>258</v>
      </c>
      <c r="E48" s="224" t="s">
        <v>173</v>
      </c>
      <c r="F48" s="276" t="s">
        <v>58</v>
      </c>
      <c r="G48" s="266">
        <v>4</v>
      </c>
      <c r="H48" s="232">
        <v>5</v>
      </c>
      <c r="I48" s="226">
        <f t="shared" si="11"/>
        <v>5</v>
      </c>
      <c r="J48" s="267">
        <v>5</v>
      </c>
      <c r="K48" s="230"/>
      <c r="L48" s="226">
        <f t="shared" si="12"/>
        <v>5</v>
      </c>
      <c r="M48" s="230">
        <v>5</v>
      </c>
      <c r="N48" s="230"/>
      <c r="O48" s="226">
        <f t="shared" si="13"/>
        <v>5</v>
      </c>
      <c r="P48" s="230">
        <v>3</v>
      </c>
      <c r="Q48" s="230"/>
      <c r="R48" s="226">
        <f t="shared" si="14"/>
        <v>3</v>
      </c>
      <c r="S48" s="257">
        <v>3</v>
      </c>
      <c r="T48" s="230"/>
      <c r="U48" s="226">
        <f t="shared" si="15"/>
        <v>3</v>
      </c>
      <c r="V48" s="226">
        <v>6</v>
      </c>
      <c r="W48" s="226"/>
      <c r="X48" s="218">
        <f t="shared" si="5"/>
        <v>6</v>
      </c>
      <c r="Y48" s="226">
        <v>8</v>
      </c>
      <c r="Z48" s="226"/>
      <c r="AA48" s="218">
        <f t="shared" si="6"/>
        <v>8</v>
      </c>
      <c r="AB48" s="255"/>
      <c r="AC48" s="255"/>
      <c r="AD48" s="226">
        <f t="shared" si="16"/>
        <v>0</v>
      </c>
      <c r="AE48" s="230">
        <v>6</v>
      </c>
      <c r="AF48" s="230"/>
      <c r="AG48" s="226">
        <f t="shared" si="17"/>
        <v>6</v>
      </c>
      <c r="AH48" s="221">
        <f t="shared" si="10"/>
        <v>4.64</v>
      </c>
      <c r="AI48" s="264" t="str">
        <f t="shared" si="18"/>
        <v>Yếu</v>
      </c>
    </row>
    <row r="49" spans="1:35" s="146" customFormat="1" ht="24" customHeight="1">
      <c r="A49" s="214">
        <v>47</v>
      </c>
      <c r="B49" s="223" t="s">
        <v>174</v>
      </c>
      <c r="C49" s="396" t="s">
        <v>51</v>
      </c>
      <c r="D49" s="250" t="s">
        <v>259</v>
      </c>
      <c r="E49" s="224" t="s">
        <v>175</v>
      </c>
      <c r="F49" s="276" t="s">
        <v>13</v>
      </c>
      <c r="G49" s="266">
        <v>6</v>
      </c>
      <c r="H49" s="255"/>
      <c r="I49" s="226">
        <f t="shared" si="11"/>
        <v>6</v>
      </c>
      <c r="J49" s="267">
        <v>5</v>
      </c>
      <c r="K49" s="230"/>
      <c r="L49" s="226">
        <f t="shared" si="12"/>
        <v>5</v>
      </c>
      <c r="M49" s="230">
        <v>7</v>
      </c>
      <c r="N49" s="230"/>
      <c r="O49" s="226">
        <f t="shared" si="13"/>
        <v>7</v>
      </c>
      <c r="P49" s="230">
        <v>7</v>
      </c>
      <c r="Q49" s="230"/>
      <c r="R49" s="226">
        <f t="shared" si="14"/>
        <v>7</v>
      </c>
      <c r="S49" s="257">
        <v>6</v>
      </c>
      <c r="T49" s="230"/>
      <c r="U49" s="226">
        <f t="shared" si="15"/>
        <v>6</v>
      </c>
      <c r="V49" s="226">
        <v>5</v>
      </c>
      <c r="W49" s="226"/>
      <c r="X49" s="218">
        <f t="shared" si="5"/>
        <v>5</v>
      </c>
      <c r="Y49" s="226">
        <v>6</v>
      </c>
      <c r="Z49" s="226"/>
      <c r="AA49" s="218">
        <f t="shared" si="6"/>
        <v>6</v>
      </c>
      <c r="AB49" s="255"/>
      <c r="AC49" s="255"/>
      <c r="AD49" s="226">
        <f t="shared" si="16"/>
        <v>0</v>
      </c>
      <c r="AE49" s="230">
        <v>8</v>
      </c>
      <c r="AF49" s="230"/>
      <c r="AG49" s="226">
        <f t="shared" si="17"/>
        <v>8</v>
      </c>
      <c r="AH49" s="221">
        <f t="shared" si="10"/>
        <v>5.8</v>
      </c>
      <c r="AI49" s="264" t="str">
        <f t="shared" si="18"/>
        <v>Trung Bình</v>
      </c>
    </row>
    <row r="50" spans="1:35" s="193" customFormat="1" ht="24" customHeight="1">
      <c r="A50" s="222">
        <v>48</v>
      </c>
      <c r="B50" s="254" t="s">
        <v>176</v>
      </c>
      <c r="C50" s="398" t="s">
        <v>177</v>
      </c>
      <c r="D50" s="250" t="s">
        <v>260</v>
      </c>
      <c r="E50" s="250" t="s">
        <v>178</v>
      </c>
      <c r="F50" s="277" t="s">
        <v>170</v>
      </c>
      <c r="G50" s="266">
        <v>6</v>
      </c>
      <c r="H50" s="255"/>
      <c r="I50" s="256">
        <f t="shared" si="11"/>
        <v>6</v>
      </c>
      <c r="J50" s="267">
        <v>3</v>
      </c>
      <c r="K50" s="455">
        <v>4</v>
      </c>
      <c r="L50" s="256">
        <f t="shared" si="12"/>
        <v>4</v>
      </c>
      <c r="M50" s="230">
        <v>8</v>
      </c>
      <c r="N50" s="230"/>
      <c r="O50" s="256">
        <f t="shared" si="13"/>
        <v>8</v>
      </c>
      <c r="P50" s="230">
        <v>3</v>
      </c>
      <c r="Q50" s="455">
        <v>7</v>
      </c>
      <c r="R50" s="256">
        <f t="shared" si="14"/>
        <v>7</v>
      </c>
      <c r="S50" s="257">
        <v>4</v>
      </c>
      <c r="T50" s="455">
        <v>6</v>
      </c>
      <c r="U50" s="256">
        <f t="shared" si="15"/>
        <v>6</v>
      </c>
      <c r="V50" s="256">
        <v>6</v>
      </c>
      <c r="W50" s="256"/>
      <c r="X50" s="218">
        <f t="shared" si="5"/>
        <v>6</v>
      </c>
      <c r="Y50" s="256">
        <v>8</v>
      </c>
      <c r="Z50" s="256"/>
      <c r="AA50" s="218">
        <f t="shared" si="6"/>
        <v>8</v>
      </c>
      <c r="AB50" s="255">
        <v>1</v>
      </c>
      <c r="AC50" s="255"/>
      <c r="AD50" s="256">
        <f t="shared" si="16"/>
        <v>1</v>
      </c>
      <c r="AE50" s="230">
        <v>8</v>
      </c>
      <c r="AF50" s="230"/>
      <c r="AG50" s="256">
        <f t="shared" si="17"/>
        <v>8</v>
      </c>
      <c r="AH50" s="221">
        <f t="shared" si="10"/>
        <v>6.2</v>
      </c>
      <c r="AI50" s="268" t="str">
        <f t="shared" si="18"/>
        <v>TB.Khá</v>
      </c>
    </row>
    <row r="51" spans="1:35" s="146" customFormat="1" ht="24" customHeight="1">
      <c r="A51" s="214">
        <v>49</v>
      </c>
      <c r="B51" s="223" t="s">
        <v>179</v>
      </c>
      <c r="C51" s="396" t="s">
        <v>180</v>
      </c>
      <c r="D51" s="250" t="s">
        <v>261</v>
      </c>
      <c r="E51" s="224" t="s">
        <v>31</v>
      </c>
      <c r="F51" s="276" t="s">
        <v>0</v>
      </c>
      <c r="G51" s="266">
        <v>6</v>
      </c>
      <c r="H51" s="255"/>
      <c r="I51" s="226">
        <f t="shared" si="11"/>
        <v>6</v>
      </c>
      <c r="J51" s="267">
        <v>8</v>
      </c>
      <c r="K51" s="230"/>
      <c r="L51" s="226">
        <f t="shared" si="12"/>
        <v>8</v>
      </c>
      <c r="M51" s="230">
        <v>6</v>
      </c>
      <c r="N51" s="230"/>
      <c r="O51" s="226">
        <f t="shared" si="13"/>
        <v>6</v>
      </c>
      <c r="P51" s="230">
        <v>7</v>
      </c>
      <c r="Q51" s="230"/>
      <c r="R51" s="226">
        <f t="shared" si="14"/>
        <v>7</v>
      </c>
      <c r="S51" s="257">
        <v>4</v>
      </c>
      <c r="T51" s="455">
        <v>6</v>
      </c>
      <c r="U51" s="226">
        <f t="shared" si="15"/>
        <v>6</v>
      </c>
      <c r="V51" s="226">
        <v>6</v>
      </c>
      <c r="W51" s="226"/>
      <c r="X51" s="218">
        <f t="shared" si="5"/>
        <v>6</v>
      </c>
      <c r="Y51" s="226">
        <v>8</v>
      </c>
      <c r="Z51" s="226"/>
      <c r="AA51" s="218">
        <f t="shared" si="6"/>
        <v>8</v>
      </c>
      <c r="AB51" s="255"/>
      <c r="AC51" s="255"/>
      <c r="AD51" s="226">
        <f t="shared" si="16"/>
        <v>0</v>
      </c>
      <c r="AE51" s="230">
        <v>6</v>
      </c>
      <c r="AF51" s="230"/>
      <c r="AG51" s="226">
        <f t="shared" si="17"/>
        <v>6</v>
      </c>
      <c r="AH51" s="221">
        <f t="shared" si="10"/>
        <v>6.4</v>
      </c>
      <c r="AI51" s="264" t="str">
        <f t="shared" si="18"/>
        <v>TB.Khá</v>
      </c>
    </row>
    <row r="52" spans="1:35" s="146" customFormat="1" ht="24" customHeight="1">
      <c r="A52" s="222">
        <v>50</v>
      </c>
      <c r="B52" s="223" t="s">
        <v>181</v>
      </c>
      <c r="C52" s="396" t="s">
        <v>182</v>
      </c>
      <c r="D52" s="250" t="s">
        <v>262</v>
      </c>
      <c r="E52" s="224" t="s">
        <v>183</v>
      </c>
      <c r="F52" s="276" t="s">
        <v>184</v>
      </c>
      <c r="G52" s="266">
        <v>6</v>
      </c>
      <c r="H52" s="255"/>
      <c r="I52" s="226">
        <f t="shared" si="11"/>
        <v>6</v>
      </c>
      <c r="J52" s="267">
        <v>7</v>
      </c>
      <c r="K52" s="230"/>
      <c r="L52" s="226">
        <f t="shared" si="12"/>
        <v>7</v>
      </c>
      <c r="M52" s="230">
        <v>8</v>
      </c>
      <c r="N52" s="230"/>
      <c r="O52" s="226">
        <f t="shared" si="13"/>
        <v>8</v>
      </c>
      <c r="P52" s="230">
        <v>3</v>
      </c>
      <c r="Q52" s="230"/>
      <c r="R52" s="226">
        <f t="shared" si="14"/>
        <v>3</v>
      </c>
      <c r="S52" s="257">
        <v>6</v>
      </c>
      <c r="T52" s="230"/>
      <c r="U52" s="226">
        <f t="shared" si="15"/>
        <v>6</v>
      </c>
      <c r="V52" s="226">
        <v>7</v>
      </c>
      <c r="W52" s="226"/>
      <c r="X52" s="218">
        <f t="shared" si="5"/>
        <v>7</v>
      </c>
      <c r="Y52" s="226">
        <v>9</v>
      </c>
      <c r="Z52" s="226"/>
      <c r="AA52" s="218">
        <f t="shared" si="6"/>
        <v>9</v>
      </c>
      <c r="AB52" s="255"/>
      <c r="AC52" s="255"/>
      <c r="AD52" s="226">
        <f t="shared" si="16"/>
        <v>0</v>
      </c>
      <c r="AE52" s="230">
        <v>8</v>
      </c>
      <c r="AF52" s="230"/>
      <c r="AG52" s="226">
        <f t="shared" si="17"/>
        <v>8</v>
      </c>
      <c r="AH52" s="221">
        <f t="shared" si="10"/>
        <v>6.12</v>
      </c>
      <c r="AI52" s="264" t="str">
        <f t="shared" si="18"/>
        <v>TB.Khá</v>
      </c>
    </row>
    <row r="53" spans="1:35" s="146" customFormat="1" ht="24" customHeight="1">
      <c r="A53" s="214">
        <v>51</v>
      </c>
      <c r="B53" s="223" t="s">
        <v>185</v>
      </c>
      <c r="C53" s="396" t="s">
        <v>186</v>
      </c>
      <c r="D53" s="250" t="s">
        <v>263</v>
      </c>
      <c r="E53" s="224" t="s">
        <v>41</v>
      </c>
      <c r="F53" s="276" t="s">
        <v>118</v>
      </c>
      <c r="G53" s="266">
        <v>5</v>
      </c>
      <c r="H53" s="255"/>
      <c r="I53" s="226">
        <f t="shared" si="11"/>
        <v>5</v>
      </c>
      <c r="J53" s="267">
        <v>7</v>
      </c>
      <c r="K53" s="230"/>
      <c r="L53" s="226">
        <f t="shared" si="12"/>
        <v>7</v>
      </c>
      <c r="M53" s="230">
        <v>9</v>
      </c>
      <c r="N53" s="230"/>
      <c r="O53" s="226">
        <f t="shared" si="13"/>
        <v>9</v>
      </c>
      <c r="P53" s="230">
        <v>8</v>
      </c>
      <c r="Q53" s="230"/>
      <c r="R53" s="226">
        <f t="shared" si="14"/>
        <v>8</v>
      </c>
      <c r="S53" s="257">
        <v>6</v>
      </c>
      <c r="T53" s="230"/>
      <c r="U53" s="226">
        <f t="shared" si="15"/>
        <v>6</v>
      </c>
      <c r="V53" s="226">
        <v>8</v>
      </c>
      <c r="W53" s="226"/>
      <c r="X53" s="218">
        <f t="shared" si="5"/>
        <v>8</v>
      </c>
      <c r="Y53" s="226">
        <v>9</v>
      </c>
      <c r="Z53" s="226"/>
      <c r="AA53" s="218">
        <f t="shared" si="6"/>
        <v>9</v>
      </c>
      <c r="AB53" s="255"/>
      <c r="AC53" s="255"/>
      <c r="AD53" s="226">
        <f t="shared" si="16"/>
        <v>0</v>
      </c>
      <c r="AE53" s="230">
        <v>6</v>
      </c>
      <c r="AF53" s="230"/>
      <c r="AG53" s="226">
        <f t="shared" si="17"/>
        <v>6</v>
      </c>
      <c r="AH53" s="221">
        <f t="shared" si="10"/>
        <v>7</v>
      </c>
      <c r="AI53" s="264" t="str">
        <f t="shared" si="18"/>
        <v>Khá</v>
      </c>
    </row>
    <row r="54" spans="1:35" s="146" customFormat="1" ht="24" customHeight="1">
      <c r="A54" s="222">
        <v>52</v>
      </c>
      <c r="B54" s="223" t="s">
        <v>162</v>
      </c>
      <c r="C54" s="396" t="s">
        <v>187</v>
      </c>
      <c r="D54" s="250" t="s">
        <v>264</v>
      </c>
      <c r="E54" s="224" t="s">
        <v>188</v>
      </c>
      <c r="F54" s="276" t="s">
        <v>7</v>
      </c>
      <c r="G54" s="266">
        <v>6</v>
      </c>
      <c r="H54" s="255"/>
      <c r="I54" s="226">
        <f t="shared" si="11"/>
        <v>6</v>
      </c>
      <c r="J54" s="267">
        <v>4</v>
      </c>
      <c r="K54" s="455">
        <v>5</v>
      </c>
      <c r="L54" s="226">
        <f t="shared" si="12"/>
        <v>5</v>
      </c>
      <c r="M54" s="230">
        <v>8</v>
      </c>
      <c r="N54" s="230"/>
      <c r="O54" s="226">
        <f t="shared" si="13"/>
        <v>8</v>
      </c>
      <c r="P54" s="230">
        <v>3</v>
      </c>
      <c r="Q54" s="230"/>
      <c r="R54" s="226">
        <f t="shared" si="14"/>
        <v>3</v>
      </c>
      <c r="S54" s="257">
        <v>3</v>
      </c>
      <c r="T54" s="455">
        <v>7</v>
      </c>
      <c r="U54" s="226">
        <f t="shared" si="15"/>
        <v>7</v>
      </c>
      <c r="V54" s="226">
        <v>5</v>
      </c>
      <c r="W54" s="226"/>
      <c r="X54" s="218">
        <f t="shared" si="5"/>
        <v>5</v>
      </c>
      <c r="Y54" s="226">
        <v>8</v>
      </c>
      <c r="Z54" s="226"/>
      <c r="AA54" s="218">
        <f t="shared" si="6"/>
        <v>8</v>
      </c>
      <c r="AB54" s="255"/>
      <c r="AC54" s="255"/>
      <c r="AD54" s="226">
        <f t="shared" si="16"/>
        <v>0</v>
      </c>
      <c r="AE54" s="230">
        <v>6</v>
      </c>
      <c r="AF54" s="230"/>
      <c r="AG54" s="226">
        <f t="shared" si="17"/>
        <v>6</v>
      </c>
      <c r="AH54" s="221">
        <f t="shared" si="10"/>
        <v>5.68</v>
      </c>
      <c r="AI54" s="264" t="str">
        <f t="shared" si="18"/>
        <v>Trung Bình</v>
      </c>
    </row>
    <row r="55" spans="1:35" s="146" customFormat="1" ht="24" customHeight="1">
      <c r="A55" s="214">
        <v>53</v>
      </c>
      <c r="B55" s="223" t="s">
        <v>190</v>
      </c>
      <c r="C55" s="396" t="s">
        <v>187</v>
      </c>
      <c r="D55" s="250" t="s">
        <v>266</v>
      </c>
      <c r="E55" s="224" t="s">
        <v>117</v>
      </c>
      <c r="F55" s="276" t="s">
        <v>48</v>
      </c>
      <c r="G55" s="266">
        <v>6</v>
      </c>
      <c r="H55" s="255"/>
      <c r="I55" s="226">
        <f t="shared" si="11"/>
        <v>6</v>
      </c>
      <c r="J55" s="267">
        <v>4</v>
      </c>
      <c r="K55" s="455">
        <v>6</v>
      </c>
      <c r="L55" s="226">
        <f t="shared" si="12"/>
        <v>6</v>
      </c>
      <c r="M55" s="230">
        <v>7</v>
      </c>
      <c r="N55" s="230"/>
      <c r="O55" s="226">
        <f t="shared" si="13"/>
        <v>7</v>
      </c>
      <c r="P55" s="230">
        <v>3</v>
      </c>
      <c r="Q55" s="230"/>
      <c r="R55" s="226">
        <f t="shared" si="14"/>
        <v>3</v>
      </c>
      <c r="S55" s="257">
        <v>3</v>
      </c>
      <c r="T55" s="230"/>
      <c r="U55" s="226">
        <f t="shared" si="15"/>
        <v>3</v>
      </c>
      <c r="V55" s="226">
        <v>4</v>
      </c>
      <c r="W55" s="457">
        <v>4</v>
      </c>
      <c r="X55" s="218">
        <f t="shared" si="5"/>
        <v>4</v>
      </c>
      <c r="Y55" s="226">
        <v>8</v>
      </c>
      <c r="Z55" s="226"/>
      <c r="AA55" s="218">
        <f t="shared" si="6"/>
        <v>8</v>
      </c>
      <c r="AB55" s="255"/>
      <c r="AC55" s="255"/>
      <c r="AD55" s="226">
        <f t="shared" si="16"/>
        <v>0</v>
      </c>
      <c r="AE55" s="230">
        <v>8</v>
      </c>
      <c r="AF55" s="230"/>
      <c r="AG55" s="226">
        <f t="shared" si="17"/>
        <v>8</v>
      </c>
      <c r="AH55" s="221">
        <f t="shared" si="10"/>
        <v>4.92</v>
      </c>
      <c r="AI55" s="264" t="str">
        <f t="shared" si="18"/>
        <v>Yếu</v>
      </c>
    </row>
    <row r="56" spans="1:35" s="146" customFormat="1" ht="24" customHeight="1">
      <c r="A56" s="222">
        <v>54</v>
      </c>
      <c r="B56" s="223" t="s">
        <v>28</v>
      </c>
      <c r="C56" s="396" t="s">
        <v>52</v>
      </c>
      <c r="D56" s="250" t="s">
        <v>267</v>
      </c>
      <c r="E56" s="224" t="s">
        <v>191</v>
      </c>
      <c r="F56" s="276" t="s">
        <v>55</v>
      </c>
      <c r="G56" s="266">
        <v>6</v>
      </c>
      <c r="H56" s="255"/>
      <c r="I56" s="226">
        <f t="shared" si="11"/>
        <v>6</v>
      </c>
      <c r="J56" s="267">
        <v>6</v>
      </c>
      <c r="K56" s="230"/>
      <c r="L56" s="226">
        <f t="shared" si="12"/>
        <v>6</v>
      </c>
      <c r="M56" s="230">
        <v>8</v>
      </c>
      <c r="N56" s="230"/>
      <c r="O56" s="226">
        <f t="shared" si="13"/>
        <v>8</v>
      </c>
      <c r="P56" s="230">
        <v>3</v>
      </c>
      <c r="Q56" s="230"/>
      <c r="R56" s="226">
        <f t="shared" si="14"/>
        <v>3</v>
      </c>
      <c r="S56" s="257">
        <v>2</v>
      </c>
      <c r="T56" s="230"/>
      <c r="U56" s="226">
        <f t="shared" si="15"/>
        <v>2</v>
      </c>
      <c r="V56" s="226">
        <v>6</v>
      </c>
      <c r="W56" s="226"/>
      <c r="X56" s="218">
        <f t="shared" si="5"/>
        <v>6</v>
      </c>
      <c r="Y56" s="226">
        <v>6</v>
      </c>
      <c r="Z56" s="226"/>
      <c r="AA56" s="218">
        <f t="shared" si="6"/>
        <v>6</v>
      </c>
      <c r="AB56" s="255"/>
      <c r="AC56" s="255"/>
      <c r="AD56" s="226">
        <f t="shared" si="16"/>
        <v>0</v>
      </c>
      <c r="AE56" s="230">
        <v>3</v>
      </c>
      <c r="AF56" s="230"/>
      <c r="AG56" s="226">
        <f t="shared" si="17"/>
        <v>3</v>
      </c>
      <c r="AH56" s="221">
        <f t="shared" si="10"/>
        <v>4.88</v>
      </c>
      <c r="AI56" s="264" t="str">
        <f t="shared" si="18"/>
        <v>Yếu</v>
      </c>
    </row>
    <row r="57" spans="1:35" s="233" customFormat="1" ht="24" customHeight="1">
      <c r="A57" s="214">
        <v>55</v>
      </c>
      <c r="B57" s="223" t="s">
        <v>194</v>
      </c>
      <c r="C57" s="396" t="s">
        <v>195</v>
      </c>
      <c r="D57" s="250" t="s">
        <v>269</v>
      </c>
      <c r="E57" s="258" t="s">
        <v>314</v>
      </c>
      <c r="F57" s="224" t="s">
        <v>197</v>
      </c>
      <c r="G57" s="266">
        <v>6</v>
      </c>
      <c r="H57" s="255"/>
      <c r="I57" s="226">
        <f t="shared" si="11"/>
        <v>6</v>
      </c>
      <c r="J57" s="267">
        <v>8</v>
      </c>
      <c r="K57" s="230"/>
      <c r="L57" s="226">
        <f t="shared" si="12"/>
        <v>8</v>
      </c>
      <c r="M57" s="230">
        <v>7</v>
      </c>
      <c r="N57" s="230"/>
      <c r="O57" s="226">
        <f t="shared" si="13"/>
        <v>7</v>
      </c>
      <c r="P57" s="230">
        <v>6</v>
      </c>
      <c r="Q57" s="230"/>
      <c r="R57" s="226">
        <f t="shared" si="14"/>
        <v>6</v>
      </c>
      <c r="S57" s="257">
        <v>6</v>
      </c>
      <c r="T57" s="230"/>
      <c r="U57" s="226">
        <f t="shared" si="15"/>
        <v>6</v>
      </c>
      <c r="V57" s="226">
        <v>6</v>
      </c>
      <c r="W57" s="226"/>
      <c r="X57" s="218">
        <f t="shared" si="5"/>
        <v>6</v>
      </c>
      <c r="Y57" s="226">
        <v>9</v>
      </c>
      <c r="Z57" s="226"/>
      <c r="AA57" s="218">
        <f t="shared" si="6"/>
        <v>9</v>
      </c>
      <c r="AB57" s="255"/>
      <c r="AC57" s="255"/>
      <c r="AD57" s="226">
        <f t="shared" si="16"/>
        <v>0</v>
      </c>
      <c r="AE57" s="230">
        <v>7</v>
      </c>
      <c r="AF57" s="230"/>
      <c r="AG57" s="226">
        <f t="shared" si="17"/>
        <v>7</v>
      </c>
      <c r="AH57" s="221">
        <f t="shared" si="10"/>
        <v>6.48</v>
      </c>
      <c r="AI57" s="264" t="str">
        <f t="shared" si="18"/>
        <v>TB.Khá</v>
      </c>
    </row>
    <row r="58" spans="1:35" s="146" customFormat="1" ht="24" customHeight="1">
      <c r="A58" s="222">
        <v>56</v>
      </c>
      <c r="B58" s="223" t="s">
        <v>300</v>
      </c>
      <c r="C58" s="396" t="s">
        <v>60</v>
      </c>
      <c r="D58" s="250">
        <v>409170136</v>
      </c>
      <c r="E58" s="258" t="s">
        <v>301</v>
      </c>
      <c r="F58" s="224" t="s">
        <v>302</v>
      </c>
      <c r="G58" s="266">
        <v>5</v>
      </c>
      <c r="H58" s="255"/>
      <c r="I58" s="226">
        <f t="shared" si="11"/>
        <v>5</v>
      </c>
      <c r="J58" s="267">
        <v>5</v>
      </c>
      <c r="K58" s="230"/>
      <c r="L58" s="226">
        <f t="shared" si="12"/>
        <v>5</v>
      </c>
      <c r="M58" s="230">
        <v>6</v>
      </c>
      <c r="N58" s="230"/>
      <c r="O58" s="226">
        <f t="shared" si="13"/>
        <v>6</v>
      </c>
      <c r="P58" s="230">
        <v>2</v>
      </c>
      <c r="Q58" s="230"/>
      <c r="R58" s="226">
        <f t="shared" si="14"/>
        <v>2</v>
      </c>
      <c r="S58" s="257">
        <v>3</v>
      </c>
      <c r="T58" s="230">
        <v>3</v>
      </c>
      <c r="U58" s="226">
        <f t="shared" si="15"/>
        <v>3</v>
      </c>
      <c r="V58" s="226">
        <v>6</v>
      </c>
      <c r="W58" s="226"/>
      <c r="X58" s="218">
        <f t="shared" si="5"/>
        <v>6</v>
      </c>
      <c r="Y58" s="226">
        <v>5</v>
      </c>
      <c r="Z58" s="226"/>
      <c r="AA58" s="218">
        <f t="shared" si="6"/>
        <v>5</v>
      </c>
      <c r="AB58" s="255"/>
      <c r="AC58" s="255"/>
      <c r="AD58" s="226">
        <f t="shared" si="16"/>
        <v>0</v>
      </c>
      <c r="AE58" s="230">
        <v>8</v>
      </c>
      <c r="AF58" s="230"/>
      <c r="AG58" s="226">
        <f t="shared" si="17"/>
        <v>8</v>
      </c>
      <c r="AH58" s="221">
        <f t="shared" si="10"/>
        <v>4.24</v>
      </c>
      <c r="AI58" s="264" t="str">
        <f t="shared" si="18"/>
        <v>Yếu</v>
      </c>
    </row>
    <row r="59" spans="1:35" ht="24" customHeight="1">
      <c r="A59" s="214">
        <v>57</v>
      </c>
      <c r="B59" s="107" t="s">
        <v>296</v>
      </c>
      <c r="C59" s="399" t="s">
        <v>297</v>
      </c>
      <c r="D59" s="251">
        <v>409170141</v>
      </c>
      <c r="E59" s="259" t="s">
        <v>303</v>
      </c>
      <c r="F59" s="224" t="s">
        <v>1</v>
      </c>
      <c r="G59" s="369">
        <v>0</v>
      </c>
      <c r="H59" s="370"/>
      <c r="I59" s="226">
        <f t="shared" si="11"/>
        <v>0</v>
      </c>
      <c r="J59" s="338">
        <v>0</v>
      </c>
      <c r="K59" s="370">
        <v>0</v>
      </c>
      <c r="L59" s="226">
        <f t="shared" si="12"/>
        <v>0</v>
      </c>
      <c r="M59" s="370">
        <v>6</v>
      </c>
      <c r="N59" s="370"/>
      <c r="O59" s="226">
        <f t="shared" si="13"/>
        <v>6</v>
      </c>
      <c r="P59" s="230">
        <v>2</v>
      </c>
      <c r="Q59" s="370">
        <v>7</v>
      </c>
      <c r="R59" s="226">
        <f t="shared" si="14"/>
        <v>7</v>
      </c>
      <c r="S59" s="370">
        <v>1</v>
      </c>
      <c r="T59" s="370">
        <v>5</v>
      </c>
      <c r="U59" s="226">
        <f t="shared" si="15"/>
        <v>5</v>
      </c>
      <c r="V59" s="226">
        <v>6</v>
      </c>
      <c r="W59" s="226"/>
      <c r="X59" s="218">
        <f t="shared" si="5"/>
        <v>6</v>
      </c>
      <c r="Y59" s="226">
        <v>0</v>
      </c>
      <c r="Z59" s="226"/>
      <c r="AA59" s="218">
        <f t="shared" si="6"/>
        <v>0</v>
      </c>
      <c r="AB59" s="370"/>
      <c r="AC59" s="370"/>
      <c r="AD59" s="226">
        <f t="shared" si="16"/>
        <v>0</v>
      </c>
      <c r="AE59" s="370">
        <v>0</v>
      </c>
      <c r="AF59" s="370"/>
      <c r="AG59" s="226">
        <f t="shared" si="17"/>
        <v>0</v>
      </c>
      <c r="AH59" s="221">
        <f t="shared" si="10"/>
        <v>3.36</v>
      </c>
      <c r="AI59" s="264" t="str">
        <f t="shared" si="18"/>
        <v>Kém</v>
      </c>
    </row>
    <row r="60" spans="1:35" ht="24" customHeight="1">
      <c r="A60" s="222">
        <v>58</v>
      </c>
      <c r="B60" s="107" t="s">
        <v>304</v>
      </c>
      <c r="C60" s="399" t="s">
        <v>305</v>
      </c>
      <c r="D60" s="251">
        <v>409170168</v>
      </c>
      <c r="E60" s="259" t="s">
        <v>306</v>
      </c>
      <c r="F60" s="224" t="s">
        <v>1</v>
      </c>
      <c r="G60" s="369">
        <v>5</v>
      </c>
      <c r="H60" s="370"/>
      <c r="I60" s="226">
        <f t="shared" si="11"/>
        <v>5</v>
      </c>
      <c r="J60" s="338">
        <v>0</v>
      </c>
      <c r="K60" s="370"/>
      <c r="L60" s="226">
        <f t="shared" si="12"/>
        <v>0</v>
      </c>
      <c r="M60" s="370">
        <v>5</v>
      </c>
      <c r="N60" s="370"/>
      <c r="O60" s="226">
        <f t="shared" si="13"/>
        <v>5</v>
      </c>
      <c r="P60" s="230">
        <v>2</v>
      </c>
      <c r="Q60" s="370">
        <v>3</v>
      </c>
      <c r="R60" s="226">
        <f t="shared" si="14"/>
        <v>3</v>
      </c>
      <c r="S60" s="370">
        <v>3</v>
      </c>
      <c r="T60" s="370">
        <v>6</v>
      </c>
      <c r="U60" s="226">
        <f t="shared" si="15"/>
        <v>6</v>
      </c>
      <c r="V60" s="226">
        <v>7</v>
      </c>
      <c r="W60" s="226"/>
      <c r="X60" s="218">
        <f t="shared" si="5"/>
        <v>7</v>
      </c>
      <c r="Y60" s="226">
        <v>4</v>
      </c>
      <c r="Z60" s="226">
        <v>5</v>
      </c>
      <c r="AA60" s="218">
        <f t="shared" si="6"/>
        <v>5</v>
      </c>
      <c r="AB60" s="370"/>
      <c r="AC60" s="370"/>
      <c r="AD60" s="226">
        <f t="shared" si="16"/>
        <v>0</v>
      </c>
      <c r="AE60" s="370">
        <v>7</v>
      </c>
      <c r="AF60" s="370"/>
      <c r="AG60" s="226">
        <f t="shared" si="17"/>
        <v>7</v>
      </c>
      <c r="AH60" s="221">
        <f t="shared" si="10"/>
        <v>4.28</v>
      </c>
      <c r="AI60" s="264" t="str">
        <f t="shared" si="18"/>
        <v>Yếu</v>
      </c>
    </row>
    <row r="61" spans="1:35" ht="24" customHeight="1">
      <c r="A61" s="214">
        <v>59</v>
      </c>
      <c r="B61" s="107" t="s">
        <v>309</v>
      </c>
      <c r="C61" s="399" t="s">
        <v>124</v>
      </c>
      <c r="D61" s="251">
        <v>409170175</v>
      </c>
      <c r="E61" s="259" t="s">
        <v>307</v>
      </c>
      <c r="F61" s="224" t="s">
        <v>308</v>
      </c>
      <c r="G61" s="369">
        <v>6</v>
      </c>
      <c r="H61" s="370"/>
      <c r="I61" s="226">
        <f t="shared" si="11"/>
        <v>6</v>
      </c>
      <c r="J61" s="338">
        <v>5</v>
      </c>
      <c r="K61" s="370"/>
      <c r="L61" s="226">
        <f t="shared" si="12"/>
        <v>5</v>
      </c>
      <c r="M61" s="370">
        <v>6</v>
      </c>
      <c r="N61" s="370"/>
      <c r="O61" s="226">
        <f t="shared" si="13"/>
        <v>6</v>
      </c>
      <c r="P61" s="230">
        <v>2</v>
      </c>
      <c r="Q61" s="370"/>
      <c r="R61" s="226">
        <f t="shared" si="14"/>
        <v>2</v>
      </c>
      <c r="S61" s="370">
        <v>3</v>
      </c>
      <c r="T61" s="370">
        <v>4</v>
      </c>
      <c r="U61" s="226">
        <f t="shared" si="15"/>
        <v>4</v>
      </c>
      <c r="V61" s="226">
        <v>7</v>
      </c>
      <c r="W61" s="226"/>
      <c r="X61" s="218">
        <f t="shared" si="5"/>
        <v>7</v>
      </c>
      <c r="Y61" s="226">
        <v>6</v>
      </c>
      <c r="Z61" s="226"/>
      <c r="AA61" s="218">
        <f t="shared" si="6"/>
        <v>6</v>
      </c>
      <c r="AB61" s="370"/>
      <c r="AC61" s="370"/>
      <c r="AD61" s="226">
        <f t="shared" si="16"/>
        <v>0</v>
      </c>
      <c r="AE61" s="370">
        <v>6</v>
      </c>
      <c r="AF61" s="370"/>
      <c r="AG61" s="226">
        <f t="shared" si="17"/>
        <v>6</v>
      </c>
      <c r="AH61" s="221">
        <f t="shared" si="10"/>
        <v>4.8</v>
      </c>
      <c r="AI61" s="264" t="str">
        <f t="shared" si="18"/>
        <v>Yếu</v>
      </c>
    </row>
    <row r="62" spans="1:35" ht="24" customHeight="1">
      <c r="A62" s="222">
        <v>60</v>
      </c>
      <c r="B62" s="107" t="s">
        <v>310</v>
      </c>
      <c r="C62" s="399" t="s">
        <v>311</v>
      </c>
      <c r="D62" s="251">
        <v>409170194</v>
      </c>
      <c r="E62" s="259" t="s">
        <v>312</v>
      </c>
      <c r="F62" s="224" t="s">
        <v>7</v>
      </c>
      <c r="G62" s="369">
        <v>6</v>
      </c>
      <c r="H62" s="370"/>
      <c r="I62" s="226">
        <f t="shared" si="11"/>
        <v>6</v>
      </c>
      <c r="J62" s="338">
        <v>0</v>
      </c>
      <c r="K62" s="370">
        <v>6</v>
      </c>
      <c r="L62" s="226">
        <f t="shared" si="12"/>
        <v>6</v>
      </c>
      <c r="M62" s="370">
        <v>7</v>
      </c>
      <c r="N62" s="370"/>
      <c r="O62" s="226">
        <f t="shared" si="13"/>
        <v>7</v>
      </c>
      <c r="P62" s="230">
        <v>2</v>
      </c>
      <c r="Q62" s="370"/>
      <c r="R62" s="226">
        <f t="shared" si="14"/>
        <v>2</v>
      </c>
      <c r="S62" s="370">
        <v>5</v>
      </c>
      <c r="T62" s="370"/>
      <c r="U62" s="226">
        <f t="shared" si="15"/>
        <v>5</v>
      </c>
      <c r="V62" s="226">
        <v>6</v>
      </c>
      <c r="W62" s="226"/>
      <c r="X62" s="218">
        <f t="shared" si="5"/>
        <v>6</v>
      </c>
      <c r="Y62" s="226">
        <v>5</v>
      </c>
      <c r="Z62" s="226"/>
      <c r="AA62" s="218">
        <f t="shared" si="6"/>
        <v>5</v>
      </c>
      <c r="AB62" s="370"/>
      <c r="AC62" s="370"/>
      <c r="AD62" s="226">
        <f t="shared" si="16"/>
        <v>0</v>
      </c>
      <c r="AE62" s="370">
        <v>5</v>
      </c>
      <c r="AF62" s="370"/>
      <c r="AG62" s="226">
        <f t="shared" si="17"/>
        <v>5</v>
      </c>
      <c r="AH62" s="221">
        <f t="shared" si="10"/>
        <v>4.96</v>
      </c>
      <c r="AI62" s="264" t="str">
        <f t="shared" si="18"/>
        <v>Yếu</v>
      </c>
    </row>
    <row r="63" spans="1:35" ht="24" customHeight="1">
      <c r="A63" s="214">
        <v>61</v>
      </c>
      <c r="B63" s="110" t="s">
        <v>46</v>
      </c>
      <c r="C63" s="400" t="s">
        <v>51</v>
      </c>
      <c r="D63" s="251">
        <v>409170198</v>
      </c>
      <c r="E63" s="259" t="s">
        <v>313</v>
      </c>
      <c r="F63" s="224" t="s">
        <v>0</v>
      </c>
      <c r="G63" s="371">
        <v>2</v>
      </c>
      <c r="H63" s="372"/>
      <c r="I63" s="226">
        <f t="shared" si="11"/>
        <v>2</v>
      </c>
      <c r="J63" s="378">
        <v>5</v>
      </c>
      <c r="K63" s="372"/>
      <c r="L63" s="226">
        <f t="shared" si="12"/>
        <v>5</v>
      </c>
      <c r="M63" s="403">
        <v>2</v>
      </c>
      <c r="N63" s="415">
        <v>7</v>
      </c>
      <c r="O63" s="226">
        <f t="shared" si="13"/>
        <v>7</v>
      </c>
      <c r="P63" s="230">
        <v>2</v>
      </c>
      <c r="Q63" s="372"/>
      <c r="R63" s="226">
        <f t="shared" si="14"/>
        <v>2</v>
      </c>
      <c r="S63" s="372">
        <v>0</v>
      </c>
      <c r="T63" s="415">
        <v>8</v>
      </c>
      <c r="U63" s="226">
        <f t="shared" si="15"/>
        <v>8</v>
      </c>
      <c r="V63" s="404">
        <v>3</v>
      </c>
      <c r="W63" s="416">
        <v>5</v>
      </c>
      <c r="X63" s="218">
        <f t="shared" si="5"/>
        <v>5</v>
      </c>
      <c r="Y63" s="388">
        <v>4</v>
      </c>
      <c r="Z63" s="416">
        <v>6</v>
      </c>
      <c r="AA63" s="218">
        <f t="shared" si="6"/>
        <v>6</v>
      </c>
      <c r="AB63" s="372"/>
      <c r="AC63" s="372"/>
      <c r="AD63" s="226">
        <f t="shared" si="16"/>
        <v>0</v>
      </c>
      <c r="AE63" s="372">
        <v>1</v>
      </c>
      <c r="AF63" s="372"/>
      <c r="AG63" s="226">
        <f t="shared" si="17"/>
        <v>1</v>
      </c>
      <c r="AH63" s="221">
        <f t="shared" si="10"/>
        <v>4.68</v>
      </c>
      <c r="AI63" s="264" t="str">
        <f t="shared" si="18"/>
        <v>Yếu</v>
      </c>
    </row>
    <row r="64" ht="15.75">
      <c r="AH64" s="221"/>
    </row>
    <row r="65" ht="15.75">
      <c r="AH65" s="221"/>
    </row>
    <row r="66" ht="15.75">
      <c r="AH66" s="221"/>
    </row>
    <row r="67" ht="15.75">
      <c r="AH67" s="221"/>
    </row>
    <row r="68" ht="15.75">
      <c r="AH68" s="221"/>
    </row>
    <row r="69" ht="15.75">
      <c r="AH69" s="221"/>
    </row>
    <row r="70" ht="15.75">
      <c r="AH70" s="221"/>
    </row>
    <row r="71" ht="15.75">
      <c r="AH71" s="221"/>
    </row>
    <row r="72" ht="15.75">
      <c r="AH72" s="221"/>
    </row>
    <row r="73" ht="15.75">
      <c r="AH73" s="221"/>
    </row>
    <row r="74" ht="15.75">
      <c r="AH74" s="221"/>
    </row>
    <row r="75" ht="15.75">
      <c r="AH75" s="221"/>
    </row>
    <row r="76" ht="15.75">
      <c r="AH76" s="221"/>
    </row>
    <row r="77" spans="1:35" s="146" customFormat="1" ht="24" customHeight="1">
      <c r="A77" s="214">
        <v>30</v>
      </c>
      <c r="B77" s="316" t="s">
        <v>126</v>
      </c>
      <c r="C77" s="402" t="s">
        <v>127</v>
      </c>
      <c r="D77" s="68" t="s">
        <v>238</v>
      </c>
      <c r="E77" s="224" t="s">
        <v>128</v>
      </c>
      <c r="F77" s="276" t="s">
        <v>3</v>
      </c>
      <c r="G77" s="266"/>
      <c r="H77" s="255"/>
      <c r="I77" s="226">
        <f>IF(H77="",G77,IF(G77&gt;=5,H77,MAX(G77,H77)))</f>
        <v>0</v>
      </c>
      <c r="J77" s="267">
        <v>2</v>
      </c>
      <c r="K77" s="230"/>
      <c r="L77" s="226">
        <f>IF(K77="",J77,IF(J77&gt;=5,K77,MAX(J77,K77)))</f>
        <v>2</v>
      </c>
      <c r="M77" s="230"/>
      <c r="N77" s="230"/>
      <c r="O77" s="226">
        <f>IF(N77="",M77,IF(M77&gt;=5,N77,MAX(M77,N77)))</f>
        <v>0</v>
      </c>
      <c r="P77" s="230"/>
      <c r="Q77" s="230"/>
      <c r="R77" s="226">
        <f>IF(Q77="",P77,IF(P77&gt;=5,Q77,MAX(P77,Q77)))</f>
        <v>0</v>
      </c>
      <c r="S77" s="257"/>
      <c r="T77" s="230"/>
      <c r="U77" s="226">
        <f>IF(T77="",S77,IF(S77&gt;=5,T77,MAX(S77,T77)))</f>
        <v>0</v>
      </c>
      <c r="V77" s="226"/>
      <c r="W77" s="226"/>
      <c r="X77" s="226">
        <f>IF(W77="",V77,IF(V77&gt;=5,W77,MAX(V77,W77)))</f>
        <v>0</v>
      </c>
      <c r="Y77" s="226">
        <v>5</v>
      </c>
      <c r="Z77" s="226"/>
      <c r="AA77" s="226">
        <f>IF(Z77="",Y77,IF(Y77&gt;=5,Z77,MAX(Y77,Z77)))</f>
        <v>5</v>
      </c>
      <c r="AB77" s="255"/>
      <c r="AC77" s="255"/>
      <c r="AD77" s="226">
        <f>IF(AC77="",AB77,IF(AB77&gt;=5,AC77,MAX(AB77,AC77)))</f>
        <v>0</v>
      </c>
      <c r="AE77" s="230"/>
      <c r="AF77" s="230"/>
      <c r="AG77" s="226">
        <f>IF(AF77="",AE77,IF(AE77&gt;=5,AF77,MAX(AE77,AF77)))</f>
        <v>0</v>
      </c>
      <c r="AH77" s="221">
        <f>ROUND(SUMPRODUCT(G77:AG77,$G$2:$AG$2)/SUMIF($G77:$AG77,"&lt;&gt;M",$G$2:$AG$2),2)</f>
        <v>0.84</v>
      </c>
      <c r="AI77" s="264" t="str">
        <f>IF(AH77&gt;=9,"Xuất Sắc",IF(AH77&gt;=8,"Giỏi",IF(AH77&gt;=7,"Khá",IF(AH77&gt;=6,"TB.Khá",IF(AH77&gt;=5,"Trung Bình",IF(AH77&gt;=4,"Yếu","Kém"))))))</f>
        <v>Kém</v>
      </c>
    </row>
    <row r="78" spans="1:35" s="146" customFormat="1" ht="24" customHeight="1">
      <c r="A78" s="222">
        <v>35</v>
      </c>
      <c r="B78" s="316" t="s">
        <v>138</v>
      </c>
      <c r="C78" s="402" t="s">
        <v>139</v>
      </c>
      <c r="D78" s="68" t="s">
        <v>243</v>
      </c>
      <c r="E78" s="224" t="s">
        <v>140</v>
      </c>
      <c r="F78" s="276" t="s">
        <v>141</v>
      </c>
      <c r="G78" s="266"/>
      <c r="H78" s="255"/>
      <c r="I78" s="226">
        <f>IF(H78="",G78,IF(G78&gt;=5,H78,MAX(G78,H78)))</f>
        <v>0</v>
      </c>
      <c r="J78" s="267">
        <v>2</v>
      </c>
      <c r="K78" s="230"/>
      <c r="L78" s="226">
        <f>IF(K78="",J78,IF(J78&gt;=5,K78,MAX(J78,K78)))</f>
        <v>2</v>
      </c>
      <c r="M78" s="230">
        <v>7</v>
      </c>
      <c r="N78" s="230"/>
      <c r="O78" s="226">
        <f>IF(N78="",M78,IF(M78&gt;=5,N78,MAX(M78,N78)))</f>
        <v>7</v>
      </c>
      <c r="P78" s="230"/>
      <c r="Q78" s="230"/>
      <c r="R78" s="226">
        <f>IF(Q78="",P78,IF(P78&gt;=5,Q78,MAX(P78,Q78)))</f>
        <v>0</v>
      </c>
      <c r="S78" s="257"/>
      <c r="T78" s="230"/>
      <c r="U78" s="226">
        <f>IF(T78="",S78,IF(S78&gt;=5,T78,MAX(S78,T78)))</f>
        <v>0</v>
      </c>
      <c r="V78" s="226"/>
      <c r="W78" s="226"/>
      <c r="X78" s="226">
        <f>IF(W78="",V78,IF(V78&gt;=5,W78,MAX(V78,W78)))</f>
        <v>0</v>
      </c>
      <c r="Y78" s="226">
        <v>5</v>
      </c>
      <c r="Z78" s="226"/>
      <c r="AA78" s="226">
        <f>IF(Z78="",Y78,IF(Y78&gt;=5,Z78,MAX(Y78,Z78)))</f>
        <v>5</v>
      </c>
      <c r="AB78" s="255"/>
      <c r="AC78" s="255"/>
      <c r="AD78" s="226">
        <f>IF(AC78="",AB78,IF(AB78&gt;=5,AC78,MAX(AB78,AC78)))</f>
        <v>0</v>
      </c>
      <c r="AE78" s="230"/>
      <c r="AF78" s="230"/>
      <c r="AG78" s="226">
        <f>IF(AF78="",AE78,IF(AE78&gt;=5,AF78,MAX(AE78,AF78)))</f>
        <v>0</v>
      </c>
      <c r="AH78" s="221">
        <f>ROUND(SUMPRODUCT(G78:AG78,$G$2:$AG$2)/SUMIF($G78:$AG78,"&lt;&gt;M",$G$2:$AG$2),2)</f>
        <v>1.68</v>
      </c>
      <c r="AI78" s="264" t="str">
        <f>IF(AH78&gt;=9,"Xuất Sắc",IF(AH78&gt;=8,"Giỏi",IF(AH78&gt;=7,"Khá",IF(AH78&gt;=6,"TB.Khá",IF(AH78&gt;=5,"Trung Bình",IF(AH78&gt;=4,"Yếu","Kém"))))))</f>
        <v>Kém</v>
      </c>
    </row>
    <row r="79" spans="1:35" s="146" customFormat="1" ht="24" customHeight="1">
      <c r="A79" s="214">
        <v>42</v>
      </c>
      <c r="B79" s="316" t="s">
        <v>158</v>
      </c>
      <c r="C79" s="402" t="s">
        <v>159</v>
      </c>
      <c r="D79" s="68" t="s">
        <v>251</v>
      </c>
      <c r="E79" s="224" t="s">
        <v>160</v>
      </c>
      <c r="F79" s="276" t="s">
        <v>161</v>
      </c>
      <c r="G79" s="266"/>
      <c r="H79" s="255"/>
      <c r="I79" s="226">
        <f>IF(H79="",G79,IF(G79&gt;=5,H79,MAX(G79,H79)))</f>
        <v>0</v>
      </c>
      <c r="J79" s="267"/>
      <c r="K79" s="230"/>
      <c r="L79" s="226">
        <f>IF(K79="",J79,IF(J79&gt;=5,K79,MAX(J79,K79)))</f>
        <v>0</v>
      </c>
      <c r="M79" s="230"/>
      <c r="N79" s="230"/>
      <c r="O79" s="226">
        <f>IF(N79="",M79,IF(M79&gt;=5,N79,MAX(M79,N79)))</f>
        <v>0</v>
      </c>
      <c r="P79" s="230"/>
      <c r="Q79" s="230"/>
      <c r="R79" s="226">
        <f>IF(Q79="",P79,IF(P79&gt;=5,Q79,MAX(P79,Q79)))</f>
        <v>0</v>
      </c>
      <c r="S79" s="257"/>
      <c r="T79" s="230"/>
      <c r="U79" s="226">
        <f>IF(T79="",S79,IF(S79&gt;=5,T79,MAX(S79,T79)))</f>
        <v>0</v>
      </c>
      <c r="V79" s="226"/>
      <c r="W79" s="226"/>
      <c r="X79" s="226">
        <f>IF(W79="",V79,IF(V79&gt;=5,W79,MAX(V79,W79)))</f>
        <v>0</v>
      </c>
      <c r="Y79" s="226"/>
      <c r="Z79" s="226"/>
      <c r="AA79" s="226">
        <f>IF(Z79="",Y79,IF(Y79&gt;=5,Z79,MAX(Y79,Z79)))</f>
        <v>0</v>
      </c>
      <c r="AB79" s="255"/>
      <c r="AC79" s="255"/>
      <c r="AD79" s="226">
        <f>IF(AC79="",AB79,IF(AB79&gt;=5,AC79,MAX(AB79,AC79)))</f>
        <v>0</v>
      </c>
      <c r="AE79" s="230"/>
      <c r="AF79" s="230"/>
      <c r="AG79" s="226">
        <f>IF(AF79="",AE79,IF(AE79&gt;=5,AF79,MAX(AE79,AF79)))</f>
        <v>0</v>
      </c>
      <c r="AH79" s="221">
        <f>ROUND(SUMPRODUCT(G79:AG79,$G$2:$AG$2)/SUMIF($G79:$AG79,"&lt;&gt;M",$G$2:$AG$2),2)</f>
        <v>0</v>
      </c>
      <c r="AI79" s="264" t="str">
        <f>IF(AH79&gt;=9,"Xuất Sắc",IF(AH79&gt;=8,"Giỏi",IF(AH79&gt;=7,"Khá",IF(AH79&gt;=6,"TB.Khá",IF(AH79&gt;=5,"Trung Bình",IF(AH79&gt;=4,"Yếu","Kém"))))))</f>
        <v>Kém</v>
      </c>
    </row>
    <row r="80" spans="1:35" s="146" customFormat="1" ht="24" customHeight="1">
      <c r="A80" s="222">
        <v>56</v>
      </c>
      <c r="B80" s="316" t="s">
        <v>46</v>
      </c>
      <c r="C80" s="402" t="s">
        <v>187</v>
      </c>
      <c r="D80" s="68" t="s">
        <v>265</v>
      </c>
      <c r="E80" s="224" t="s">
        <v>189</v>
      </c>
      <c r="F80" s="276" t="s">
        <v>15</v>
      </c>
      <c r="G80" s="266">
        <v>6</v>
      </c>
      <c r="H80" s="255"/>
      <c r="I80" s="226">
        <f>IF(H80="",G80,IF(G80&gt;=5,H80,MAX(G80,H80)))</f>
        <v>6</v>
      </c>
      <c r="J80" s="267">
        <v>4</v>
      </c>
      <c r="K80" s="230"/>
      <c r="L80" s="226">
        <f>IF(K80="",J80,IF(J80&gt;=5,K80,MAX(J80,K80)))</f>
        <v>4</v>
      </c>
      <c r="M80" s="230">
        <v>7</v>
      </c>
      <c r="N80" s="230"/>
      <c r="O80" s="226">
        <f>IF(N80="",M80,IF(M80&gt;=5,N80,MAX(M80,N80)))</f>
        <v>7</v>
      </c>
      <c r="P80" s="230"/>
      <c r="Q80" s="230"/>
      <c r="R80" s="226">
        <f>IF(Q80="",P80,IF(P80&gt;=5,Q80,MAX(P80,Q80)))</f>
        <v>0</v>
      </c>
      <c r="S80" s="257"/>
      <c r="T80" s="230"/>
      <c r="U80" s="226">
        <f>IF(T80="",S80,IF(S80&gt;=5,T80,MAX(S80,T80)))</f>
        <v>0</v>
      </c>
      <c r="V80" s="226"/>
      <c r="W80" s="226"/>
      <c r="X80" s="226">
        <f>IF(W80="",V80,IF(V80&gt;=5,W80,MAX(V80,W80)))</f>
        <v>0</v>
      </c>
      <c r="Y80" s="226">
        <v>5</v>
      </c>
      <c r="Z80" s="226"/>
      <c r="AA80" s="226">
        <f>IF(Z80="",Y80,IF(Y80&gt;=5,Z80,MAX(Y80,Z80)))</f>
        <v>5</v>
      </c>
      <c r="AB80" s="255"/>
      <c r="AC80" s="255"/>
      <c r="AD80" s="226">
        <f>IF(AC80="",AB80,IF(AB80&gt;=5,AC80,MAX(AB80,AC80)))</f>
        <v>0</v>
      </c>
      <c r="AE80" s="230"/>
      <c r="AF80" s="230"/>
      <c r="AG80" s="226">
        <f>IF(AF80="",AE80,IF(AE80&gt;=5,AF80,MAX(AE80,AF80)))</f>
        <v>0</v>
      </c>
      <c r="AH80" s="221">
        <f>ROUND(SUMPRODUCT(G80:AG80,$G$2:$AG$2)/SUMIF($G80:$AG80,"&lt;&gt;M",$G$2:$AG$2),2)</f>
        <v>2.88</v>
      </c>
      <c r="AI80" s="264" t="str">
        <f>IF(AH80&gt;=9,"Xuất Sắc",IF(AH80&gt;=8,"Giỏi",IF(AH80&gt;=7,"Khá",IF(AH80&gt;=6,"TB.Khá",IF(AH80&gt;=5,"Trung Bình",IF(AH80&gt;=4,"Yếu","Kém"))))))</f>
        <v>Kém</v>
      </c>
    </row>
    <row r="81" spans="1:35" s="146" customFormat="1" ht="24" customHeight="1">
      <c r="A81" s="222">
        <v>59</v>
      </c>
      <c r="B81" s="316" t="s">
        <v>192</v>
      </c>
      <c r="C81" s="402" t="s">
        <v>193</v>
      </c>
      <c r="D81" s="68" t="s">
        <v>268</v>
      </c>
      <c r="E81" s="224" t="s">
        <v>45</v>
      </c>
      <c r="F81" s="276" t="s">
        <v>3</v>
      </c>
      <c r="G81" s="266"/>
      <c r="H81" s="255"/>
      <c r="I81" s="226">
        <f>IF(H81="",G81,IF(G81&gt;=5,H81,MAX(G81,H81)))</f>
        <v>0</v>
      </c>
      <c r="J81" s="267"/>
      <c r="K81" s="230"/>
      <c r="L81" s="226">
        <f>IF(K81="",J81,IF(J81&gt;=5,K81,MAX(J81,K81)))</f>
        <v>0</v>
      </c>
      <c r="M81" s="230"/>
      <c r="N81" s="230"/>
      <c r="O81" s="226">
        <f>IF(N81="",M81,IF(M81&gt;=5,N81,MAX(M81,N81)))</f>
        <v>0</v>
      </c>
      <c r="P81" s="230"/>
      <c r="Q81" s="230"/>
      <c r="R81" s="226">
        <f>IF(Q81="",P81,IF(P81&gt;=5,Q81,MAX(P81,Q81)))</f>
        <v>0</v>
      </c>
      <c r="S81" s="257"/>
      <c r="T81" s="230"/>
      <c r="U81" s="226">
        <f>IF(T81="",S81,IF(S81&gt;=5,T81,MAX(S81,T81)))</f>
        <v>0</v>
      </c>
      <c r="V81" s="226"/>
      <c r="W81" s="226"/>
      <c r="X81" s="226">
        <f>IF(W81="",V81,IF(V81&gt;=5,W81,MAX(V81,W81)))</f>
        <v>0</v>
      </c>
      <c r="Y81" s="226"/>
      <c r="Z81" s="226"/>
      <c r="AA81" s="226">
        <f>IF(Z81="",Y81,IF(Y81&gt;=5,Z81,MAX(Y81,Z81)))</f>
        <v>0</v>
      </c>
      <c r="AB81" s="255"/>
      <c r="AC81" s="255"/>
      <c r="AD81" s="226">
        <f>IF(AC81="",AB81,IF(AB81&gt;=5,AC81,MAX(AB81,AC81)))</f>
        <v>0</v>
      </c>
      <c r="AE81" s="230"/>
      <c r="AF81" s="230"/>
      <c r="AG81" s="226">
        <f>IF(AF81="",AE81,IF(AE81&gt;=5,AF81,MAX(AE81,AF81)))</f>
        <v>0</v>
      </c>
      <c r="AH81" s="221">
        <f>ROUND(SUMPRODUCT(G81:AG81,$G$2:$AG$2)/SUMIF($G81:$AG81,"&lt;&gt;M",$G$2:$AG$2),2)</f>
        <v>0</v>
      </c>
      <c r="AI81" s="264" t="str">
        <f>IF(AH81&gt;=9,"Xuất Sắc",IF(AH81&gt;=8,"Giỏi",IF(AH81&gt;=7,"Khá",IF(AH81&gt;=6,"TB.Khá",IF(AH81&gt;=5,"Trung Bình",IF(AH81&gt;=4,"Yếu","Kém"))))))</f>
        <v>Kém</v>
      </c>
    </row>
    <row r="102" spans="1:35" s="146" customFormat="1" ht="31.5" customHeight="1">
      <c r="A102" s="214">
        <v>43</v>
      </c>
      <c r="B102" s="223" t="s">
        <v>157</v>
      </c>
      <c r="C102" s="396" t="s">
        <v>155</v>
      </c>
      <c r="D102" s="252"/>
      <c r="E102" s="224" t="s">
        <v>131</v>
      </c>
      <c r="F102" s="224" t="s">
        <v>11</v>
      </c>
      <c r="G102" s="373"/>
      <c r="H102" s="373"/>
      <c r="I102" s="240">
        <f>IF(H102="",G102,IF(G102&gt;=5,H102,MAX(G102,H102)))</f>
        <v>0</v>
      </c>
      <c r="J102" s="379"/>
      <c r="K102" s="381"/>
      <c r="L102" s="240">
        <f>IF(K102="",J102,IF(J102&gt;=5,K102,MAX(J102,K102)))</f>
        <v>0</v>
      </c>
      <c r="M102" s="381"/>
      <c r="N102" s="381"/>
      <c r="O102" s="240">
        <f>IF(N102="",M102,IF(M102&gt;=5,N102,MAX(M102,N102)))</f>
        <v>0</v>
      </c>
      <c r="P102" s="381"/>
      <c r="Q102" s="381"/>
      <c r="R102" s="240">
        <f>IF(Q102="",P102,IF(P102&gt;=5,Q102,MAX(P102,Q102)))</f>
        <v>0</v>
      </c>
      <c r="S102" s="387"/>
      <c r="T102" s="381"/>
      <c r="U102" s="240">
        <f>IF(T102="",S102,IF(S102&gt;=5,T102,MAX(S102,T102)))</f>
        <v>0</v>
      </c>
      <c r="V102" s="240"/>
      <c r="W102" s="240"/>
      <c r="X102" s="240"/>
      <c r="Y102" s="240"/>
      <c r="Z102" s="240"/>
      <c r="AA102" s="240"/>
      <c r="AB102" s="373"/>
      <c r="AC102" s="373"/>
      <c r="AD102" s="240">
        <f>IF(AC102="",AB102,IF(AB102&gt;=5,AC102,MAX(AB102,AC102)))</f>
        <v>0</v>
      </c>
      <c r="AE102" s="381"/>
      <c r="AF102" s="381"/>
      <c r="AG102" s="240">
        <f>IF(AF102="",AE102,IF(AE102&gt;=5,AF102,MAX(AE102,AF102)))</f>
        <v>0</v>
      </c>
      <c r="AH102" s="244">
        <f>IF(J102="M",ROUND(SUMPRODUCT(M102:AG102,#REF!)/SUM(#REF!),2),ROUND(SUMPRODUCT(J102:AG102,$J$2:$AG$2)/SUM($J$2:$AG$2),2))</f>
        <v>0</v>
      </c>
      <c r="AI102" s="245" t="str">
        <f>IF(AH102&gt;=9,"Xuất Sắc",IF(AH102&gt;=8,"Giỏi",IF(AH102&gt;=7,"Khá",IF(AH102&gt;=6,"TB.Khá",IF(AH102&gt;=5,"Trung Bình",IF(AH102&gt;=4,"Yếu","Kém"))))))</f>
        <v>Kém</v>
      </c>
    </row>
    <row r="103" spans="1:35" s="146" customFormat="1" ht="31.5" customHeight="1">
      <c r="A103" s="222">
        <v>3</v>
      </c>
      <c r="B103" s="223" t="s">
        <v>59</v>
      </c>
      <c r="C103" s="396" t="s">
        <v>60</v>
      </c>
      <c r="D103" s="252"/>
      <c r="E103" s="224" t="s">
        <v>34</v>
      </c>
      <c r="F103" s="224" t="s">
        <v>15</v>
      </c>
      <c r="G103" s="373"/>
      <c r="H103" s="373"/>
      <c r="I103" s="240">
        <f>IF(H103="",G103,IF(G103&gt;=5,H103,MAX(G103,H103)))</f>
        <v>0</v>
      </c>
      <c r="J103" s="382"/>
      <c r="K103" s="383"/>
      <c r="L103" s="240">
        <f>IF(K103="",J103,IF(J103&gt;=5,K103,MAX(J103,K103)))</f>
        <v>0</v>
      </c>
      <c r="M103" s="383"/>
      <c r="N103" s="383"/>
      <c r="O103" s="240">
        <f>IF(N103="",M103,IF(M103&gt;=5,N103,MAX(M103,N103)))</f>
        <v>0</v>
      </c>
      <c r="P103" s="383"/>
      <c r="Q103" s="383"/>
      <c r="R103" s="240">
        <f>IF(Q103="",P103,IF(P103&gt;=5,Q103,MAX(P103,Q103)))</f>
        <v>0</v>
      </c>
      <c r="S103" s="387"/>
      <c r="T103" s="383"/>
      <c r="U103" s="240">
        <f>IF(T103="",S103,IF(S103&gt;=5,T103,MAX(S103,T103)))</f>
        <v>0</v>
      </c>
      <c r="V103" s="240"/>
      <c r="W103" s="240"/>
      <c r="X103" s="240"/>
      <c r="Y103" s="240"/>
      <c r="Z103" s="240"/>
      <c r="AA103" s="240"/>
      <c r="AB103" s="373"/>
      <c r="AC103" s="373"/>
      <c r="AD103" s="240">
        <f>IF(AC103="",AB103,IF(AB103&gt;=5,AC103,MAX(AB103,AC103)))</f>
        <v>0</v>
      </c>
      <c r="AE103" s="383"/>
      <c r="AF103" s="383"/>
      <c r="AG103" s="240">
        <f>IF(AF103="",AE103,IF(AE103&gt;=5,AF103,MAX(AE103,AF103)))</f>
        <v>0</v>
      </c>
      <c r="AH103" s="244">
        <f>IF(J103="M",ROUND(SUMPRODUCT(M103:AG103,#REF!)/SUM(#REF!),2),ROUND(SUMPRODUCT(J103:AG103,$J$2:$AG$2)/SUM($J$2:$AG$2),2))</f>
        <v>0</v>
      </c>
      <c r="AI103" s="245" t="str">
        <f>IF(AH103&gt;=9,"Xuất Sắc",IF(AH103&gt;=8,"Giỏi",IF(AH103&gt;=7,"Khá",IF(AH103&gt;=6,"TB.Khá",IF(AH103&gt;=5,"Trung Bình",IF(AH103&gt;=4,"Yếu","Kém"))))))</f>
        <v>Kém</v>
      </c>
    </row>
  </sheetData>
  <sheetProtection/>
  <mergeCells count="1">
    <mergeCell ref="A2:F2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workbookViewId="0" topLeftCell="X67">
      <selection activeCell="A1" sqref="A1:AN82"/>
    </sheetView>
  </sheetViews>
  <sheetFormatPr defaultColWidth="8.796875" defaultRowHeight="15"/>
  <cols>
    <col min="1" max="1" width="3.59765625" style="117" customWidth="1"/>
    <col min="2" max="2" width="15.59765625" style="132" customWidth="1"/>
    <col min="3" max="3" width="7.69921875" style="301" customWidth="1"/>
    <col min="4" max="4" width="9.59765625" style="132" customWidth="1"/>
    <col min="5" max="5" width="8.8984375" style="132" customWidth="1"/>
    <col min="6" max="6" width="10.19921875" style="178" customWidth="1"/>
    <col min="7" max="34" width="4.3984375" style="117" customWidth="1"/>
    <col min="35" max="35" width="6.19921875" style="176" customWidth="1"/>
    <col min="36" max="36" width="10.59765625" style="132" customWidth="1"/>
    <col min="37" max="37" width="4.19921875" style="117" customWidth="1"/>
    <col min="38" max="38" width="4.8984375" style="117" customWidth="1"/>
    <col min="39" max="39" width="10.69921875" style="117" customWidth="1"/>
    <col min="40" max="40" width="6.5" style="117" customWidth="1"/>
    <col min="41" max="16384" width="9" style="117" customWidth="1"/>
  </cols>
  <sheetData>
    <row r="1" spans="1:39" s="177" customFormat="1" ht="15">
      <c r="A1" s="283"/>
      <c r="B1" s="284"/>
      <c r="C1" s="285" t="s">
        <v>315</v>
      </c>
      <c r="D1" s="285"/>
      <c r="E1" s="114"/>
      <c r="F1" s="114"/>
      <c r="G1" s="116"/>
      <c r="H1" s="286"/>
      <c r="I1" s="116"/>
      <c r="J1" s="116"/>
      <c r="K1" s="286"/>
      <c r="L1" s="286"/>
      <c r="M1" s="286"/>
      <c r="N1" s="286"/>
      <c r="O1" s="286"/>
      <c r="P1" s="286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8" t="s">
        <v>283</v>
      </c>
      <c r="AJ1" s="114"/>
      <c r="AK1" s="114"/>
      <c r="AL1" s="114"/>
      <c r="AM1" s="287"/>
    </row>
    <row r="2" spans="1:39" s="177" customFormat="1" ht="15">
      <c r="A2" s="283"/>
      <c r="B2" s="288"/>
      <c r="C2" s="289" t="s">
        <v>316</v>
      </c>
      <c r="D2" s="289"/>
      <c r="E2" s="118"/>
      <c r="F2" s="114"/>
      <c r="G2" s="119"/>
      <c r="H2" s="286"/>
      <c r="I2" s="116"/>
      <c r="J2" s="116"/>
      <c r="K2" s="286"/>
      <c r="L2" s="286"/>
      <c r="M2" s="286"/>
      <c r="N2" s="286"/>
      <c r="O2" s="286"/>
      <c r="P2" s="286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118" t="s">
        <v>284</v>
      </c>
      <c r="AJ2" s="118"/>
      <c r="AK2" s="118"/>
      <c r="AL2" s="118"/>
      <c r="AM2" s="291"/>
    </row>
    <row r="3" spans="1:39" ht="18.75">
      <c r="A3" s="283"/>
      <c r="B3" s="288"/>
      <c r="C3" s="289" t="s">
        <v>317</v>
      </c>
      <c r="D3" s="289"/>
      <c r="E3" s="118"/>
      <c r="F3" s="114"/>
      <c r="G3" s="120"/>
      <c r="H3" s="292"/>
      <c r="I3" s="121"/>
      <c r="J3" s="121"/>
      <c r="K3" s="293"/>
      <c r="L3" s="123"/>
      <c r="M3" s="123"/>
      <c r="N3" s="123"/>
      <c r="O3" s="123"/>
      <c r="P3" s="123"/>
      <c r="Q3" s="123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94"/>
      <c r="AJ3" s="124"/>
      <c r="AK3" s="124"/>
      <c r="AL3" s="124"/>
      <c r="AM3" s="124"/>
    </row>
    <row r="4" spans="1:39" ht="12" customHeight="1">
      <c r="A4" s="283"/>
      <c r="B4" s="113"/>
      <c r="C4" s="113"/>
      <c r="D4" s="113"/>
      <c r="E4" s="114"/>
      <c r="F4" s="11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294"/>
      <c r="AJ4" s="124"/>
      <c r="AK4" s="124"/>
      <c r="AL4" s="124"/>
      <c r="AM4" s="124"/>
    </row>
    <row r="5" spans="1:39" ht="22.5">
      <c r="A5" s="492" t="s">
        <v>343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</row>
    <row r="6" spans="1:39" ht="18.75">
      <c r="A6" s="493" t="s">
        <v>318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</row>
    <row r="7" spans="1:39" ht="18.75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</row>
    <row r="8" spans="1:39" ht="29.25" customHeight="1">
      <c r="A8" s="295"/>
      <c r="B8" s="296"/>
      <c r="C8" s="296"/>
      <c r="D8" s="296"/>
      <c r="E8" s="296"/>
      <c r="F8" s="296"/>
      <c r="G8" s="507" t="s">
        <v>340</v>
      </c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7" t="s">
        <v>341</v>
      </c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126"/>
      <c r="AJ8" s="295"/>
      <c r="AK8" s="295"/>
      <c r="AL8" s="295"/>
      <c r="AM8" s="295"/>
    </row>
    <row r="9" spans="1:40" s="181" customFormat="1" ht="232.5" customHeight="1">
      <c r="A9" s="179" t="s">
        <v>16</v>
      </c>
      <c r="B9" s="182" t="s">
        <v>299</v>
      </c>
      <c r="C9" s="297" t="s">
        <v>19</v>
      </c>
      <c r="D9" s="182" t="s">
        <v>338</v>
      </c>
      <c r="E9" s="182" t="s">
        <v>20</v>
      </c>
      <c r="F9" s="179" t="s">
        <v>21</v>
      </c>
      <c r="G9" s="482" t="s">
        <v>198</v>
      </c>
      <c r="H9" s="482" t="s">
        <v>201</v>
      </c>
      <c r="I9" s="482" t="s">
        <v>202</v>
      </c>
      <c r="J9" s="482" t="s">
        <v>203</v>
      </c>
      <c r="K9" s="482" t="s">
        <v>204</v>
      </c>
      <c r="L9" s="482" t="s">
        <v>205</v>
      </c>
      <c r="M9" s="482" t="s">
        <v>271</v>
      </c>
      <c r="N9" s="482" t="s">
        <v>272</v>
      </c>
      <c r="O9" s="482" t="s">
        <v>201</v>
      </c>
      <c r="P9" s="482" t="s">
        <v>273</v>
      </c>
      <c r="Q9" s="482" t="s">
        <v>274</v>
      </c>
      <c r="R9" s="482" t="s">
        <v>275</v>
      </c>
      <c r="S9" s="483" t="s">
        <v>293</v>
      </c>
      <c r="T9" s="484" t="s">
        <v>289</v>
      </c>
      <c r="U9" s="483" t="s">
        <v>290</v>
      </c>
      <c r="V9" s="485" t="s">
        <v>291</v>
      </c>
      <c r="W9" s="483" t="s">
        <v>292</v>
      </c>
      <c r="X9" s="483" t="s">
        <v>294</v>
      </c>
      <c r="Y9" s="483" t="s">
        <v>295</v>
      </c>
      <c r="Z9" s="486" t="s">
        <v>319</v>
      </c>
      <c r="AA9" s="486" t="s">
        <v>321</v>
      </c>
      <c r="AB9" s="486" t="s">
        <v>322</v>
      </c>
      <c r="AC9" s="487" t="s">
        <v>323</v>
      </c>
      <c r="AD9" s="486" t="s">
        <v>324</v>
      </c>
      <c r="AE9" s="486" t="s">
        <v>325</v>
      </c>
      <c r="AF9" s="486" t="s">
        <v>326</v>
      </c>
      <c r="AG9" s="486" t="s">
        <v>327</v>
      </c>
      <c r="AH9" s="486" t="s">
        <v>328</v>
      </c>
      <c r="AI9" s="410" t="s">
        <v>339</v>
      </c>
      <c r="AJ9" s="184" t="s">
        <v>279</v>
      </c>
      <c r="AK9" s="185" t="s">
        <v>280</v>
      </c>
      <c r="AL9" s="185" t="s">
        <v>281</v>
      </c>
      <c r="AM9" s="185" t="s">
        <v>282</v>
      </c>
      <c r="AN9" s="488" t="s">
        <v>342</v>
      </c>
    </row>
    <row r="10" spans="1:40" s="137" customFormat="1" ht="20.25" customHeight="1">
      <c r="A10" s="503" t="s">
        <v>22</v>
      </c>
      <c r="B10" s="504"/>
      <c r="C10" s="504"/>
      <c r="D10" s="504"/>
      <c r="E10" s="504"/>
      <c r="F10" s="505"/>
      <c r="G10" s="361">
        <f>'HK1'!I2</f>
        <v>5</v>
      </c>
      <c r="H10" s="361">
        <f>'HK1'!L2</f>
        <v>3</v>
      </c>
      <c r="I10" s="361">
        <f>'HK1'!O2</f>
        <v>4</v>
      </c>
      <c r="J10" s="362">
        <f>'HK1'!R2</f>
        <v>4</v>
      </c>
      <c r="K10" s="361">
        <f>'HK1'!U2</f>
        <v>4</v>
      </c>
      <c r="L10" s="361">
        <f>'HK1'!X2</f>
        <v>0</v>
      </c>
      <c r="M10" s="361">
        <f>'HK2'!I2</f>
        <v>5</v>
      </c>
      <c r="N10" s="361">
        <f>'HK2'!L2</f>
        <v>4</v>
      </c>
      <c r="O10" s="361">
        <f>'HK2'!O2</f>
        <v>5</v>
      </c>
      <c r="P10" s="361">
        <f>'HK2'!R2</f>
        <v>5</v>
      </c>
      <c r="Q10" s="361">
        <f>'HK2'!U2</f>
        <v>3</v>
      </c>
      <c r="R10" s="361">
        <f>'HK2'!X2</f>
        <v>0</v>
      </c>
      <c r="S10" s="361">
        <f>'HK3'!I2</f>
        <v>4</v>
      </c>
      <c r="T10" s="361">
        <f>'HK3'!L2</f>
        <v>3</v>
      </c>
      <c r="U10" s="361">
        <f>'HK3'!O2</f>
        <v>5</v>
      </c>
      <c r="V10" s="361">
        <f>'HK3'!R2</f>
        <v>3</v>
      </c>
      <c r="W10" s="361">
        <f>'HK3'!U2</f>
        <v>3</v>
      </c>
      <c r="X10" s="361">
        <f>'HK3'!X2</f>
        <v>3</v>
      </c>
      <c r="Y10" s="361">
        <f>'HK3'!AA2</f>
        <v>0</v>
      </c>
      <c r="Z10" s="361">
        <f>'HK4'!I2</f>
        <v>4</v>
      </c>
      <c r="AA10" s="361">
        <f>'HK4'!L2</f>
        <v>3</v>
      </c>
      <c r="AB10" s="361">
        <f>'HK4'!O2</f>
        <v>3</v>
      </c>
      <c r="AC10" s="361">
        <f>'HK4'!R2</f>
        <v>4</v>
      </c>
      <c r="AD10" s="361">
        <f>'HK4'!U2</f>
        <v>4</v>
      </c>
      <c r="AE10" s="361">
        <f>'HK4'!X2</f>
        <v>3</v>
      </c>
      <c r="AF10" s="361">
        <f>'HK4'!AA2</f>
        <v>3</v>
      </c>
      <c r="AG10" s="361">
        <f>'HK4'!AD2</f>
        <v>1</v>
      </c>
      <c r="AH10" s="361">
        <f>'HK4'!AG2</f>
        <v>0</v>
      </c>
      <c r="AI10" s="458">
        <f>SUM(S10:AH10)</f>
        <v>46</v>
      </c>
      <c r="AJ10" s="180"/>
      <c r="AK10" s="186"/>
      <c r="AL10" s="186"/>
      <c r="AM10" s="186"/>
      <c r="AN10" s="180">
        <f>SUM(G10:AH10)</f>
        <v>88</v>
      </c>
    </row>
    <row r="11" spans="1:40" s="193" customFormat="1" ht="22.5" customHeight="1">
      <c r="A11" s="189">
        <v>1</v>
      </c>
      <c r="B11" s="190" t="s">
        <v>53</v>
      </c>
      <c r="C11" s="298" t="s">
        <v>23</v>
      </c>
      <c r="D11" s="249" t="s">
        <v>208</v>
      </c>
      <c r="E11" s="189" t="s">
        <v>54</v>
      </c>
      <c r="F11" s="191" t="s">
        <v>55</v>
      </c>
      <c r="G11" s="363">
        <f>'HK1'!I3</f>
        <v>6</v>
      </c>
      <c r="H11" s="363">
        <f>'HK1'!L3</f>
        <v>5</v>
      </c>
      <c r="I11" s="363">
        <f>'HK1'!O3</f>
        <v>6</v>
      </c>
      <c r="J11" s="364">
        <f>'HK1'!R3</f>
        <v>6</v>
      </c>
      <c r="K11" s="363">
        <f>'HK1'!U3</f>
        <v>5</v>
      </c>
      <c r="L11" s="363">
        <f>'HK1'!X3</f>
        <v>9</v>
      </c>
      <c r="M11" s="363">
        <f>'HK2'!I3</f>
        <v>9</v>
      </c>
      <c r="N11" s="363">
        <f>'HK2'!L3</f>
        <v>6</v>
      </c>
      <c r="O11" s="363">
        <f>'HK2'!O3</f>
        <v>7</v>
      </c>
      <c r="P11" s="363">
        <f>'HK2'!R3</f>
        <v>5</v>
      </c>
      <c r="Q11" s="363">
        <f>'HK2'!U3</f>
        <v>8</v>
      </c>
      <c r="R11" s="363">
        <f>'HK2'!X3</f>
        <v>6</v>
      </c>
      <c r="S11" s="363">
        <f>'HK3'!I3</f>
        <v>9</v>
      </c>
      <c r="T11" s="363">
        <f>'HK3'!L3</f>
        <v>6</v>
      </c>
      <c r="U11" s="363">
        <f>'HK3'!O3</f>
        <v>5</v>
      </c>
      <c r="V11" s="363">
        <f>'HK3'!R3</f>
        <v>7</v>
      </c>
      <c r="W11" s="363">
        <f>'HK3'!U3</f>
        <v>7</v>
      </c>
      <c r="X11" s="363">
        <f>'HK3'!X3</f>
        <v>8</v>
      </c>
      <c r="Y11" s="363">
        <f>'HK3'!AA3</f>
        <v>3</v>
      </c>
      <c r="Z11" s="363">
        <f>'HK4'!I3</f>
        <v>7</v>
      </c>
      <c r="AA11" s="363">
        <f>'HK4'!L3</f>
        <v>3</v>
      </c>
      <c r="AB11" s="363">
        <f>'HK4'!O3</f>
        <v>6</v>
      </c>
      <c r="AC11" s="363">
        <f>'HK4'!R3</f>
        <v>5</v>
      </c>
      <c r="AD11" s="363">
        <f>'HK4'!U3</f>
        <v>6</v>
      </c>
      <c r="AE11" s="363">
        <f>'HK4'!X3</f>
        <v>4</v>
      </c>
      <c r="AF11" s="363">
        <f>'HK4'!AA3</f>
        <v>9</v>
      </c>
      <c r="AG11" s="363">
        <f>'HK4'!AD3</f>
        <v>5</v>
      </c>
      <c r="AH11" s="363">
        <f>'HK4'!AG3</f>
        <v>7</v>
      </c>
      <c r="AI11" s="459">
        <f>ROUND(SUMPRODUCT(S11:AH11,$S$10:$AH$10)/SUMIF($S11:$AH11,"&lt;&gt;M",$S$10:$AH$10),2)</f>
        <v>6.26</v>
      </c>
      <c r="AJ11" s="411" t="str">
        <f>IF(AI11&gt;=9,"Xuất Sắc",IF(AI11&gt;=8,"Giỏi",IF(AI11&gt;=7,"Khá",IF(AI11&gt;=6,"TB.Khá",IF(AI11&gt;=5,"Trung Bình",IF(AI11&gt;=4,"Yếu","Kém"))))))</f>
        <v>TB.Khá</v>
      </c>
      <c r="AK11" s="192">
        <f>COUNTIF(G11:AH11,"&lt;5")</f>
        <v>3</v>
      </c>
      <c r="AL11" s="192">
        <f>SUMIF(G11:AH11,"&lt;5",$G$10:$AH$10)</f>
        <v>6</v>
      </c>
      <c r="AM11" s="412" t="str">
        <f>IF(AND(AI11&gt;=5,AL11&lt;=25),"Học tiếp",IF(OR(AI11&lt;3.5,AN11&lt;4),"Thôi học","Ngừng học"))</f>
        <v>Học tiếp</v>
      </c>
      <c r="AN11" s="308">
        <f aca="true" t="shared" si="0" ref="AN11:AN42">ROUND(SUMPRODUCT(G11:AH11,$G$10:$AH$10)/SUMIF($G11:$AH11,"&lt;&gt;M",$G$10:$AH$10),2)</f>
        <v>6.3</v>
      </c>
    </row>
    <row r="12" spans="1:40" s="193" customFormat="1" ht="22.5" customHeight="1">
      <c r="A12" s="192">
        <v>2</v>
      </c>
      <c r="B12" s="190" t="s">
        <v>56</v>
      </c>
      <c r="C12" s="298" t="s">
        <v>23</v>
      </c>
      <c r="D12" s="250" t="s">
        <v>209</v>
      </c>
      <c r="E12" s="192" t="s">
        <v>57</v>
      </c>
      <c r="F12" s="194" t="s">
        <v>58</v>
      </c>
      <c r="G12" s="363">
        <f>'HK1'!I4</f>
        <v>7</v>
      </c>
      <c r="H12" s="363">
        <f>'HK1'!L4</f>
        <v>5</v>
      </c>
      <c r="I12" s="363">
        <f>'HK1'!O4</f>
        <v>7</v>
      </c>
      <c r="J12" s="364">
        <f>'HK1'!R4</f>
        <v>10</v>
      </c>
      <c r="K12" s="363">
        <f>'HK1'!U4</f>
        <v>5</v>
      </c>
      <c r="L12" s="363">
        <f>'HK1'!X4</f>
        <v>8</v>
      </c>
      <c r="M12" s="363">
        <f>'HK2'!I4</f>
        <v>8</v>
      </c>
      <c r="N12" s="363">
        <f>'HK2'!L4</f>
        <v>8</v>
      </c>
      <c r="O12" s="363">
        <f>'HK2'!O4</f>
        <v>6</v>
      </c>
      <c r="P12" s="363">
        <f>'HK2'!R4</f>
        <v>5</v>
      </c>
      <c r="Q12" s="363">
        <f>'HK2'!U4</f>
        <v>7</v>
      </c>
      <c r="R12" s="363">
        <f>'HK2'!X4</f>
        <v>6</v>
      </c>
      <c r="S12" s="363">
        <f>'HK3'!I4</f>
        <v>9</v>
      </c>
      <c r="T12" s="363">
        <f>'HK3'!L4</f>
        <v>8</v>
      </c>
      <c r="U12" s="363">
        <f>'HK3'!O4</f>
        <v>8</v>
      </c>
      <c r="V12" s="363">
        <f>'HK3'!R4</f>
        <v>7</v>
      </c>
      <c r="W12" s="363">
        <f>'HK3'!U4</f>
        <v>8</v>
      </c>
      <c r="X12" s="363">
        <f>'HK3'!X4</f>
        <v>9</v>
      </c>
      <c r="Y12" s="363">
        <f>'HK3'!AA4</f>
        <v>3</v>
      </c>
      <c r="Z12" s="363">
        <f>'HK4'!I4</f>
        <v>7</v>
      </c>
      <c r="AA12" s="363">
        <f>'HK4'!L4</f>
        <v>9</v>
      </c>
      <c r="AB12" s="363">
        <f>'HK4'!O4</f>
        <v>8</v>
      </c>
      <c r="AC12" s="363">
        <f>'HK4'!R4</f>
        <v>9</v>
      </c>
      <c r="AD12" s="363">
        <f>'HK4'!U4</f>
        <v>9</v>
      </c>
      <c r="AE12" s="363">
        <f>'HK4'!X4</f>
        <v>8</v>
      </c>
      <c r="AF12" s="363">
        <f>'HK4'!AA4</f>
        <v>9</v>
      </c>
      <c r="AG12" s="363">
        <f>'HK4'!AD4</f>
        <v>0</v>
      </c>
      <c r="AH12" s="363">
        <f>'HK4'!AG4</f>
        <v>6</v>
      </c>
      <c r="AI12" s="459">
        <f aca="true" t="shared" si="1" ref="AI12:AI71">ROUND(SUMPRODUCT(S12:AH12,$S$10:$AH$10)/SUMIF($S12:$AH12,"&lt;&gt;M",$S$10:$AH$10),2)</f>
        <v>8.13</v>
      </c>
      <c r="AJ12" s="411" t="str">
        <f aca="true" t="shared" si="2" ref="AJ12:AJ71">IF(AI12&gt;=9,"Xuất Sắc",IF(AI12&gt;=8,"Giỏi",IF(AI12&gt;=7,"Khá",IF(AI12&gt;=6,"TB.Khá",IF(AI12&gt;=5,"Trung Bình",IF(AI12&gt;=4,"Yếu","Kém"))))))</f>
        <v>Giỏi</v>
      </c>
      <c r="AK12" s="192">
        <f aca="true" t="shared" si="3" ref="AK12:AK70">COUNTIF(G12:AH12,"&lt;5")</f>
        <v>2</v>
      </c>
      <c r="AL12" s="192">
        <f aca="true" t="shared" si="4" ref="AL12:AL70">SUMIF(G12:AH12,"&lt;5",$G$10:$AH$10)</f>
        <v>1</v>
      </c>
      <c r="AM12" s="412" t="str">
        <f aca="true" t="shared" si="5" ref="AM12:AM71">IF(AND(AI12&gt;=5,AL12&lt;=25),"Học tiếp",IF(OR(AI12&lt;3.5,AN12&lt;4),"Thôi học","Ngừng học"))</f>
        <v>Học tiếp</v>
      </c>
      <c r="AN12" s="308">
        <f t="shared" si="0"/>
        <v>7.5</v>
      </c>
    </row>
    <row r="13" spans="1:40" s="193" customFormat="1" ht="22.5" customHeight="1">
      <c r="A13" s="189">
        <v>3</v>
      </c>
      <c r="B13" s="190" t="s">
        <v>42</v>
      </c>
      <c r="C13" s="298" t="s">
        <v>60</v>
      </c>
      <c r="D13" s="250" t="s">
        <v>211</v>
      </c>
      <c r="E13" s="192" t="s">
        <v>61</v>
      </c>
      <c r="F13" s="194" t="s">
        <v>11</v>
      </c>
      <c r="G13" s="363">
        <f>'HK1'!I5</f>
        <v>7</v>
      </c>
      <c r="H13" s="363">
        <f>'HK1'!L5</f>
        <v>6</v>
      </c>
      <c r="I13" s="363">
        <f>'HK1'!O5</f>
        <v>7</v>
      </c>
      <c r="J13" s="364">
        <f>'HK1'!R5</f>
        <v>6</v>
      </c>
      <c r="K13" s="363">
        <f>'HK1'!U5</f>
        <v>6</v>
      </c>
      <c r="L13" s="363">
        <f>'HK1'!X5</f>
        <v>8</v>
      </c>
      <c r="M13" s="363">
        <f>'HK2'!I5</f>
        <v>6</v>
      </c>
      <c r="N13" s="363">
        <f>'HK2'!L5</f>
        <v>5</v>
      </c>
      <c r="O13" s="363">
        <f>'HK2'!O5</f>
        <v>5</v>
      </c>
      <c r="P13" s="363">
        <f>'HK2'!R5</f>
        <v>5</v>
      </c>
      <c r="Q13" s="363">
        <f>'HK2'!U5</f>
        <v>7</v>
      </c>
      <c r="R13" s="363">
        <f>'HK2'!X5</f>
        <v>5</v>
      </c>
      <c r="S13" s="363">
        <f>'HK3'!I5</f>
        <v>9</v>
      </c>
      <c r="T13" s="363">
        <f>'HK3'!L5</f>
        <v>7</v>
      </c>
      <c r="U13" s="363">
        <f>'HK3'!O5</f>
        <v>7</v>
      </c>
      <c r="V13" s="363">
        <f>'HK3'!R5</f>
        <v>6</v>
      </c>
      <c r="W13" s="363">
        <f>'HK3'!U5</f>
        <v>6</v>
      </c>
      <c r="X13" s="363">
        <f>'HK3'!X5</f>
        <v>9</v>
      </c>
      <c r="Y13" s="363">
        <f>'HK3'!AA5</f>
        <v>5</v>
      </c>
      <c r="Z13" s="363">
        <f>'HK4'!I5</f>
        <v>7</v>
      </c>
      <c r="AA13" s="363">
        <f>'HK4'!L5</f>
        <v>6</v>
      </c>
      <c r="AB13" s="363">
        <f>'HK4'!O5</f>
        <v>6</v>
      </c>
      <c r="AC13" s="363">
        <f>'HK4'!R5</f>
        <v>3</v>
      </c>
      <c r="AD13" s="363">
        <f>'HK4'!U5</f>
        <v>6</v>
      </c>
      <c r="AE13" s="363">
        <f>'HK4'!X5</f>
        <v>5</v>
      </c>
      <c r="AF13" s="363">
        <f>'HK4'!AA5</f>
        <v>7</v>
      </c>
      <c r="AG13" s="363">
        <f>'HK4'!AD5</f>
        <v>0</v>
      </c>
      <c r="AH13" s="363">
        <f>'HK4'!AG5</f>
        <v>6</v>
      </c>
      <c r="AI13" s="459">
        <f t="shared" si="1"/>
        <v>6.33</v>
      </c>
      <c r="AJ13" s="411" t="str">
        <f t="shared" si="2"/>
        <v>TB.Khá</v>
      </c>
      <c r="AK13" s="192">
        <f t="shared" si="3"/>
        <v>2</v>
      </c>
      <c r="AL13" s="192">
        <f t="shared" si="4"/>
        <v>5</v>
      </c>
      <c r="AM13" s="412" t="str">
        <f t="shared" si="5"/>
        <v>Học tiếp</v>
      </c>
      <c r="AN13" s="308">
        <f t="shared" si="0"/>
        <v>6.15</v>
      </c>
    </row>
    <row r="14" spans="1:40" s="193" customFormat="1" ht="22.5" customHeight="1">
      <c r="A14" s="189">
        <v>4</v>
      </c>
      <c r="B14" s="190" t="s">
        <v>62</v>
      </c>
      <c r="C14" s="298" t="s">
        <v>25</v>
      </c>
      <c r="D14" s="250" t="s">
        <v>212</v>
      </c>
      <c r="E14" s="192" t="s">
        <v>63</v>
      </c>
      <c r="F14" s="194" t="s">
        <v>24</v>
      </c>
      <c r="G14" s="363">
        <f>'HK1'!I6</f>
        <v>7</v>
      </c>
      <c r="H14" s="363">
        <f>'HK1'!L6</f>
        <v>8</v>
      </c>
      <c r="I14" s="363">
        <f>'HK1'!O6</f>
        <v>7</v>
      </c>
      <c r="J14" s="364">
        <f>'HK1'!R6</f>
        <v>9</v>
      </c>
      <c r="K14" s="363">
        <f>'HK1'!U6</f>
        <v>6</v>
      </c>
      <c r="L14" s="363">
        <f>'HK1'!X6</f>
        <v>7</v>
      </c>
      <c r="M14" s="363">
        <f>'HK2'!I6</f>
        <v>7</v>
      </c>
      <c r="N14" s="363">
        <f>'HK2'!L6</f>
        <v>8</v>
      </c>
      <c r="O14" s="363">
        <f>'HK2'!O6</f>
        <v>7</v>
      </c>
      <c r="P14" s="363">
        <f>'HK2'!R6</f>
        <v>6</v>
      </c>
      <c r="Q14" s="363">
        <f>'HK2'!U6</f>
        <v>8</v>
      </c>
      <c r="R14" s="363">
        <f>'HK2'!X6</f>
        <v>7</v>
      </c>
      <c r="S14" s="363">
        <f>'HK3'!I6</f>
        <v>9</v>
      </c>
      <c r="T14" s="363">
        <f>'HK3'!L6</f>
        <v>8</v>
      </c>
      <c r="U14" s="363">
        <f>'HK3'!O6</f>
        <v>6</v>
      </c>
      <c r="V14" s="363">
        <f>'HK3'!R6</f>
        <v>7</v>
      </c>
      <c r="W14" s="363">
        <f>'HK3'!U6</f>
        <v>8</v>
      </c>
      <c r="X14" s="363">
        <f>'HK3'!X6</f>
        <v>8</v>
      </c>
      <c r="Y14" s="363">
        <f>'HK3'!AA6</f>
        <v>5</v>
      </c>
      <c r="Z14" s="363">
        <f>'HK4'!I6</f>
        <v>7</v>
      </c>
      <c r="AA14" s="363">
        <f>'HK4'!L6</f>
        <v>5</v>
      </c>
      <c r="AB14" s="363">
        <f>'HK4'!O6</f>
        <v>8</v>
      </c>
      <c r="AC14" s="363">
        <f>'HK4'!R6</f>
        <v>3</v>
      </c>
      <c r="AD14" s="363">
        <f>'HK4'!U6</f>
        <v>6</v>
      </c>
      <c r="AE14" s="363">
        <f>'HK4'!X6</f>
        <v>6</v>
      </c>
      <c r="AF14" s="363">
        <f>'HK4'!AA6</f>
        <v>9</v>
      </c>
      <c r="AG14" s="363">
        <f>'HK4'!AD6</f>
        <v>5</v>
      </c>
      <c r="AH14" s="363">
        <f>'HK4'!AG6</f>
        <v>6</v>
      </c>
      <c r="AI14" s="459">
        <f t="shared" si="1"/>
        <v>6.78</v>
      </c>
      <c r="AJ14" s="411" t="str">
        <f t="shared" si="2"/>
        <v>TB.Khá</v>
      </c>
      <c r="AK14" s="192">
        <f t="shared" si="3"/>
        <v>1</v>
      </c>
      <c r="AL14" s="192">
        <f t="shared" si="4"/>
        <v>4</v>
      </c>
      <c r="AM14" s="412" t="str">
        <f t="shared" si="5"/>
        <v>Học tiếp</v>
      </c>
      <c r="AN14" s="308">
        <f t="shared" si="0"/>
        <v>6.99</v>
      </c>
    </row>
    <row r="15" spans="1:40" s="193" customFormat="1" ht="22.5" customHeight="1">
      <c r="A15" s="192">
        <v>5</v>
      </c>
      <c r="B15" s="190" t="s">
        <v>64</v>
      </c>
      <c r="C15" s="298" t="s">
        <v>25</v>
      </c>
      <c r="D15" s="250" t="s">
        <v>213</v>
      </c>
      <c r="E15" s="192" t="s">
        <v>65</v>
      </c>
      <c r="F15" s="194" t="s">
        <v>4</v>
      </c>
      <c r="G15" s="363">
        <f>'HK1'!I7</f>
        <v>5</v>
      </c>
      <c r="H15" s="363">
        <f>'HK1'!L7</f>
        <v>6</v>
      </c>
      <c r="I15" s="363">
        <f>'HK1'!O7</f>
        <v>4</v>
      </c>
      <c r="J15" s="364">
        <f>'HK1'!R7</f>
        <v>6</v>
      </c>
      <c r="K15" s="363">
        <f>'HK1'!U7</f>
        <v>2</v>
      </c>
      <c r="L15" s="363">
        <f>'HK1'!X7</f>
        <v>8</v>
      </c>
      <c r="M15" s="363">
        <f>'HK2'!I7</f>
        <v>7</v>
      </c>
      <c r="N15" s="363">
        <f>'HK2'!L7</f>
        <v>7</v>
      </c>
      <c r="O15" s="363">
        <f>'HK2'!O7</f>
        <v>6</v>
      </c>
      <c r="P15" s="363">
        <f>'HK2'!R7</f>
        <v>5</v>
      </c>
      <c r="Q15" s="363">
        <f>'HK2'!U7</f>
        <v>5</v>
      </c>
      <c r="R15" s="363">
        <f>'HK2'!X7</f>
        <v>8</v>
      </c>
      <c r="S15" s="363">
        <f>'HK3'!I7</f>
        <v>9</v>
      </c>
      <c r="T15" s="363">
        <f>'HK3'!L7</f>
        <v>7</v>
      </c>
      <c r="U15" s="363">
        <f>'HK3'!O7</f>
        <v>7</v>
      </c>
      <c r="V15" s="363">
        <f>'HK3'!R7</f>
        <v>7</v>
      </c>
      <c r="W15" s="363">
        <f>'HK3'!U7</f>
        <v>6</v>
      </c>
      <c r="X15" s="363">
        <f>'HK3'!X7</f>
        <v>7</v>
      </c>
      <c r="Y15" s="363">
        <f>'HK3'!AA7</f>
        <v>6</v>
      </c>
      <c r="Z15" s="363">
        <f>'HK4'!I7</f>
        <v>5</v>
      </c>
      <c r="AA15" s="363">
        <f>'HK4'!L7</f>
        <v>5</v>
      </c>
      <c r="AB15" s="363">
        <f>'HK4'!O7</f>
        <v>5</v>
      </c>
      <c r="AC15" s="363">
        <f>'HK4'!R7</f>
        <v>2</v>
      </c>
      <c r="AD15" s="363">
        <f>'HK4'!U7</f>
        <v>1</v>
      </c>
      <c r="AE15" s="363">
        <f>'HK4'!X7</f>
        <v>2</v>
      </c>
      <c r="AF15" s="363">
        <f>'HK4'!AA7</f>
        <v>0</v>
      </c>
      <c r="AG15" s="363">
        <f>'HK4'!AD7</f>
        <v>0</v>
      </c>
      <c r="AH15" s="363">
        <f>'HK4'!AG7</f>
        <v>0</v>
      </c>
      <c r="AI15" s="459">
        <f t="shared" si="1"/>
        <v>4.78</v>
      </c>
      <c r="AJ15" s="411" t="str">
        <f t="shared" si="2"/>
        <v>Yếu</v>
      </c>
      <c r="AK15" s="192">
        <f t="shared" si="3"/>
        <v>8</v>
      </c>
      <c r="AL15" s="192">
        <f t="shared" si="4"/>
        <v>23</v>
      </c>
      <c r="AM15" s="480" t="str">
        <f t="shared" si="5"/>
        <v>Ngừng học</v>
      </c>
      <c r="AN15" s="308">
        <f t="shared" si="0"/>
        <v>5.05</v>
      </c>
    </row>
    <row r="16" spans="1:40" s="193" customFormat="1" ht="22.5" customHeight="1">
      <c r="A16" s="189">
        <v>6</v>
      </c>
      <c r="B16" s="190" t="s">
        <v>66</v>
      </c>
      <c r="C16" s="298" t="s">
        <v>67</v>
      </c>
      <c r="D16" s="250" t="s">
        <v>214</v>
      </c>
      <c r="E16" s="192" t="s">
        <v>68</v>
      </c>
      <c r="F16" s="194" t="s">
        <v>0</v>
      </c>
      <c r="G16" s="363">
        <f>'HK1'!I8</f>
        <v>4</v>
      </c>
      <c r="H16" s="363">
        <f>'HK1'!L8</f>
        <v>6</v>
      </c>
      <c r="I16" s="363">
        <f>'HK1'!O8</f>
        <v>8</v>
      </c>
      <c r="J16" s="364">
        <f>'HK1'!R8</f>
        <v>10</v>
      </c>
      <c r="K16" s="363">
        <f>'HK1'!U8</f>
        <v>7</v>
      </c>
      <c r="L16" s="363">
        <f>'HK1'!X8</f>
        <v>7</v>
      </c>
      <c r="M16" s="363">
        <f>'HK2'!I8</f>
        <v>6</v>
      </c>
      <c r="N16" s="363">
        <f>'HK2'!L8</f>
        <v>7</v>
      </c>
      <c r="O16" s="363">
        <f>'HK2'!O8</f>
        <v>7</v>
      </c>
      <c r="P16" s="363">
        <f>'HK2'!R8</f>
        <v>6</v>
      </c>
      <c r="Q16" s="363">
        <f>'HK2'!U8</f>
        <v>6</v>
      </c>
      <c r="R16" s="363">
        <f>'HK2'!X8</f>
        <v>5</v>
      </c>
      <c r="S16" s="363">
        <f>'HK3'!I8</f>
        <v>9</v>
      </c>
      <c r="T16" s="363">
        <f>'HK3'!L8</f>
        <v>5</v>
      </c>
      <c r="U16" s="363">
        <f>'HK3'!O8</f>
        <v>7</v>
      </c>
      <c r="V16" s="363">
        <f>'HK3'!R8</f>
        <v>8</v>
      </c>
      <c r="W16" s="363">
        <f>'HK3'!U8</f>
        <v>6</v>
      </c>
      <c r="X16" s="363">
        <f>'HK3'!X8</f>
        <v>8</v>
      </c>
      <c r="Y16" s="363">
        <f>'HK3'!AA8</f>
        <v>4</v>
      </c>
      <c r="Z16" s="363">
        <f>'HK4'!I8</f>
        <v>6</v>
      </c>
      <c r="AA16" s="363">
        <f>'HK4'!L8</f>
        <v>6</v>
      </c>
      <c r="AB16" s="363">
        <f>'HK4'!O8</f>
        <v>9</v>
      </c>
      <c r="AC16" s="363">
        <f>'HK4'!R8</f>
        <v>2</v>
      </c>
      <c r="AD16" s="363">
        <f>'HK4'!U8</f>
        <v>3</v>
      </c>
      <c r="AE16" s="363">
        <f>'HK4'!X8</f>
        <v>4</v>
      </c>
      <c r="AF16" s="363">
        <f>'HK4'!AA8</f>
        <v>8</v>
      </c>
      <c r="AG16" s="363">
        <f>'HK4'!AD8</f>
        <v>0</v>
      </c>
      <c r="AH16" s="363">
        <f>'HK4'!AG8</f>
        <v>8</v>
      </c>
      <c r="AI16" s="459">
        <f t="shared" si="1"/>
        <v>6.02</v>
      </c>
      <c r="AJ16" s="411" t="str">
        <f t="shared" si="2"/>
        <v>TB.Khá</v>
      </c>
      <c r="AK16" s="192">
        <f t="shared" si="3"/>
        <v>6</v>
      </c>
      <c r="AL16" s="192">
        <f t="shared" si="4"/>
        <v>17</v>
      </c>
      <c r="AM16" s="412" t="str">
        <f t="shared" si="5"/>
        <v>Học tiếp</v>
      </c>
      <c r="AN16" s="308">
        <f t="shared" si="0"/>
        <v>6.32</v>
      </c>
    </row>
    <row r="17" spans="1:40" s="193" customFormat="1" ht="22.5" customHeight="1">
      <c r="A17" s="189">
        <v>7</v>
      </c>
      <c r="B17" s="190" t="s">
        <v>69</v>
      </c>
      <c r="C17" s="298" t="s">
        <v>70</v>
      </c>
      <c r="D17" s="250" t="s">
        <v>215</v>
      </c>
      <c r="E17" s="192" t="s">
        <v>71</v>
      </c>
      <c r="F17" s="194" t="s">
        <v>58</v>
      </c>
      <c r="G17" s="363">
        <f>'HK1'!I9</f>
        <v>8</v>
      </c>
      <c r="H17" s="363">
        <f>'HK1'!L9</f>
        <v>5</v>
      </c>
      <c r="I17" s="363">
        <f>'HK1'!O9</f>
        <v>7</v>
      </c>
      <c r="J17" s="364">
        <f>'HK1'!R9</f>
        <v>10</v>
      </c>
      <c r="K17" s="363">
        <f>'HK1'!U9</f>
        <v>7</v>
      </c>
      <c r="L17" s="363">
        <f>'HK1'!X9</f>
        <v>8</v>
      </c>
      <c r="M17" s="363">
        <f>'HK2'!I9</f>
        <v>9</v>
      </c>
      <c r="N17" s="363">
        <f>'HK2'!L9</f>
        <v>8</v>
      </c>
      <c r="O17" s="363">
        <f>'HK2'!O9</f>
        <v>7</v>
      </c>
      <c r="P17" s="363">
        <f>'HK2'!R9</f>
        <v>6</v>
      </c>
      <c r="Q17" s="363">
        <f>'HK2'!U9</f>
        <v>6</v>
      </c>
      <c r="R17" s="363">
        <f>'HK2'!X9</f>
        <v>7</v>
      </c>
      <c r="S17" s="363">
        <f>'HK3'!I9</f>
        <v>9</v>
      </c>
      <c r="T17" s="363">
        <f>'HK3'!L9</f>
        <v>7</v>
      </c>
      <c r="U17" s="363">
        <f>'HK3'!O9</f>
        <v>8</v>
      </c>
      <c r="V17" s="363">
        <f>'HK3'!R9</f>
        <v>7</v>
      </c>
      <c r="W17" s="363">
        <f>'HK3'!U9</f>
        <v>8</v>
      </c>
      <c r="X17" s="363">
        <f>'HK3'!X9</f>
        <v>8</v>
      </c>
      <c r="Y17" s="363">
        <f>'HK3'!AA9</f>
        <v>3</v>
      </c>
      <c r="Z17" s="363">
        <f>'HK4'!I9</f>
        <v>6</v>
      </c>
      <c r="AA17" s="363">
        <f>'HK4'!L9</f>
        <v>5</v>
      </c>
      <c r="AB17" s="363">
        <f>'HK4'!O9</f>
        <v>7</v>
      </c>
      <c r="AC17" s="363">
        <f>'HK4'!R9</f>
        <v>3</v>
      </c>
      <c r="AD17" s="363">
        <f>'HK4'!U9</f>
        <v>6</v>
      </c>
      <c r="AE17" s="363">
        <f>'HK4'!X9</f>
        <v>6</v>
      </c>
      <c r="AF17" s="363">
        <f>'HK4'!AA9</f>
        <v>8</v>
      </c>
      <c r="AG17" s="363">
        <f>'HK4'!AD9</f>
        <v>0</v>
      </c>
      <c r="AH17" s="363">
        <f>'HK4'!AG9</f>
        <v>9</v>
      </c>
      <c r="AI17" s="459">
        <f t="shared" si="1"/>
        <v>6.61</v>
      </c>
      <c r="AJ17" s="411" t="str">
        <f t="shared" si="2"/>
        <v>TB.Khá</v>
      </c>
      <c r="AK17" s="192">
        <f t="shared" si="3"/>
        <v>3</v>
      </c>
      <c r="AL17" s="192">
        <f t="shared" si="4"/>
        <v>5</v>
      </c>
      <c r="AM17" s="412" t="str">
        <f t="shared" si="5"/>
        <v>Học tiếp</v>
      </c>
      <c r="AN17" s="308">
        <f t="shared" si="0"/>
        <v>6.99</v>
      </c>
    </row>
    <row r="18" spans="1:40" s="193" customFormat="1" ht="22.5" customHeight="1">
      <c r="A18" s="192">
        <v>8</v>
      </c>
      <c r="B18" s="190" t="s">
        <v>72</v>
      </c>
      <c r="C18" s="298" t="s">
        <v>26</v>
      </c>
      <c r="D18" s="250" t="s">
        <v>216</v>
      </c>
      <c r="E18" s="192" t="s">
        <v>73</v>
      </c>
      <c r="F18" s="194" t="s">
        <v>6</v>
      </c>
      <c r="G18" s="363">
        <f>'HK1'!I10</f>
        <v>7</v>
      </c>
      <c r="H18" s="363">
        <f>'HK1'!L10</f>
        <v>6</v>
      </c>
      <c r="I18" s="363">
        <f>'HK1'!O10</f>
        <v>7</v>
      </c>
      <c r="J18" s="364">
        <f>'HK1'!R10</f>
        <v>9</v>
      </c>
      <c r="K18" s="363">
        <f>'HK1'!U10</f>
        <v>7</v>
      </c>
      <c r="L18" s="363">
        <f>'HK1'!X10</f>
        <v>8</v>
      </c>
      <c r="M18" s="363">
        <f>'HK2'!I10</f>
        <v>6</v>
      </c>
      <c r="N18" s="363">
        <f>'HK2'!L10</f>
        <v>8</v>
      </c>
      <c r="O18" s="363">
        <f>'HK2'!O10</f>
        <v>6</v>
      </c>
      <c r="P18" s="363">
        <f>'HK2'!R10</f>
        <v>5</v>
      </c>
      <c r="Q18" s="363">
        <f>'HK2'!U10</f>
        <v>5</v>
      </c>
      <c r="R18" s="363">
        <f>'HK2'!X10</f>
        <v>5</v>
      </c>
      <c r="S18" s="363">
        <f>'HK3'!I10</f>
        <v>8</v>
      </c>
      <c r="T18" s="363">
        <f>'HK3'!L10</f>
        <v>6</v>
      </c>
      <c r="U18" s="363">
        <f>'HK3'!O10</f>
        <v>7</v>
      </c>
      <c r="V18" s="363">
        <f>'HK3'!R10</f>
        <v>7</v>
      </c>
      <c r="W18" s="363">
        <f>'HK3'!U10</f>
        <v>8</v>
      </c>
      <c r="X18" s="363">
        <f>'HK3'!X10</f>
        <v>9</v>
      </c>
      <c r="Y18" s="363">
        <f>'HK3'!AA10</f>
        <v>5</v>
      </c>
      <c r="Z18" s="363">
        <f>'HK4'!I10</f>
        <v>7</v>
      </c>
      <c r="AA18" s="363">
        <f>'HK4'!L10</f>
        <v>5</v>
      </c>
      <c r="AB18" s="363">
        <f>'HK4'!O10</f>
        <v>8</v>
      </c>
      <c r="AC18" s="363">
        <f>'HK4'!R10</f>
        <v>7</v>
      </c>
      <c r="AD18" s="363">
        <f>'HK4'!U10</f>
        <v>8</v>
      </c>
      <c r="AE18" s="363">
        <f>'HK4'!X10</f>
        <v>5</v>
      </c>
      <c r="AF18" s="363">
        <f>'HK4'!AA10</f>
        <v>9</v>
      </c>
      <c r="AG18" s="363">
        <f>'HK4'!AD10</f>
        <v>0</v>
      </c>
      <c r="AH18" s="363">
        <f>'HK4'!AG10</f>
        <v>8</v>
      </c>
      <c r="AI18" s="459">
        <f t="shared" si="1"/>
        <v>7.09</v>
      </c>
      <c r="AJ18" s="411" t="str">
        <f t="shared" si="2"/>
        <v>Khá</v>
      </c>
      <c r="AK18" s="192">
        <f t="shared" si="3"/>
        <v>1</v>
      </c>
      <c r="AL18" s="192">
        <f t="shared" si="4"/>
        <v>1</v>
      </c>
      <c r="AM18" s="412" t="str">
        <f t="shared" si="5"/>
        <v>Học tiếp</v>
      </c>
      <c r="AN18" s="308">
        <f t="shared" si="0"/>
        <v>6.85</v>
      </c>
    </row>
    <row r="19" spans="1:40" s="193" customFormat="1" ht="22.5" customHeight="1">
      <c r="A19" s="189">
        <v>9</v>
      </c>
      <c r="B19" s="190" t="s">
        <v>74</v>
      </c>
      <c r="C19" s="298" t="s">
        <v>26</v>
      </c>
      <c r="D19" s="250" t="s">
        <v>217</v>
      </c>
      <c r="E19" s="192" t="s">
        <v>75</v>
      </c>
      <c r="F19" s="194" t="s">
        <v>13</v>
      </c>
      <c r="G19" s="363">
        <f>'HK1'!I11</f>
        <v>5</v>
      </c>
      <c r="H19" s="363">
        <f>'HK1'!L11</f>
        <v>5</v>
      </c>
      <c r="I19" s="363">
        <f>'HK1'!O11</f>
        <v>5</v>
      </c>
      <c r="J19" s="364">
        <f>'HK1'!R11</f>
        <v>5</v>
      </c>
      <c r="K19" s="363">
        <f>'HK1'!U11</f>
        <v>5</v>
      </c>
      <c r="L19" s="363">
        <f>'HK1'!X11</f>
        <v>8</v>
      </c>
      <c r="M19" s="363">
        <f>'HK2'!I11</f>
        <v>7</v>
      </c>
      <c r="N19" s="363">
        <f>'HK2'!L11</f>
        <v>6</v>
      </c>
      <c r="O19" s="363">
        <f>'HK2'!O11</f>
        <v>5</v>
      </c>
      <c r="P19" s="363">
        <f>'HK2'!R11</f>
        <v>5</v>
      </c>
      <c r="Q19" s="363">
        <f>'HK2'!U11</f>
        <v>8</v>
      </c>
      <c r="R19" s="363">
        <f>'HK2'!X11</f>
        <v>6</v>
      </c>
      <c r="S19" s="363">
        <f>'HK3'!I11</f>
        <v>8</v>
      </c>
      <c r="T19" s="363">
        <f>'HK3'!L11</f>
        <v>6</v>
      </c>
      <c r="U19" s="363">
        <f>'HK3'!O11</f>
        <v>7</v>
      </c>
      <c r="V19" s="363">
        <f>'HK3'!R11</f>
        <v>5</v>
      </c>
      <c r="W19" s="363">
        <f>'HK3'!U11</f>
        <v>7</v>
      </c>
      <c r="X19" s="363">
        <f>'HK3'!X11</f>
        <v>8</v>
      </c>
      <c r="Y19" s="363">
        <f>'HK3'!AA11</f>
        <v>3</v>
      </c>
      <c r="Z19" s="363">
        <f>'HK4'!I11</f>
        <v>6</v>
      </c>
      <c r="AA19" s="363">
        <f>'HK4'!L11</f>
        <v>6</v>
      </c>
      <c r="AB19" s="363">
        <f>'HK4'!O11</f>
        <v>7</v>
      </c>
      <c r="AC19" s="363">
        <f>'HK4'!R11</f>
        <v>2</v>
      </c>
      <c r="AD19" s="363">
        <f>'HK4'!U11</f>
        <v>2</v>
      </c>
      <c r="AE19" s="363">
        <f>'HK4'!X11</f>
        <v>3</v>
      </c>
      <c r="AF19" s="363">
        <f>'HK4'!AA11</f>
        <v>7</v>
      </c>
      <c r="AG19" s="363">
        <f>'HK4'!AD11</f>
        <v>0</v>
      </c>
      <c r="AH19" s="363">
        <f>'HK4'!AG11</f>
        <v>7</v>
      </c>
      <c r="AI19" s="459">
        <f t="shared" si="1"/>
        <v>5.52</v>
      </c>
      <c r="AJ19" s="411" t="str">
        <f t="shared" si="2"/>
        <v>Trung Bình</v>
      </c>
      <c r="AK19" s="192">
        <f t="shared" si="3"/>
        <v>5</v>
      </c>
      <c r="AL19" s="192">
        <f t="shared" si="4"/>
        <v>12</v>
      </c>
      <c r="AM19" s="412" t="str">
        <f t="shared" si="5"/>
        <v>Học tiếp</v>
      </c>
      <c r="AN19" s="308">
        <f t="shared" si="0"/>
        <v>5.53</v>
      </c>
    </row>
    <row r="20" spans="1:40" s="193" customFormat="1" ht="22.5" customHeight="1">
      <c r="A20" s="189">
        <v>10</v>
      </c>
      <c r="B20" s="190" t="s">
        <v>76</v>
      </c>
      <c r="C20" s="298" t="s">
        <v>77</v>
      </c>
      <c r="D20" s="250" t="s">
        <v>218</v>
      </c>
      <c r="E20" s="192" t="s">
        <v>78</v>
      </c>
      <c r="F20" s="194" t="s">
        <v>12</v>
      </c>
      <c r="G20" s="363">
        <f>'HK1'!I12</f>
        <v>8</v>
      </c>
      <c r="H20" s="363">
        <f>'HK1'!L12</f>
        <v>6</v>
      </c>
      <c r="I20" s="363">
        <f>'HK1'!O12</f>
        <v>7</v>
      </c>
      <c r="J20" s="364">
        <f>'HK1'!R12</f>
        <v>7</v>
      </c>
      <c r="K20" s="363">
        <f>'HK1'!U12</f>
        <v>6</v>
      </c>
      <c r="L20" s="363">
        <f>'HK1'!X12</f>
        <v>9</v>
      </c>
      <c r="M20" s="363">
        <f>'HK2'!I12</f>
        <v>7</v>
      </c>
      <c r="N20" s="363">
        <f>'HK2'!L12</f>
        <v>6</v>
      </c>
      <c r="O20" s="363">
        <f>'HK2'!O12</f>
        <v>5</v>
      </c>
      <c r="P20" s="363">
        <f>'HK2'!R12</f>
        <v>5</v>
      </c>
      <c r="Q20" s="363">
        <f>'HK2'!U12</f>
        <v>5</v>
      </c>
      <c r="R20" s="363">
        <f>'HK2'!X12</f>
        <v>6</v>
      </c>
      <c r="S20" s="363">
        <f>'HK3'!I12</f>
        <v>9</v>
      </c>
      <c r="T20" s="363">
        <f>'HK3'!L12</f>
        <v>6</v>
      </c>
      <c r="U20" s="363">
        <f>'HK3'!O12</f>
        <v>6</v>
      </c>
      <c r="V20" s="363">
        <f>'HK3'!R12</f>
        <v>7</v>
      </c>
      <c r="W20" s="363">
        <f>'HK3'!U12</f>
        <v>7</v>
      </c>
      <c r="X20" s="363">
        <f>'HK3'!X12</f>
        <v>9</v>
      </c>
      <c r="Y20" s="363">
        <f>'HK3'!AA12</f>
        <v>8</v>
      </c>
      <c r="Z20" s="363">
        <f>'HK4'!I12</f>
        <v>6</v>
      </c>
      <c r="AA20" s="363">
        <f>'HK4'!L12</f>
        <v>7</v>
      </c>
      <c r="AB20" s="363">
        <f>'HK4'!O12</f>
        <v>6</v>
      </c>
      <c r="AC20" s="363">
        <f>'HK4'!R12</f>
        <v>4</v>
      </c>
      <c r="AD20" s="363">
        <f>'HK4'!U12</f>
        <v>3</v>
      </c>
      <c r="AE20" s="363">
        <f>'HK4'!X12</f>
        <v>6</v>
      </c>
      <c r="AF20" s="363">
        <f>'HK4'!AA12</f>
        <v>7</v>
      </c>
      <c r="AG20" s="363">
        <f>'HK4'!AD12</f>
        <v>9</v>
      </c>
      <c r="AH20" s="363">
        <f>'HK4'!AG12</f>
        <v>9</v>
      </c>
      <c r="AI20" s="459">
        <f t="shared" si="1"/>
        <v>6.35</v>
      </c>
      <c r="AJ20" s="411" t="str">
        <f t="shared" si="2"/>
        <v>TB.Khá</v>
      </c>
      <c r="AK20" s="192">
        <f t="shared" si="3"/>
        <v>2</v>
      </c>
      <c r="AL20" s="192">
        <f t="shared" si="4"/>
        <v>8</v>
      </c>
      <c r="AM20" s="412" t="str">
        <f t="shared" si="5"/>
        <v>Học tiếp</v>
      </c>
      <c r="AN20" s="308">
        <f t="shared" si="0"/>
        <v>6.3</v>
      </c>
    </row>
    <row r="21" spans="1:40" s="193" customFormat="1" ht="22.5" customHeight="1">
      <c r="A21" s="192">
        <v>11</v>
      </c>
      <c r="B21" s="190" t="s">
        <v>79</v>
      </c>
      <c r="C21" s="298" t="s">
        <v>80</v>
      </c>
      <c r="D21" s="250" t="s">
        <v>219</v>
      </c>
      <c r="E21" s="192" t="s">
        <v>81</v>
      </c>
      <c r="F21" s="194" t="s">
        <v>6</v>
      </c>
      <c r="G21" s="363">
        <f>'HK1'!I13</f>
        <v>6</v>
      </c>
      <c r="H21" s="363">
        <f>'HK1'!L13</f>
        <v>5</v>
      </c>
      <c r="I21" s="363">
        <f>'HK1'!O13</f>
        <v>6</v>
      </c>
      <c r="J21" s="364">
        <f>'HK1'!R13</f>
        <v>5</v>
      </c>
      <c r="K21" s="363">
        <f>'HK1'!U13</f>
        <v>5</v>
      </c>
      <c r="L21" s="363">
        <f>'HK1'!X13</f>
        <v>9</v>
      </c>
      <c r="M21" s="363">
        <f>'HK2'!I13</f>
        <v>8</v>
      </c>
      <c r="N21" s="363">
        <f>'HK2'!L13</f>
        <v>6</v>
      </c>
      <c r="O21" s="363">
        <f>'HK2'!O13</f>
        <v>5</v>
      </c>
      <c r="P21" s="363">
        <f>'HK2'!R13</f>
        <v>5</v>
      </c>
      <c r="Q21" s="363">
        <f>'HK2'!U13</f>
        <v>6</v>
      </c>
      <c r="R21" s="363">
        <f>'HK2'!X13</f>
        <v>6</v>
      </c>
      <c r="S21" s="363">
        <f>'HK3'!I13</f>
        <v>9</v>
      </c>
      <c r="T21" s="363">
        <f>'HK3'!L13</f>
        <v>6</v>
      </c>
      <c r="U21" s="363">
        <f>'HK3'!O13</f>
        <v>7</v>
      </c>
      <c r="V21" s="363">
        <f>'HK3'!R13</f>
        <v>7</v>
      </c>
      <c r="W21" s="363">
        <f>'HK3'!U13</f>
        <v>6</v>
      </c>
      <c r="X21" s="363">
        <f>'HK3'!X13</f>
        <v>9</v>
      </c>
      <c r="Y21" s="363">
        <f>'HK3'!AA13</f>
        <v>4</v>
      </c>
      <c r="Z21" s="363">
        <f>'HK4'!I13</f>
        <v>5</v>
      </c>
      <c r="AA21" s="363">
        <f>'HK4'!L13</f>
        <v>5</v>
      </c>
      <c r="AB21" s="363">
        <f>'HK4'!O13</f>
        <v>7</v>
      </c>
      <c r="AC21" s="363">
        <f>'HK4'!R13</f>
        <v>3</v>
      </c>
      <c r="AD21" s="363">
        <f>'HK4'!U13</f>
        <v>3</v>
      </c>
      <c r="AE21" s="363">
        <f>'HK4'!X13</f>
        <v>5</v>
      </c>
      <c r="AF21" s="363">
        <f>'HK4'!AA13</f>
        <v>8</v>
      </c>
      <c r="AG21" s="363">
        <f>'HK4'!AD13</f>
        <v>0</v>
      </c>
      <c r="AH21" s="363">
        <f>'HK4'!AG13</f>
        <v>8</v>
      </c>
      <c r="AI21" s="459">
        <f t="shared" si="1"/>
        <v>5.96</v>
      </c>
      <c r="AJ21" s="411" t="str">
        <f t="shared" si="2"/>
        <v>Trung Bình</v>
      </c>
      <c r="AK21" s="192">
        <f t="shared" si="3"/>
        <v>4</v>
      </c>
      <c r="AL21" s="192">
        <f t="shared" si="4"/>
        <v>9</v>
      </c>
      <c r="AM21" s="412" t="str">
        <f t="shared" si="5"/>
        <v>Học tiếp</v>
      </c>
      <c r="AN21" s="308">
        <f t="shared" si="0"/>
        <v>5.85</v>
      </c>
    </row>
    <row r="22" spans="1:40" s="193" customFormat="1" ht="22.5" customHeight="1">
      <c r="A22" s="189">
        <v>12</v>
      </c>
      <c r="B22" s="190" t="s">
        <v>82</v>
      </c>
      <c r="C22" s="298" t="s">
        <v>83</v>
      </c>
      <c r="D22" s="250" t="s">
        <v>220</v>
      </c>
      <c r="E22" s="192" t="s">
        <v>33</v>
      </c>
      <c r="F22" s="194" t="s">
        <v>84</v>
      </c>
      <c r="G22" s="363">
        <f>'HK1'!I14</f>
        <v>7</v>
      </c>
      <c r="H22" s="363">
        <f>'HK1'!L14</f>
        <v>6</v>
      </c>
      <c r="I22" s="363">
        <f>'HK1'!O14</f>
        <v>6</v>
      </c>
      <c r="J22" s="364">
        <f>'HK1'!R14</f>
        <v>9</v>
      </c>
      <c r="K22" s="363">
        <f>'HK1'!U14</f>
        <v>5</v>
      </c>
      <c r="L22" s="363">
        <f>'HK1'!X14</f>
        <v>7</v>
      </c>
      <c r="M22" s="363">
        <f>'HK2'!I14</f>
        <v>8</v>
      </c>
      <c r="N22" s="363">
        <f>'HK2'!L14</f>
        <v>5</v>
      </c>
      <c r="O22" s="363">
        <f>'HK2'!O14</f>
        <v>6</v>
      </c>
      <c r="P22" s="363">
        <f>'HK2'!R14</f>
        <v>5</v>
      </c>
      <c r="Q22" s="363">
        <f>'HK2'!U14</f>
        <v>6</v>
      </c>
      <c r="R22" s="363">
        <f>'HK2'!X14</f>
        <v>7</v>
      </c>
      <c r="S22" s="363">
        <f>'HK3'!I14</f>
        <v>8</v>
      </c>
      <c r="T22" s="363">
        <f>'HK3'!L14</f>
        <v>5</v>
      </c>
      <c r="U22" s="363">
        <f>'HK3'!O14</f>
        <v>7</v>
      </c>
      <c r="V22" s="363">
        <f>'HK3'!R14</f>
        <v>0</v>
      </c>
      <c r="W22" s="363">
        <f>'HK3'!U14</f>
        <v>7</v>
      </c>
      <c r="X22" s="363">
        <f>'HK3'!X14</f>
        <v>8</v>
      </c>
      <c r="Y22" s="363">
        <f>'HK3'!AA14</f>
        <v>3</v>
      </c>
      <c r="Z22" s="363">
        <f>'HK4'!I14</f>
        <v>5</v>
      </c>
      <c r="AA22" s="363">
        <f>'HK4'!L14</f>
        <v>5</v>
      </c>
      <c r="AB22" s="363">
        <f>'HK4'!O14</f>
        <v>7</v>
      </c>
      <c r="AC22" s="363">
        <f>'HK4'!R14</f>
        <v>2</v>
      </c>
      <c r="AD22" s="363">
        <f>'HK4'!U14</f>
        <v>3</v>
      </c>
      <c r="AE22" s="363">
        <f>'HK4'!X14</f>
        <v>4</v>
      </c>
      <c r="AF22" s="363">
        <f>'HK4'!AA14</f>
        <v>7</v>
      </c>
      <c r="AG22" s="363">
        <f>'HK4'!AD14</f>
        <v>0</v>
      </c>
      <c r="AH22" s="363">
        <f>'HK4'!AG14</f>
        <v>8</v>
      </c>
      <c r="AI22" s="459">
        <f t="shared" si="1"/>
        <v>5.13</v>
      </c>
      <c r="AJ22" s="411" t="str">
        <f t="shared" si="2"/>
        <v>Trung Bình</v>
      </c>
      <c r="AK22" s="192">
        <f t="shared" si="3"/>
        <v>6</v>
      </c>
      <c r="AL22" s="192">
        <f t="shared" si="4"/>
        <v>15</v>
      </c>
      <c r="AM22" s="412" t="str">
        <f t="shared" si="5"/>
        <v>Học tiếp</v>
      </c>
      <c r="AN22" s="308">
        <f t="shared" si="0"/>
        <v>5.7</v>
      </c>
    </row>
    <row r="23" spans="1:40" s="193" customFormat="1" ht="22.5" customHeight="1">
      <c r="A23" s="189">
        <v>13</v>
      </c>
      <c r="B23" s="190" t="s">
        <v>85</v>
      </c>
      <c r="C23" s="298" t="s">
        <v>83</v>
      </c>
      <c r="D23" s="250" t="s">
        <v>221</v>
      </c>
      <c r="E23" s="192" t="s">
        <v>86</v>
      </c>
      <c r="F23" s="194" t="s">
        <v>14</v>
      </c>
      <c r="G23" s="363">
        <f>'HK1'!I15</f>
        <v>6</v>
      </c>
      <c r="H23" s="363">
        <f>'HK1'!L15</f>
        <v>7</v>
      </c>
      <c r="I23" s="363">
        <f>'HK1'!O15</f>
        <v>5</v>
      </c>
      <c r="J23" s="364">
        <f>'HK1'!R15</f>
        <v>9</v>
      </c>
      <c r="K23" s="363">
        <f>'HK1'!U15</f>
        <v>7</v>
      </c>
      <c r="L23" s="363">
        <f>'HK1'!X15</f>
        <v>9</v>
      </c>
      <c r="M23" s="363">
        <f>'HK2'!I15</f>
        <v>8</v>
      </c>
      <c r="N23" s="363">
        <f>'HK2'!L15</f>
        <v>6</v>
      </c>
      <c r="O23" s="363">
        <f>'HK2'!O15</f>
        <v>5</v>
      </c>
      <c r="P23" s="363">
        <f>'HK2'!R15</f>
        <v>7</v>
      </c>
      <c r="Q23" s="363">
        <f>'HK2'!U15</f>
        <v>6</v>
      </c>
      <c r="R23" s="363">
        <f>'HK2'!X15</f>
        <v>7</v>
      </c>
      <c r="S23" s="363">
        <f>'HK3'!I15</f>
        <v>9</v>
      </c>
      <c r="T23" s="363">
        <f>'HK3'!L15</f>
        <v>7</v>
      </c>
      <c r="U23" s="363">
        <f>'HK3'!O15</f>
        <v>6</v>
      </c>
      <c r="V23" s="363">
        <f>'HK3'!R15</f>
        <v>8</v>
      </c>
      <c r="W23" s="363">
        <f>'HK3'!U15</f>
        <v>5</v>
      </c>
      <c r="X23" s="363">
        <f>'HK3'!X15</f>
        <v>6</v>
      </c>
      <c r="Y23" s="363">
        <f>'HK3'!AA15</f>
        <v>7</v>
      </c>
      <c r="Z23" s="363">
        <f>'HK4'!I15</f>
        <v>5</v>
      </c>
      <c r="AA23" s="363">
        <f>'HK4'!L15</f>
        <v>3</v>
      </c>
      <c r="AB23" s="363">
        <f>'HK4'!O15</f>
        <v>7</v>
      </c>
      <c r="AC23" s="363">
        <f>'HK4'!R15</f>
        <v>2</v>
      </c>
      <c r="AD23" s="363">
        <f>'HK4'!U15</f>
        <v>5</v>
      </c>
      <c r="AE23" s="363">
        <f>'HK4'!X15</f>
        <v>4</v>
      </c>
      <c r="AF23" s="363">
        <f>'HK4'!AA15</f>
        <v>7</v>
      </c>
      <c r="AG23" s="363">
        <f>'HK4'!AD15</f>
        <v>0</v>
      </c>
      <c r="AH23" s="363">
        <f>'HK4'!AG15</f>
        <v>7</v>
      </c>
      <c r="AI23" s="459">
        <f t="shared" si="1"/>
        <v>5.54</v>
      </c>
      <c r="AJ23" s="411" t="str">
        <f t="shared" si="2"/>
        <v>Trung Bình</v>
      </c>
      <c r="AK23" s="192">
        <f t="shared" si="3"/>
        <v>4</v>
      </c>
      <c r="AL23" s="192">
        <f t="shared" si="4"/>
        <v>11</v>
      </c>
      <c r="AM23" s="412" t="str">
        <f t="shared" si="5"/>
        <v>Học tiếp</v>
      </c>
      <c r="AN23" s="308">
        <f t="shared" si="0"/>
        <v>6.05</v>
      </c>
    </row>
    <row r="24" spans="1:40" s="193" customFormat="1" ht="22.5" customHeight="1">
      <c r="A24" s="192">
        <v>14</v>
      </c>
      <c r="B24" s="190" t="s">
        <v>87</v>
      </c>
      <c r="C24" s="298" t="s">
        <v>88</v>
      </c>
      <c r="D24" s="250" t="s">
        <v>222</v>
      </c>
      <c r="E24" s="192" t="s">
        <v>89</v>
      </c>
      <c r="F24" s="194" t="s">
        <v>49</v>
      </c>
      <c r="G24" s="363">
        <f>'HK1'!I16</f>
        <v>8</v>
      </c>
      <c r="H24" s="363">
        <f>'HK1'!L16</f>
        <v>6</v>
      </c>
      <c r="I24" s="363">
        <f>'HK1'!O16</f>
        <v>8</v>
      </c>
      <c r="J24" s="364">
        <f>'HK1'!R16</f>
        <v>5</v>
      </c>
      <c r="K24" s="363">
        <f>'HK1'!U16</f>
        <v>4</v>
      </c>
      <c r="L24" s="363">
        <f>'HK1'!X16</f>
        <v>8</v>
      </c>
      <c r="M24" s="363">
        <f>'HK2'!I16</f>
        <v>9</v>
      </c>
      <c r="N24" s="363">
        <f>'HK2'!L16</f>
        <v>5</v>
      </c>
      <c r="O24" s="363">
        <f>'HK2'!O16</f>
        <v>6</v>
      </c>
      <c r="P24" s="363">
        <f>'HK2'!R16</f>
        <v>4</v>
      </c>
      <c r="Q24" s="363">
        <f>'HK2'!U16</f>
        <v>6</v>
      </c>
      <c r="R24" s="363">
        <f>'HK2'!X16</f>
        <v>5</v>
      </c>
      <c r="S24" s="363">
        <f>'HK3'!I16</f>
        <v>9</v>
      </c>
      <c r="T24" s="363">
        <f>'HK3'!L16</f>
        <v>5</v>
      </c>
      <c r="U24" s="363">
        <f>'HK3'!O16</f>
        <v>7</v>
      </c>
      <c r="V24" s="363">
        <f>'HK3'!R16</f>
        <v>3</v>
      </c>
      <c r="W24" s="363">
        <f>'HK3'!U16</f>
        <v>6</v>
      </c>
      <c r="X24" s="363">
        <f>'HK3'!X16</f>
        <v>6</v>
      </c>
      <c r="Y24" s="363">
        <f>'HK3'!AA16</f>
        <v>3</v>
      </c>
      <c r="Z24" s="363">
        <f>'HK4'!I16</f>
        <v>5</v>
      </c>
      <c r="AA24" s="363">
        <f>'HK4'!L16</f>
        <v>2</v>
      </c>
      <c r="AB24" s="363">
        <f>'HK4'!O16</f>
        <v>7</v>
      </c>
      <c r="AC24" s="363">
        <f>'HK4'!R16</f>
        <v>3</v>
      </c>
      <c r="AD24" s="363">
        <f>'HK4'!U16</f>
        <v>2</v>
      </c>
      <c r="AE24" s="363">
        <f>'HK4'!X16</f>
        <v>5</v>
      </c>
      <c r="AF24" s="363">
        <f>'HK4'!AA16</f>
        <v>7</v>
      </c>
      <c r="AG24" s="363">
        <f>'HK4'!AD16</f>
        <v>0</v>
      </c>
      <c r="AH24" s="363">
        <f>'HK4'!AG16</f>
        <v>8</v>
      </c>
      <c r="AI24" s="459">
        <f t="shared" si="1"/>
        <v>5.09</v>
      </c>
      <c r="AJ24" s="411" t="str">
        <f t="shared" si="2"/>
        <v>Trung Bình</v>
      </c>
      <c r="AK24" s="192">
        <f t="shared" si="3"/>
        <v>8</v>
      </c>
      <c r="AL24" s="192">
        <f t="shared" si="4"/>
        <v>24</v>
      </c>
      <c r="AM24" s="412" t="str">
        <f t="shared" si="5"/>
        <v>Học tiếp</v>
      </c>
      <c r="AN24" s="308">
        <f t="shared" si="0"/>
        <v>5.6</v>
      </c>
    </row>
    <row r="25" spans="1:40" s="193" customFormat="1" ht="22.5" customHeight="1">
      <c r="A25" s="189">
        <v>15</v>
      </c>
      <c r="B25" s="190" t="s">
        <v>90</v>
      </c>
      <c r="C25" s="298" t="s">
        <v>30</v>
      </c>
      <c r="D25" s="250" t="s">
        <v>223</v>
      </c>
      <c r="E25" s="192" t="s">
        <v>91</v>
      </c>
      <c r="F25" s="194" t="s">
        <v>3</v>
      </c>
      <c r="G25" s="363">
        <f>'HK1'!I17</f>
        <v>5</v>
      </c>
      <c r="H25" s="363">
        <f>'HK1'!L17</f>
        <v>5</v>
      </c>
      <c r="I25" s="363">
        <f>'HK1'!O17</f>
        <v>6</v>
      </c>
      <c r="J25" s="364">
        <f>'HK1'!R17</f>
        <v>6</v>
      </c>
      <c r="K25" s="363">
        <f>'HK1'!U17</f>
        <v>5</v>
      </c>
      <c r="L25" s="363">
        <f>'HK1'!X17</f>
        <v>9</v>
      </c>
      <c r="M25" s="363">
        <f>'HK2'!I17</f>
        <v>9</v>
      </c>
      <c r="N25" s="363">
        <f>'HK2'!L17</f>
        <v>5</v>
      </c>
      <c r="O25" s="363">
        <f>'HK2'!O17</f>
        <v>5</v>
      </c>
      <c r="P25" s="363">
        <f>'HK2'!R17</f>
        <v>5</v>
      </c>
      <c r="Q25" s="363">
        <f>'HK2'!U17</f>
        <v>8</v>
      </c>
      <c r="R25" s="363">
        <f>'HK2'!X17</f>
        <v>5</v>
      </c>
      <c r="S25" s="363">
        <f>'HK3'!I17</f>
        <v>8</v>
      </c>
      <c r="T25" s="363">
        <f>'HK3'!L17</f>
        <v>6</v>
      </c>
      <c r="U25" s="363">
        <f>'HK3'!O17</f>
        <v>6</v>
      </c>
      <c r="V25" s="363">
        <f>'HK3'!R17</f>
        <v>7</v>
      </c>
      <c r="W25" s="363">
        <f>'HK3'!U17</f>
        <v>7</v>
      </c>
      <c r="X25" s="363">
        <f>'HK3'!X17</f>
        <v>9</v>
      </c>
      <c r="Y25" s="363">
        <f>'HK3'!AA17</f>
        <v>5</v>
      </c>
      <c r="Z25" s="363">
        <f>'HK4'!I17</f>
        <v>5</v>
      </c>
      <c r="AA25" s="363">
        <f>'HK4'!L17</f>
        <v>5</v>
      </c>
      <c r="AB25" s="363">
        <f>'HK4'!O17</f>
        <v>6</v>
      </c>
      <c r="AC25" s="363">
        <f>'HK4'!R17</f>
        <v>3</v>
      </c>
      <c r="AD25" s="363">
        <f>'HK4'!U17</f>
        <v>8</v>
      </c>
      <c r="AE25" s="363">
        <f>'HK4'!X17</f>
        <v>6</v>
      </c>
      <c r="AF25" s="363">
        <f>'HK4'!AA17</f>
        <v>7</v>
      </c>
      <c r="AG25" s="363">
        <f>'HK4'!AD17</f>
        <v>0</v>
      </c>
      <c r="AH25" s="363">
        <f>'HK4'!AG17</f>
        <v>7</v>
      </c>
      <c r="AI25" s="459">
        <f t="shared" si="1"/>
        <v>6.2</v>
      </c>
      <c r="AJ25" s="411" t="str">
        <f t="shared" si="2"/>
        <v>TB.Khá</v>
      </c>
      <c r="AK25" s="192">
        <f t="shared" si="3"/>
        <v>2</v>
      </c>
      <c r="AL25" s="192">
        <f t="shared" si="4"/>
        <v>5</v>
      </c>
      <c r="AM25" s="412" t="str">
        <f t="shared" si="5"/>
        <v>Học tiếp</v>
      </c>
      <c r="AN25" s="308">
        <f t="shared" si="0"/>
        <v>6.05</v>
      </c>
    </row>
    <row r="26" spans="1:40" s="193" customFormat="1" ht="22.5" customHeight="1">
      <c r="A26" s="189">
        <v>16</v>
      </c>
      <c r="B26" s="190" t="s">
        <v>92</v>
      </c>
      <c r="C26" s="298" t="s">
        <v>93</v>
      </c>
      <c r="D26" s="250" t="s">
        <v>224</v>
      </c>
      <c r="E26" s="192" t="s">
        <v>94</v>
      </c>
      <c r="F26" s="194" t="s">
        <v>10</v>
      </c>
      <c r="G26" s="363">
        <f>'HK1'!I18</f>
        <v>5</v>
      </c>
      <c r="H26" s="363">
        <f>'HK1'!L18</f>
        <v>6</v>
      </c>
      <c r="I26" s="363">
        <f>'HK1'!O18</f>
        <v>6</v>
      </c>
      <c r="J26" s="364">
        <f>'HK1'!R18</f>
        <v>8</v>
      </c>
      <c r="K26" s="363">
        <f>'HK1'!U18</f>
        <v>6</v>
      </c>
      <c r="L26" s="363">
        <f>'HK1'!X18</f>
        <v>7</v>
      </c>
      <c r="M26" s="363">
        <f>'HK2'!I18</f>
        <v>8</v>
      </c>
      <c r="N26" s="363">
        <f>'HK2'!L18</f>
        <v>5</v>
      </c>
      <c r="O26" s="363">
        <f>'HK2'!O18</f>
        <v>5</v>
      </c>
      <c r="P26" s="363">
        <f>'HK2'!R18</f>
        <v>6</v>
      </c>
      <c r="Q26" s="363">
        <f>'HK2'!U18</f>
        <v>5</v>
      </c>
      <c r="R26" s="363">
        <f>'HK2'!X18</f>
        <v>8</v>
      </c>
      <c r="S26" s="363">
        <f>'HK3'!I18</f>
        <v>8</v>
      </c>
      <c r="T26" s="363">
        <f>'HK3'!L18</f>
        <v>6</v>
      </c>
      <c r="U26" s="363">
        <f>'HK3'!O18</f>
        <v>7</v>
      </c>
      <c r="V26" s="363">
        <f>'HK3'!R18</f>
        <v>7</v>
      </c>
      <c r="W26" s="363">
        <f>'HK3'!U18</f>
        <v>6</v>
      </c>
      <c r="X26" s="363">
        <f>'HK3'!X18</f>
        <v>7</v>
      </c>
      <c r="Y26" s="363">
        <f>'HK3'!AA18</f>
        <v>6</v>
      </c>
      <c r="Z26" s="363">
        <f>'HK4'!I18</f>
        <v>6</v>
      </c>
      <c r="AA26" s="363">
        <f>'HK4'!L18</f>
        <v>6</v>
      </c>
      <c r="AB26" s="363">
        <f>'HK4'!O18</f>
        <v>8</v>
      </c>
      <c r="AC26" s="363">
        <f>'HK4'!R18</f>
        <v>6</v>
      </c>
      <c r="AD26" s="363">
        <f>'HK4'!U18</f>
        <v>6</v>
      </c>
      <c r="AE26" s="363">
        <f>'HK4'!X18</f>
        <v>6</v>
      </c>
      <c r="AF26" s="363">
        <f>'HK4'!AA18</f>
        <v>8</v>
      </c>
      <c r="AG26" s="363">
        <f>'HK4'!AD18</f>
        <v>0</v>
      </c>
      <c r="AH26" s="363">
        <f>'HK4'!AG18</f>
        <v>6</v>
      </c>
      <c r="AI26" s="459">
        <f t="shared" si="1"/>
        <v>6.54</v>
      </c>
      <c r="AJ26" s="411" t="str">
        <f t="shared" si="2"/>
        <v>TB.Khá</v>
      </c>
      <c r="AK26" s="192">
        <f t="shared" si="3"/>
        <v>1</v>
      </c>
      <c r="AL26" s="192">
        <f t="shared" si="4"/>
        <v>1</v>
      </c>
      <c r="AM26" s="412" t="str">
        <f t="shared" si="5"/>
        <v>Học tiếp</v>
      </c>
      <c r="AN26" s="308">
        <f t="shared" si="0"/>
        <v>6.3</v>
      </c>
    </row>
    <row r="27" spans="1:40" s="193" customFormat="1" ht="22.5" customHeight="1">
      <c r="A27" s="192">
        <v>17</v>
      </c>
      <c r="B27" s="190" t="s">
        <v>95</v>
      </c>
      <c r="C27" s="298" t="s">
        <v>96</v>
      </c>
      <c r="D27" s="250" t="s">
        <v>225</v>
      </c>
      <c r="E27" s="192" t="s">
        <v>97</v>
      </c>
      <c r="F27" s="194" t="s">
        <v>6</v>
      </c>
      <c r="G27" s="363">
        <f>'HK1'!I19</f>
        <v>6</v>
      </c>
      <c r="H27" s="363">
        <f>'HK1'!L19</f>
        <v>5</v>
      </c>
      <c r="I27" s="363">
        <f>'HK1'!O19</f>
        <v>6</v>
      </c>
      <c r="J27" s="364">
        <f>'HK1'!R19</f>
        <v>9</v>
      </c>
      <c r="K27" s="363">
        <f>'HK1'!U19</f>
        <v>5</v>
      </c>
      <c r="L27" s="363">
        <f>'HK1'!X19</f>
        <v>7</v>
      </c>
      <c r="M27" s="363">
        <f>'HK2'!I19</f>
        <v>8</v>
      </c>
      <c r="N27" s="363">
        <f>'HK2'!L19</f>
        <v>6</v>
      </c>
      <c r="O27" s="363">
        <f>'HK2'!O19</f>
        <v>5</v>
      </c>
      <c r="P27" s="363">
        <f>'HK2'!R19</f>
        <v>6</v>
      </c>
      <c r="Q27" s="363">
        <f>'HK2'!U19</f>
        <v>6</v>
      </c>
      <c r="R27" s="363">
        <f>'HK2'!X19</f>
        <v>6</v>
      </c>
      <c r="S27" s="363">
        <f>'HK3'!I19</f>
        <v>9</v>
      </c>
      <c r="T27" s="363">
        <f>'HK3'!L19</f>
        <v>7</v>
      </c>
      <c r="U27" s="363">
        <f>'HK3'!O19</f>
        <v>7</v>
      </c>
      <c r="V27" s="363">
        <f>'HK3'!R19</f>
        <v>7</v>
      </c>
      <c r="W27" s="363">
        <f>'HK3'!U19</f>
        <v>7</v>
      </c>
      <c r="X27" s="363">
        <f>'HK3'!X19</f>
        <v>6</v>
      </c>
      <c r="Y27" s="363">
        <f>'HK3'!AA19</f>
        <v>3</v>
      </c>
      <c r="Z27" s="363">
        <f>'HK4'!I19</f>
        <v>6</v>
      </c>
      <c r="AA27" s="363">
        <f>'HK4'!L19</f>
        <v>7</v>
      </c>
      <c r="AB27" s="363">
        <f>'HK4'!O19</f>
        <v>8</v>
      </c>
      <c r="AC27" s="363">
        <f>'HK4'!R19</f>
        <v>4</v>
      </c>
      <c r="AD27" s="363">
        <f>'HK4'!U19</f>
        <v>6</v>
      </c>
      <c r="AE27" s="363">
        <f>'HK4'!X19</f>
        <v>6</v>
      </c>
      <c r="AF27" s="363">
        <f>'HK4'!AA19</f>
        <v>8</v>
      </c>
      <c r="AG27" s="363">
        <f>'HK4'!AD19</f>
        <v>0</v>
      </c>
      <c r="AH27" s="363">
        <f>'HK4'!AG19</f>
        <v>7</v>
      </c>
      <c r="AI27" s="459">
        <f t="shared" si="1"/>
        <v>6.59</v>
      </c>
      <c r="AJ27" s="411" t="str">
        <f t="shared" si="2"/>
        <v>TB.Khá</v>
      </c>
      <c r="AK27" s="192">
        <f t="shared" si="3"/>
        <v>3</v>
      </c>
      <c r="AL27" s="192">
        <f t="shared" si="4"/>
        <v>5</v>
      </c>
      <c r="AM27" s="412" t="str">
        <f t="shared" si="5"/>
        <v>Học tiếp</v>
      </c>
      <c r="AN27" s="308">
        <f t="shared" si="0"/>
        <v>6.42</v>
      </c>
    </row>
    <row r="28" spans="1:41" s="157" customFormat="1" ht="22.5" customHeight="1">
      <c r="A28" s="189">
        <v>18</v>
      </c>
      <c r="B28" s="349" t="s">
        <v>98</v>
      </c>
      <c r="C28" s="298" t="s">
        <v>96</v>
      </c>
      <c r="D28" s="345" t="s">
        <v>226</v>
      </c>
      <c r="E28" s="344" t="s">
        <v>99</v>
      </c>
      <c r="F28" s="348" t="s">
        <v>11</v>
      </c>
      <c r="G28" s="365">
        <f>'HK1'!I20</f>
        <v>8</v>
      </c>
      <c r="H28" s="365">
        <f>'HK1'!L20</f>
        <v>4</v>
      </c>
      <c r="I28" s="365">
        <f>'HK1'!O20</f>
        <v>3</v>
      </c>
      <c r="J28" s="366">
        <f>'HK1'!R20</f>
        <v>10</v>
      </c>
      <c r="K28" s="365">
        <f>'HK1'!U20</f>
        <v>5</v>
      </c>
      <c r="L28" s="365">
        <f>'HK1'!X20</f>
        <v>10</v>
      </c>
      <c r="M28" s="365">
        <f>'HK2'!I20</f>
        <v>8</v>
      </c>
      <c r="N28" s="365">
        <f>'HK2'!L20</f>
        <v>1</v>
      </c>
      <c r="O28" s="365">
        <f>'HK2'!O20</f>
        <v>5</v>
      </c>
      <c r="P28" s="365">
        <f>'HK2'!R20</f>
        <v>6</v>
      </c>
      <c r="Q28" s="365">
        <f>'HK2'!U20</f>
        <v>5</v>
      </c>
      <c r="R28" s="365">
        <f>'HK2'!X20</f>
        <v>7</v>
      </c>
      <c r="S28" s="365">
        <f>'HK3'!I20</f>
        <v>9</v>
      </c>
      <c r="T28" s="365">
        <f>'HK3'!L20</f>
        <v>7</v>
      </c>
      <c r="U28" s="365">
        <f>'HK3'!O20</f>
        <v>6</v>
      </c>
      <c r="V28" s="365">
        <f>'HK3'!R20</f>
        <v>5</v>
      </c>
      <c r="W28" s="365">
        <f>'HK3'!U20</f>
        <v>3</v>
      </c>
      <c r="X28" s="365">
        <f>'HK3'!X20</f>
        <v>5</v>
      </c>
      <c r="Y28" s="365">
        <f>'HK3'!AA20</f>
        <v>6</v>
      </c>
      <c r="Z28" s="363">
        <f>'HK4'!I20</f>
        <v>6</v>
      </c>
      <c r="AA28" s="363">
        <f>'HK4'!L20</f>
        <v>6</v>
      </c>
      <c r="AB28" s="363">
        <f>'HK4'!O20</f>
        <v>7</v>
      </c>
      <c r="AC28" s="363">
        <f>'HK4'!R20</f>
        <v>2</v>
      </c>
      <c r="AD28" s="363">
        <f>'HK4'!U20</f>
        <v>2</v>
      </c>
      <c r="AE28" s="363">
        <f>'HK4'!X20</f>
        <v>5</v>
      </c>
      <c r="AF28" s="363">
        <f>'HK4'!AA20</f>
        <v>8</v>
      </c>
      <c r="AG28" s="363">
        <f>'HK4'!AD20</f>
        <v>0</v>
      </c>
      <c r="AH28" s="363">
        <f>'HK4'!AG20</f>
        <v>7</v>
      </c>
      <c r="AI28" s="459">
        <f t="shared" si="1"/>
        <v>5.3</v>
      </c>
      <c r="AJ28" s="411" t="str">
        <f t="shared" si="2"/>
        <v>Trung Bình</v>
      </c>
      <c r="AK28" s="192">
        <f t="shared" si="3"/>
        <v>7</v>
      </c>
      <c r="AL28" s="192">
        <f t="shared" si="4"/>
        <v>23</v>
      </c>
      <c r="AM28" s="412" t="str">
        <f t="shared" si="5"/>
        <v>Học tiếp</v>
      </c>
      <c r="AN28" s="346">
        <f t="shared" si="0"/>
        <v>5.48</v>
      </c>
      <c r="AO28" s="157" t="s">
        <v>298</v>
      </c>
    </row>
    <row r="29" spans="1:40" s="193" customFormat="1" ht="22.5" customHeight="1">
      <c r="A29" s="189">
        <v>19</v>
      </c>
      <c r="B29" s="190" t="s">
        <v>100</v>
      </c>
      <c r="C29" s="298" t="s">
        <v>32</v>
      </c>
      <c r="D29" s="250" t="s">
        <v>227</v>
      </c>
      <c r="E29" s="192" t="s">
        <v>101</v>
      </c>
      <c r="F29" s="194" t="s">
        <v>1</v>
      </c>
      <c r="G29" s="363">
        <f>'HK1'!I21</f>
        <v>7</v>
      </c>
      <c r="H29" s="363">
        <f>'HK1'!L21</f>
        <v>6</v>
      </c>
      <c r="I29" s="363">
        <f>'HK1'!O21</f>
        <v>7</v>
      </c>
      <c r="J29" s="364">
        <f>'HK1'!R21</f>
        <v>9</v>
      </c>
      <c r="K29" s="363">
        <f>'HK1'!U21</f>
        <v>4</v>
      </c>
      <c r="L29" s="363">
        <f>'HK1'!X21</f>
        <v>8</v>
      </c>
      <c r="M29" s="363">
        <f>'HK2'!I21</f>
        <v>8</v>
      </c>
      <c r="N29" s="363">
        <f>'HK2'!L21</f>
        <v>7</v>
      </c>
      <c r="O29" s="363">
        <f>'HK2'!O21</f>
        <v>5</v>
      </c>
      <c r="P29" s="363">
        <f>'HK2'!R21</f>
        <v>5</v>
      </c>
      <c r="Q29" s="363">
        <f>'HK2'!U21</f>
        <v>6</v>
      </c>
      <c r="R29" s="363">
        <f>'HK2'!X21</f>
        <v>6</v>
      </c>
      <c r="S29" s="363">
        <f>'HK3'!I21</f>
        <v>10</v>
      </c>
      <c r="T29" s="363">
        <f>'HK3'!L21</f>
        <v>6</v>
      </c>
      <c r="U29" s="363">
        <f>'HK3'!O21</f>
        <v>8</v>
      </c>
      <c r="V29" s="363">
        <f>'HK3'!R21</f>
        <v>8</v>
      </c>
      <c r="W29" s="363">
        <f>'HK3'!U21</f>
        <v>7</v>
      </c>
      <c r="X29" s="363">
        <f>'HK3'!X21</f>
        <v>7</v>
      </c>
      <c r="Y29" s="363">
        <f>'HK3'!AA21</f>
        <v>3</v>
      </c>
      <c r="Z29" s="363">
        <f>'HK4'!I21</f>
        <v>6</v>
      </c>
      <c r="AA29" s="363">
        <f>'HK4'!L21</f>
        <v>4</v>
      </c>
      <c r="AB29" s="363">
        <f>'HK4'!O21</f>
        <v>6</v>
      </c>
      <c r="AC29" s="363">
        <f>'HK4'!R21</f>
        <v>3</v>
      </c>
      <c r="AD29" s="363">
        <f>'HK4'!U21</f>
        <v>3</v>
      </c>
      <c r="AE29" s="363">
        <f>'HK4'!X21</f>
        <v>5</v>
      </c>
      <c r="AF29" s="363">
        <f>'HK4'!AA21</f>
        <v>6</v>
      </c>
      <c r="AG29" s="363">
        <f>'HK4'!AD21</f>
        <v>0</v>
      </c>
      <c r="AH29" s="363">
        <f>'HK4'!AG21</f>
        <v>8</v>
      </c>
      <c r="AI29" s="459">
        <f t="shared" si="1"/>
        <v>5.98</v>
      </c>
      <c r="AJ29" s="411" t="str">
        <f t="shared" si="2"/>
        <v>Trung Bình</v>
      </c>
      <c r="AK29" s="192">
        <f t="shared" si="3"/>
        <v>6</v>
      </c>
      <c r="AL29" s="192">
        <f t="shared" si="4"/>
        <v>16</v>
      </c>
      <c r="AM29" s="412" t="str">
        <f t="shared" si="5"/>
        <v>Học tiếp</v>
      </c>
      <c r="AN29" s="308">
        <f t="shared" si="0"/>
        <v>6.18</v>
      </c>
    </row>
    <row r="30" spans="1:40" s="193" customFormat="1" ht="22.5" customHeight="1">
      <c r="A30" s="192">
        <v>20</v>
      </c>
      <c r="B30" s="190" t="s">
        <v>102</v>
      </c>
      <c r="C30" s="298" t="s">
        <v>103</v>
      </c>
      <c r="D30" s="250" t="s">
        <v>228</v>
      </c>
      <c r="E30" s="192" t="s">
        <v>40</v>
      </c>
      <c r="F30" s="194" t="s">
        <v>104</v>
      </c>
      <c r="G30" s="363">
        <f>'HK1'!I22</f>
        <v>5</v>
      </c>
      <c r="H30" s="363">
        <f>'HK1'!L22</f>
        <v>7</v>
      </c>
      <c r="I30" s="363">
        <f>'HK1'!O22</f>
        <v>6</v>
      </c>
      <c r="J30" s="364">
        <f>'HK1'!R22</f>
        <v>6</v>
      </c>
      <c r="K30" s="363">
        <f>'HK1'!U22</f>
        <v>5</v>
      </c>
      <c r="L30" s="363">
        <f>'HK1'!X22</f>
        <v>7</v>
      </c>
      <c r="M30" s="363">
        <f>'HK2'!I22</f>
        <v>8</v>
      </c>
      <c r="N30" s="363">
        <f>'HK2'!L22</f>
        <v>8</v>
      </c>
      <c r="O30" s="363">
        <f>'HK2'!O22</f>
        <v>6</v>
      </c>
      <c r="P30" s="363">
        <f>'HK2'!R22</f>
        <v>7</v>
      </c>
      <c r="Q30" s="363">
        <f>'HK2'!U22</f>
        <v>7</v>
      </c>
      <c r="R30" s="363">
        <f>'HK2'!X22</f>
        <v>8</v>
      </c>
      <c r="S30" s="363">
        <f>'HK3'!I22</f>
        <v>9</v>
      </c>
      <c r="T30" s="363">
        <f>'HK3'!L22</f>
        <v>8</v>
      </c>
      <c r="U30" s="363">
        <f>'HK3'!O22</f>
        <v>8</v>
      </c>
      <c r="V30" s="363">
        <f>'HK3'!R22</f>
        <v>8</v>
      </c>
      <c r="W30" s="363">
        <f>'HK3'!U22</f>
        <v>6</v>
      </c>
      <c r="X30" s="363">
        <f>'HK3'!X22</f>
        <v>9</v>
      </c>
      <c r="Y30" s="363">
        <f>'HK3'!AA22</f>
        <v>9</v>
      </c>
      <c r="Z30" s="363">
        <f>'HK4'!I22</f>
        <v>6</v>
      </c>
      <c r="AA30" s="363">
        <f>'HK4'!L22</f>
        <v>6</v>
      </c>
      <c r="AB30" s="363">
        <f>'HK4'!O22</f>
        <v>7</v>
      </c>
      <c r="AC30" s="363">
        <f>'HK4'!R22</f>
        <v>7</v>
      </c>
      <c r="AD30" s="363">
        <f>'HK4'!U22</f>
        <v>6</v>
      </c>
      <c r="AE30" s="363">
        <f>'HK4'!X22</f>
        <v>6</v>
      </c>
      <c r="AF30" s="363">
        <f>'HK4'!AA22</f>
        <v>8</v>
      </c>
      <c r="AG30" s="363">
        <f>'HK4'!AD22</f>
        <v>0</v>
      </c>
      <c r="AH30" s="363">
        <f>'HK4'!AG22</f>
        <v>6</v>
      </c>
      <c r="AI30" s="459">
        <f t="shared" si="1"/>
        <v>7.09</v>
      </c>
      <c r="AJ30" s="411" t="str">
        <f t="shared" si="2"/>
        <v>Khá</v>
      </c>
      <c r="AK30" s="192">
        <f t="shared" si="3"/>
        <v>1</v>
      </c>
      <c r="AL30" s="192">
        <f t="shared" si="4"/>
        <v>1</v>
      </c>
      <c r="AM30" s="412" t="str">
        <f t="shared" si="5"/>
        <v>Học tiếp</v>
      </c>
      <c r="AN30" s="308">
        <f t="shared" si="0"/>
        <v>6.8</v>
      </c>
    </row>
    <row r="31" spans="1:40" s="193" customFormat="1" ht="22.5" customHeight="1">
      <c r="A31" s="189">
        <v>21</v>
      </c>
      <c r="B31" s="190" t="s">
        <v>105</v>
      </c>
      <c r="C31" s="298" t="s">
        <v>106</v>
      </c>
      <c r="D31" s="250" t="s">
        <v>229</v>
      </c>
      <c r="E31" s="192" t="s">
        <v>107</v>
      </c>
      <c r="F31" s="194" t="s">
        <v>5</v>
      </c>
      <c r="G31" s="363">
        <f>'HK1'!I23</f>
        <v>8</v>
      </c>
      <c r="H31" s="363">
        <f>'HK1'!L23</f>
        <v>5</v>
      </c>
      <c r="I31" s="363">
        <f>'HK1'!O23</f>
        <v>7</v>
      </c>
      <c r="J31" s="364">
        <f>'HK1'!R23</f>
        <v>6</v>
      </c>
      <c r="K31" s="363">
        <f>'HK1'!U23</f>
        <v>6</v>
      </c>
      <c r="L31" s="363">
        <f>'HK1'!X23</f>
        <v>7</v>
      </c>
      <c r="M31" s="363">
        <f>'HK2'!I23</f>
        <v>8</v>
      </c>
      <c r="N31" s="363">
        <f>'HK2'!L23</f>
        <v>7</v>
      </c>
      <c r="O31" s="363">
        <f>'HK2'!O23</f>
        <v>6</v>
      </c>
      <c r="P31" s="363">
        <f>'HK2'!R23</f>
        <v>6</v>
      </c>
      <c r="Q31" s="363">
        <f>'HK2'!U23</f>
        <v>6</v>
      </c>
      <c r="R31" s="363">
        <f>'HK2'!X23</f>
        <v>7</v>
      </c>
      <c r="S31" s="363">
        <f>'HK3'!I23</f>
        <v>10</v>
      </c>
      <c r="T31" s="363">
        <f>'HK3'!L23</f>
        <v>7</v>
      </c>
      <c r="U31" s="363">
        <f>'HK3'!O23</f>
        <v>8</v>
      </c>
      <c r="V31" s="363">
        <f>'HK3'!R23</f>
        <v>7</v>
      </c>
      <c r="W31" s="363">
        <f>'HK3'!U23</f>
        <v>6</v>
      </c>
      <c r="X31" s="363">
        <f>'HK3'!X23</f>
        <v>8</v>
      </c>
      <c r="Y31" s="363">
        <f>'HK3'!AA23</f>
        <v>5</v>
      </c>
      <c r="Z31" s="363">
        <f>'HK4'!I23</f>
        <v>6</v>
      </c>
      <c r="AA31" s="363">
        <f>'HK4'!L23</f>
        <v>6</v>
      </c>
      <c r="AB31" s="363">
        <f>'HK4'!O23</f>
        <v>7</v>
      </c>
      <c r="AC31" s="363">
        <f>'HK4'!R23</f>
        <v>7</v>
      </c>
      <c r="AD31" s="363">
        <f>'HK4'!U23</f>
        <v>7</v>
      </c>
      <c r="AE31" s="363">
        <f>'HK4'!X23</f>
        <v>6</v>
      </c>
      <c r="AF31" s="363">
        <f>'HK4'!AA23</f>
        <v>9</v>
      </c>
      <c r="AG31" s="363">
        <f>'HK4'!AD23</f>
        <v>5</v>
      </c>
      <c r="AH31" s="363">
        <f>'HK4'!AG23</f>
        <v>8</v>
      </c>
      <c r="AI31" s="459">
        <f t="shared" si="1"/>
        <v>7.24</v>
      </c>
      <c r="AJ31" s="411" t="str">
        <f t="shared" si="2"/>
        <v>Khá</v>
      </c>
      <c r="AK31" s="192">
        <f t="shared" si="3"/>
        <v>0</v>
      </c>
      <c r="AL31" s="192">
        <f t="shared" si="4"/>
        <v>0</v>
      </c>
      <c r="AM31" s="412" t="str">
        <f t="shared" si="5"/>
        <v>Học tiếp</v>
      </c>
      <c r="AN31" s="308">
        <f t="shared" si="0"/>
        <v>6.93</v>
      </c>
    </row>
    <row r="32" spans="1:40" s="193" customFormat="1" ht="22.5" customHeight="1">
      <c r="A32" s="189">
        <v>22</v>
      </c>
      <c r="B32" s="190" t="s">
        <v>108</v>
      </c>
      <c r="C32" s="298" t="s">
        <v>109</v>
      </c>
      <c r="D32" s="250" t="s">
        <v>230</v>
      </c>
      <c r="E32" s="192" t="s">
        <v>110</v>
      </c>
      <c r="F32" s="194" t="s">
        <v>13</v>
      </c>
      <c r="G32" s="363">
        <f>'HK1'!I24</f>
        <v>8</v>
      </c>
      <c r="H32" s="363">
        <f>'HK1'!L24</f>
        <v>5</v>
      </c>
      <c r="I32" s="363">
        <f>'HK1'!O24</f>
        <v>5</v>
      </c>
      <c r="J32" s="364">
        <f>'HK1'!R24</f>
        <v>6</v>
      </c>
      <c r="K32" s="363">
        <f>'HK1'!U24</f>
        <v>6</v>
      </c>
      <c r="L32" s="363">
        <f>'HK1'!X24</f>
        <v>8</v>
      </c>
      <c r="M32" s="363">
        <f>'HK2'!I24</f>
        <v>8</v>
      </c>
      <c r="N32" s="363">
        <f>'HK2'!L24</f>
        <v>7</v>
      </c>
      <c r="O32" s="363">
        <f>'HK2'!O24</f>
        <v>6</v>
      </c>
      <c r="P32" s="363">
        <f>'HK2'!R24</f>
        <v>5</v>
      </c>
      <c r="Q32" s="363">
        <f>'HK2'!U24</f>
        <v>6</v>
      </c>
      <c r="R32" s="363">
        <f>'HK2'!X24</f>
        <v>8</v>
      </c>
      <c r="S32" s="363">
        <f>'HK3'!I24</f>
        <v>9</v>
      </c>
      <c r="T32" s="363">
        <f>'HK3'!L24</f>
        <v>5</v>
      </c>
      <c r="U32" s="363">
        <f>'HK3'!O24</f>
        <v>8</v>
      </c>
      <c r="V32" s="363">
        <f>'HK3'!R24</f>
        <v>7</v>
      </c>
      <c r="W32" s="363">
        <f>'HK3'!U24</f>
        <v>6</v>
      </c>
      <c r="X32" s="363">
        <f>'HK3'!X24</f>
        <v>9</v>
      </c>
      <c r="Y32" s="363">
        <f>'HK3'!AA24</f>
        <v>7</v>
      </c>
      <c r="Z32" s="363">
        <f>'HK4'!I24</f>
        <v>7</v>
      </c>
      <c r="AA32" s="363">
        <f>'HK4'!L24</f>
        <v>7</v>
      </c>
      <c r="AB32" s="363">
        <f>'HK4'!O24</f>
        <v>7</v>
      </c>
      <c r="AC32" s="363">
        <f>'HK4'!R24</f>
        <v>4</v>
      </c>
      <c r="AD32" s="363">
        <f>'HK4'!U24</f>
        <v>5</v>
      </c>
      <c r="AE32" s="363">
        <f>'HK4'!X24</f>
        <v>5</v>
      </c>
      <c r="AF32" s="363">
        <f>'HK4'!AA24</f>
        <v>8</v>
      </c>
      <c r="AG32" s="363">
        <f>'HK4'!AD24</f>
        <v>0</v>
      </c>
      <c r="AH32" s="363">
        <f>'HK4'!AG24</f>
        <v>6</v>
      </c>
      <c r="AI32" s="459">
        <f t="shared" si="1"/>
        <v>6.57</v>
      </c>
      <c r="AJ32" s="411" t="str">
        <f t="shared" si="2"/>
        <v>TB.Khá</v>
      </c>
      <c r="AK32" s="192">
        <f t="shared" si="3"/>
        <v>2</v>
      </c>
      <c r="AL32" s="192">
        <f t="shared" si="4"/>
        <v>5</v>
      </c>
      <c r="AM32" s="412" t="str">
        <f t="shared" si="5"/>
        <v>Học tiếp</v>
      </c>
      <c r="AN32" s="308">
        <f t="shared" si="0"/>
        <v>6.43</v>
      </c>
    </row>
    <row r="33" spans="1:40" s="193" customFormat="1" ht="22.5" customHeight="1">
      <c r="A33" s="192">
        <v>23</v>
      </c>
      <c r="B33" s="190" t="s">
        <v>111</v>
      </c>
      <c r="C33" s="298" t="s">
        <v>112</v>
      </c>
      <c r="D33" s="250" t="s">
        <v>231</v>
      </c>
      <c r="E33" s="192" t="s">
        <v>113</v>
      </c>
      <c r="F33" s="194" t="s">
        <v>10</v>
      </c>
      <c r="G33" s="363">
        <f>'HK1'!I25</f>
        <v>5</v>
      </c>
      <c r="H33" s="363">
        <f>'HK1'!L25</f>
        <v>5</v>
      </c>
      <c r="I33" s="363">
        <f>'HK1'!O25</f>
        <v>6</v>
      </c>
      <c r="J33" s="364">
        <f>'HK1'!R25</f>
        <v>6</v>
      </c>
      <c r="K33" s="363">
        <f>'HK1'!U25</f>
        <v>5</v>
      </c>
      <c r="L33" s="363">
        <f>'HK1'!X25</f>
        <v>9</v>
      </c>
      <c r="M33" s="363">
        <f>'HK2'!I25</f>
        <v>7</v>
      </c>
      <c r="N33" s="363">
        <f>'HK2'!L25</f>
        <v>7</v>
      </c>
      <c r="O33" s="363">
        <f>'HK2'!O25</f>
        <v>5</v>
      </c>
      <c r="P33" s="363">
        <f>'HK2'!R25</f>
        <v>5</v>
      </c>
      <c r="Q33" s="363">
        <f>'HK2'!U25</f>
        <v>6</v>
      </c>
      <c r="R33" s="363">
        <f>'HK2'!X25</f>
        <v>5</v>
      </c>
      <c r="S33" s="363">
        <f>'HK3'!I25</f>
        <v>8</v>
      </c>
      <c r="T33" s="363">
        <f>'HK3'!L25</f>
        <v>7</v>
      </c>
      <c r="U33" s="363">
        <f>'HK3'!O25</f>
        <v>7</v>
      </c>
      <c r="V33" s="363">
        <f>'HK3'!R25</f>
        <v>7</v>
      </c>
      <c r="W33" s="363">
        <f>'HK3'!U25</f>
        <v>3</v>
      </c>
      <c r="X33" s="363">
        <f>'HK3'!X25</f>
        <v>5</v>
      </c>
      <c r="Y33" s="363">
        <f>'HK3'!AA25</f>
        <v>6</v>
      </c>
      <c r="Z33" s="363">
        <f>'HK4'!I25</f>
        <v>5</v>
      </c>
      <c r="AA33" s="363">
        <f>'HK4'!L25</f>
        <v>2</v>
      </c>
      <c r="AB33" s="363">
        <f>'HK4'!O25</f>
        <v>5</v>
      </c>
      <c r="AC33" s="363">
        <f>'HK4'!R25</f>
        <v>2</v>
      </c>
      <c r="AD33" s="363">
        <f>'HK4'!U25</f>
        <v>5</v>
      </c>
      <c r="AE33" s="363">
        <f>'HK4'!X25</f>
        <v>4</v>
      </c>
      <c r="AF33" s="363">
        <f>'HK4'!AA25</f>
        <v>7</v>
      </c>
      <c r="AG33" s="363">
        <f>'HK4'!AD25</f>
        <v>0</v>
      </c>
      <c r="AH33" s="363">
        <f>'HK4'!AG25</f>
        <v>7</v>
      </c>
      <c r="AI33" s="459">
        <f t="shared" si="1"/>
        <v>5.11</v>
      </c>
      <c r="AJ33" s="411" t="str">
        <f t="shared" si="2"/>
        <v>Trung Bình</v>
      </c>
      <c r="AK33" s="192">
        <f t="shared" si="3"/>
        <v>5</v>
      </c>
      <c r="AL33" s="192">
        <f t="shared" si="4"/>
        <v>14</v>
      </c>
      <c r="AM33" s="412" t="str">
        <f t="shared" si="5"/>
        <v>Học tiếp</v>
      </c>
      <c r="AN33" s="308">
        <f t="shared" si="0"/>
        <v>5.39</v>
      </c>
    </row>
    <row r="34" spans="1:40" s="193" customFormat="1" ht="22.5" customHeight="1">
      <c r="A34" s="189">
        <v>24</v>
      </c>
      <c r="B34" s="190" t="s">
        <v>114</v>
      </c>
      <c r="C34" s="298" t="s">
        <v>35</v>
      </c>
      <c r="D34" s="250" t="s">
        <v>232</v>
      </c>
      <c r="E34" s="192" t="s">
        <v>115</v>
      </c>
      <c r="F34" s="194" t="s">
        <v>58</v>
      </c>
      <c r="G34" s="363">
        <f>'HK1'!I26</f>
        <v>6</v>
      </c>
      <c r="H34" s="363">
        <f>'HK1'!L26</f>
        <v>7</v>
      </c>
      <c r="I34" s="363">
        <f>'HK1'!O26</f>
        <v>6</v>
      </c>
      <c r="J34" s="364">
        <f>'HK1'!R26</f>
        <v>6</v>
      </c>
      <c r="K34" s="363">
        <f>'HK1'!U26</f>
        <v>5</v>
      </c>
      <c r="L34" s="363">
        <f>'HK1'!X26</f>
        <v>7</v>
      </c>
      <c r="M34" s="363">
        <f>'HK2'!I26</f>
        <v>9</v>
      </c>
      <c r="N34" s="363">
        <f>'HK2'!L26</f>
        <v>6</v>
      </c>
      <c r="O34" s="363">
        <f>'HK2'!O26</f>
        <v>7</v>
      </c>
      <c r="P34" s="363">
        <f>'HK2'!R26</f>
        <v>5</v>
      </c>
      <c r="Q34" s="363">
        <f>'HK2'!U26</f>
        <v>5</v>
      </c>
      <c r="R34" s="363">
        <f>'HK2'!X26</f>
        <v>4</v>
      </c>
      <c r="S34" s="363">
        <f>'HK3'!I26</f>
        <v>9</v>
      </c>
      <c r="T34" s="363">
        <f>'HK3'!L26</f>
        <v>6</v>
      </c>
      <c r="U34" s="363">
        <f>'HK3'!O26</f>
        <v>6</v>
      </c>
      <c r="V34" s="363">
        <f>'HK3'!R26</f>
        <v>6</v>
      </c>
      <c r="W34" s="363">
        <f>'HK3'!U26</f>
        <v>6</v>
      </c>
      <c r="X34" s="363">
        <f>'HK3'!X26</f>
        <v>6</v>
      </c>
      <c r="Y34" s="363">
        <f>'HK3'!AA26</f>
        <v>3</v>
      </c>
      <c r="Z34" s="363">
        <f>'HK4'!I26</f>
        <v>7</v>
      </c>
      <c r="AA34" s="363">
        <f>'HK4'!L26</f>
        <v>3</v>
      </c>
      <c r="AB34" s="363">
        <f>'HK4'!O26</f>
        <v>7</v>
      </c>
      <c r="AC34" s="363">
        <f>'HK4'!R26</f>
        <v>4</v>
      </c>
      <c r="AD34" s="363">
        <f>'HK4'!U26</f>
        <v>5</v>
      </c>
      <c r="AE34" s="363">
        <f>'HK4'!X26</f>
        <v>6</v>
      </c>
      <c r="AF34" s="363">
        <f>'HK4'!AA26</f>
        <v>8</v>
      </c>
      <c r="AG34" s="363">
        <f>'HK4'!AD26</f>
        <v>10</v>
      </c>
      <c r="AH34" s="363">
        <f>'HK4'!AG26</f>
        <v>6</v>
      </c>
      <c r="AI34" s="459">
        <f t="shared" si="1"/>
        <v>6.17</v>
      </c>
      <c r="AJ34" s="411" t="str">
        <f t="shared" si="2"/>
        <v>TB.Khá</v>
      </c>
      <c r="AK34" s="192">
        <f t="shared" si="3"/>
        <v>4</v>
      </c>
      <c r="AL34" s="192">
        <f t="shared" si="4"/>
        <v>7</v>
      </c>
      <c r="AM34" s="412" t="str">
        <f t="shared" si="5"/>
        <v>Học tiếp</v>
      </c>
      <c r="AN34" s="308">
        <f t="shared" si="0"/>
        <v>6.22</v>
      </c>
    </row>
    <row r="35" spans="1:40" s="193" customFormat="1" ht="22.5" customHeight="1">
      <c r="A35" s="189">
        <v>25</v>
      </c>
      <c r="B35" s="190" t="s">
        <v>116</v>
      </c>
      <c r="C35" s="298" t="s">
        <v>35</v>
      </c>
      <c r="D35" s="250" t="s">
        <v>233</v>
      </c>
      <c r="E35" s="192" t="s">
        <v>117</v>
      </c>
      <c r="F35" s="194" t="s">
        <v>118</v>
      </c>
      <c r="G35" s="363">
        <f>'HK1'!I27</f>
        <v>5</v>
      </c>
      <c r="H35" s="363">
        <f>'HK1'!L27</f>
        <v>5</v>
      </c>
      <c r="I35" s="363">
        <f>'HK1'!O27</f>
        <v>6</v>
      </c>
      <c r="J35" s="364">
        <f>'HK1'!R27</f>
        <v>7</v>
      </c>
      <c r="K35" s="363">
        <f>'HK1'!U27</f>
        <v>5</v>
      </c>
      <c r="L35" s="363">
        <f>'HK1'!X27</f>
        <v>7</v>
      </c>
      <c r="M35" s="363">
        <f>'HK2'!I27</f>
        <v>8</v>
      </c>
      <c r="N35" s="363">
        <f>'HK2'!L27</f>
        <v>5</v>
      </c>
      <c r="O35" s="363">
        <f>'HK2'!O27</f>
        <v>6</v>
      </c>
      <c r="P35" s="363">
        <f>'HK2'!R27</f>
        <v>5</v>
      </c>
      <c r="Q35" s="363">
        <f>'HK2'!U27</f>
        <v>6</v>
      </c>
      <c r="R35" s="363">
        <f>'HK2'!X27</f>
        <v>4</v>
      </c>
      <c r="S35" s="363">
        <f>'HK3'!I27</f>
        <v>8</v>
      </c>
      <c r="T35" s="363">
        <f>'HK3'!L27</f>
        <v>7</v>
      </c>
      <c r="U35" s="363">
        <f>'HK3'!O27</f>
        <v>7</v>
      </c>
      <c r="V35" s="363">
        <f>'HK3'!R27</f>
        <v>7</v>
      </c>
      <c r="W35" s="363">
        <f>'HK3'!U27</f>
        <v>6</v>
      </c>
      <c r="X35" s="363">
        <f>'HK3'!X27</f>
        <v>8</v>
      </c>
      <c r="Y35" s="363">
        <f>'HK3'!AA27</f>
        <v>1</v>
      </c>
      <c r="Z35" s="363">
        <f>'HK4'!I27</f>
        <v>5</v>
      </c>
      <c r="AA35" s="363">
        <f>'HK4'!L27</f>
        <v>7</v>
      </c>
      <c r="AB35" s="363">
        <f>'HK4'!O27</f>
        <v>8</v>
      </c>
      <c r="AC35" s="363">
        <f>'HK4'!R27</f>
        <v>3</v>
      </c>
      <c r="AD35" s="363">
        <f>'HK4'!U27</f>
        <v>5</v>
      </c>
      <c r="AE35" s="363">
        <f>'HK4'!X27</f>
        <v>5</v>
      </c>
      <c r="AF35" s="363">
        <f>'HK4'!AA27</f>
        <v>8</v>
      </c>
      <c r="AG35" s="363">
        <f>'HK4'!AD27</f>
        <v>0</v>
      </c>
      <c r="AH35" s="363">
        <f>'HK4'!AG27</f>
        <v>6</v>
      </c>
      <c r="AI35" s="459">
        <f t="shared" si="1"/>
        <v>6.24</v>
      </c>
      <c r="AJ35" s="411" t="str">
        <f t="shared" si="2"/>
        <v>TB.Khá</v>
      </c>
      <c r="AK35" s="192">
        <f t="shared" si="3"/>
        <v>4</v>
      </c>
      <c r="AL35" s="192">
        <f t="shared" si="4"/>
        <v>5</v>
      </c>
      <c r="AM35" s="412" t="str">
        <f t="shared" si="5"/>
        <v>Học tiếp</v>
      </c>
      <c r="AN35" s="308">
        <f t="shared" si="0"/>
        <v>6.05</v>
      </c>
    </row>
    <row r="36" spans="1:40" s="193" customFormat="1" ht="22.5" customHeight="1">
      <c r="A36" s="192">
        <v>26</v>
      </c>
      <c r="B36" s="190" t="s">
        <v>74</v>
      </c>
      <c r="C36" s="298" t="s">
        <v>36</v>
      </c>
      <c r="D36" s="250" t="s">
        <v>234</v>
      </c>
      <c r="E36" s="192" t="s">
        <v>75</v>
      </c>
      <c r="F36" s="194" t="s">
        <v>6</v>
      </c>
      <c r="G36" s="363">
        <f>'HK1'!I28</f>
        <v>6</v>
      </c>
      <c r="H36" s="363">
        <f>'HK1'!L28</f>
        <v>5</v>
      </c>
      <c r="I36" s="363">
        <f>'HK1'!O28</f>
        <v>6</v>
      </c>
      <c r="J36" s="364">
        <f>'HK1'!R28</f>
        <v>6</v>
      </c>
      <c r="K36" s="363">
        <f>'HK1'!U28</f>
        <v>6</v>
      </c>
      <c r="L36" s="363">
        <f>'HK1'!X28</f>
        <v>9</v>
      </c>
      <c r="M36" s="363">
        <f>'HK2'!I28</f>
        <v>5</v>
      </c>
      <c r="N36" s="363">
        <f>'HK2'!L28</f>
        <v>8</v>
      </c>
      <c r="O36" s="363">
        <f>'HK2'!O28</f>
        <v>5</v>
      </c>
      <c r="P36" s="363">
        <f>'HK2'!R28</f>
        <v>5</v>
      </c>
      <c r="Q36" s="363">
        <f>'HK2'!U28</f>
        <v>6</v>
      </c>
      <c r="R36" s="363">
        <f>'HK2'!X28</f>
        <v>6</v>
      </c>
      <c r="S36" s="363">
        <f>'HK3'!I28</f>
        <v>8</v>
      </c>
      <c r="T36" s="363">
        <f>'HK3'!L28</f>
        <v>6</v>
      </c>
      <c r="U36" s="363">
        <f>'HK3'!O28</f>
        <v>6</v>
      </c>
      <c r="V36" s="363">
        <f>'HK3'!R28</f>
        <v>7</v>
      </c>
      <c r="W36" s="363">
        <f>'HK3'!U28</f>
        <v>6</v>
      </c>
      <c r="X36" s="363">
        <f>'HK3'!X28</f>
        <v>8</v>
      </c>
      <c r="Y36" s="363">
        <f>'HK3'!AA28</f>
        <v>5</v>
      </c>
      <c r="Z36" s="363">
        <f>'HK4'!I28</f>
        <v>5</v>
      </c>
      <c r="AA36" s="363">
        <f>'HK4'!L28</f>
        <v>3</v>
      </c>
      <c r="AB36" s="363">
        <f>'HK4'!O28</f>
        <v>7</v>
      </c>
      <c r="AC36" s="363">
        <f>'HK4'!R28</f>
        <v>3</v>
      </c>
      <c r="AD36" s="363">
        <f>'HK4'!U28</f>
        <v>3</v>
      </c>
      <c r="AE36" s="363">
        <f>'HK4'!X28</f>
        <v>5</v>
      </c>
      <c r="AF36" s="363">
        <f>'HK4'!AA28</f>
        <v>6</v>
      </c>
      <c r="AG36" s="363">
        <f>'HK4'!AD28</f>
        <v>0</v>
      </c>
      <c r="AH36" s="363">
        <f>'HK4'!AG28</f>
        <v>8</v>
      </c>
      <c r="AI36" s="459">
        <f t="shared" si="1"/>
        <v>5.43</v>
      </c>
      <c r="AJ36" s="411" t="str">
        <f t="shared" si="2"/>
        <v>Trung Bình</v>
      </c>
      <c r="AK36" s="192">
        <f t="shared" si="3"/>
        <v>4</v>
      </c>
      <c r="AL36" s="192">
        <f t="shared" si="4"/>
        <v>12</v>
      </c>
      <c r="AM36" s="412" t="str">
        <f t="shared" si="5"/>
        <v>Học tiếp</v>
      </c>
      <c r="AN36" s="308">
        <f t="shared" si="0"/>
        <v>5.59</v>
      </c>
    </row>
    <row r="37" spans="1:40" s="193" customFormat="1" ht="22.5" customHeight="1">
      <c r="A37" s="189">
        <v>27</v>
      </c>
      <c r="B37" s="318" t="s">
        <v>43</v>
      </c>
      <c r="C37" s="319" t="s">
        <v>38</v>
      </c>
      <c r="D37" s="320" t="s">
        <v>235</v>
      </c>
      <c r="E37" s="192" t="s">
        <v>119</v>
      </c>
      <c r="F37" s="194" t="s">
        <v>118</v>
      </c>
      <c r="G37" s="363">
        <f>'HK1'!I29</f>
        <v>4</v>
      </c>
      <c r="H37" s="363">
        <f>'HK1'!L29</f>
        <v>5</v>
      </c>
      <c r="I37" s="363">
        <f>'HK1'!O29</f>
        <v>3</v>
      </c>
      <c r="J37" s="364">
        <f>'HK1'!R29</f>
        <v>5</v>
      </c>
      <c r="K37" s="363">
        <f>'HK1'!U29</f>
        <v>0</v>
      </c>
      <c r="L37" s="363">
        <f>'HK1'!X29</f>
        <v>8</v>
      </c>
      <c r="M37" s="363">
        <f>'HK2'!I29</f>
        <v>7</v>
      </c>
      <c r="N37" s="363">
        <f>'HK2'!L29</f>
        <v>1</v>
      </c>
      <c r="O37" s="363">
        <f>'HK2'!O29</f>
        <v>5</v>
      </c>
      <c r="P37" s="363">
        <f>'HK2'!R29</f>
        <v>0</v>
      </c>
      <c r="Q37" s="363">
        <f>'HK2'!U29</f>
        <v>6</v>
      </c>
      <c r="R37" s="363">
        <f>'HK2'!X29</f>
        <v>4</v>
      </c>
      <c r="S37" s="363">
        <f>'HK3'!I29</f>
        <v>8</v>
      </c>
      <c r="T37" s="363">
        <f>'HK3'!L29</f>
        <v>6</v>
      </c>
      <c r="U37" s="363">
        <f>'HK3'!O29</f>
        <v>6</v>
      </c>
      <c r="V37" s="363">
        <f>'HK3'!R29</f>
        <v>0</v>
      </c>
      <c r="W37" s="363">
        <f>'HK3'!U29</f>
        <v>6</v>
      </c>
      <c r="X37" s="363">
        <f>'HK3'!X29</f>
        <v>5</v>
      </c>
      <c r="Y37" s="363">
        <f>'HK3'!AA29</f>
        <v>3</v>
      </c>
      <c r="Z37" s="363">
        <f>'HK4'!I29</f>
        <v>5</v>
      </c>
      <c r="AA37" s="363">
        <f>'HK4'!L29</f>
        <v>1</v>
      </c>
      <c r="AB37" s="363">
        <f>'HK4'!O29</f>
        <v>8</v>
      </c>
      <c r="AC37" s="363">
        <f>'HK4'!R29</f>
        <v>2</v>
      </c>
      <c r="AD37" s="363">
        <f>'HK4'!U29</f>
        <v>5</v>
      </c>
      <c r="AE37" s="363">
        <f>'HK4'!X29</f>
        <v>6</v>
      </c>
      <c r="AF37" s="363">
        <f>'HK4'!AA29</f>
        <v>6</v>
      </c>
      <c r="AG37" s="363">
        <f>'HK4'!AD29</f>
        <v>0</v>
      </c>
      <c r="AH37" s="363">
        <f>'HK4'!AG29</f>
        <v>6</v>
      </c>
      <c r="AI37" s="459">
        <f t="shared" si="1"/>
        <v>4.87</v>
      </c>
      <c r="AJ37" s="411" t="str">
        <f t="shared" si="2"/>
        <v>Yếu</v>
      </c>
      <c r="AK37" s="192">
        <f t="shared" si="3"/>
        <v>11</v>
      </c>
      <c r="AL37" s="192">
        <f t="shared" si="4"/>
        <v>33</v>
      </c>
      <c r="AM37" s="480" t="str">
        <f t="shared" si="5"/>
        <v>Ngừng học</v>
      </c>
      <c r="AN37" s="308">
        <f t="shared" si="0"/>
        <v>4.24</v>
      </c>
    </row>
    <row r="38" spans="1:40" s="193" customFormat="1" ht="22.5" customHeight="1">
      <c r="A38" s="189">
        <v>28</v>
      </c>
      <c r="B38" s="190" t="s">
        <v>120</v>
      </c>
      <c r="C38" s="298" t="s">
        <v>39</v>
      </c>
      <c r="D38" s="250" t="s">
        <v>236</v>
      </c>
      <c r="E38" s="192" t="s">
        <v>121</v>
      </c>
      <c r="F38" s="194" t="s">
        <v>122</v>
      </c>
      <c r="G38" s="363" t="str">
        <f>'HK1'!I30</f>
        <v>M</v>
      </c>
      <c r="H38" s="363">
        <f>'HK1'!L30</f>
        <v>5</v>
      </c>
      <c r="I38" s="363">
        <f>'HK1'!O30</f>
        <v>7</v>
      </c>
      <c r="J38" s="364">
        <f>'HK1'!R30</f>
        <v>9</v>
      </c>
      <c r="K38" s="363">
        <f>'HK1'!U30</f>
        <v>6</v>
      </c>
      <c r="L38" s="363">
        <f>'HK1'!X30</f>
        <v>8</v>
      </c>
      <c r="M38" s="363">
        <f>'HK2'!I30</f>
        <v>9</v>
      </c>
      <c r="N38" s="363">
        <f>'HK2'!L30</f>
        <v>6</v>
      </c>
      <c r="O38" s="363">
        <f>'HK2'!O30</f>
        <v>6</v>
      </c>
      <c r="P38" s="363">
        <f>'HK2'!R30</f>
        <v>6</v>
      </c>
      <c r="Q38" s="363">
        <f>'HK2'!U30</f>
        <v>6</v>
      </c>
      <c r="R38" s="363">
        <f>'HK2'!X30</f>
        <v>8</v>
      </c>
      <c r="S38" s="363">
        <f>'HK3'!I30</f>
        <v>10</v>
      </c>
      <c r="T38" s="363">
        <f>'HK3'!L30</f>
        <v>9</v>
      </c>
      <c r="U38" s="363">
        <f>'HK3'!O30</f>
        <v>8</v>
      </c>
      <c r="V38" s="363">
        <f>'HK3'!R30</f>
        <v>8</v>
      </c>
      <c r="W38" s="363">
        <f>'HK3'!U30</f>
        <v>7</v>
      </c>
      <c r="X38" s="363">
        <f>'HK3'!X30</f>
        <v>10</v>
      </c>
      <c r="Y38" s="363">
        <f>'HK3'!AA30</f>
        <v>3</v>
      </c>
      <c r="Z38" s="363">
        <f>'HK4'!I30</f>
        <v>6</v>
      </c>
      <c r="AA38" s="363">
        <f>'HK4'!L30</f>
        <v>8</v>
      </c>
      <c r="AB38" s="363">
        <f>'HK4'!O30</f>
        <v>8</v>
      </c>
      <c r="AC38" s="363">
        <f>'HK4'!R30</f>
        <v>10</v>
      </c>
      <c r="AD38" s="363">
        <f>'HK4'!U30</f>
        <v>7</v>
      </c>
      <c r="AE38" s="363">
        <f>'HK4'!X30</f>
        <v>6</v>
      </c>
      <c r="AF38" s="363">
        <f>'HK4'!AA30</f>
        <v>9</v>
      </c>
      <c r="AG38" s="363">
        <f>'HK4'!AD30</f>
        <v>10</v>
      </c>
      <c r="AH38" s="363">
        <f>'HK4'!AG30</f>
        <v>7</v>
      </c>
      <c r="AI38" s="459">
        <f t="shared" si="1"/>
        <v>8.2</v>
      </c>
      <c r="AJ38" s="411" t="str">
        <f t="shared" si="2"/>
        <v>Giỏi</v>
      </c>
      <c r="AK38" s="192">
        <f t="shared" si="3"/>
        <v>1</v>
      </c>
      <c r="AL38" s="192">
        <f t="shared" si="4"/>
        <v>0</v>
      </c>
      <c r="AM38" s="412" t="str">
        <f t="shared" si="5"/>
        <v>Học tiếp</v>
      </c>
      <c r="AN38" s="308">
        <f t="shared" si="0"/>
        <v>7.55</v>
      </c>
    </row>
    <row r="39" spans="1:40" s="193" customFormat="1" ht="22.5" customHeight="1">
      <c r="A39" s="192">
        <v>29</v>
      </c>
      <c r="B39" s="190" t="s">
        <v>123</v>
      </c>
      <c r="C39" s="298" t="s">
        <v>124</v>
      </c>
      <c r="D39" s="250" t="s">
        <v>237</v>
      </c>
      <c r="E39" s="192" t="s">
        <v>125</v>
      </c>
      <c r="F39" s="194" t="s">
        <v>118</v>
      </c>
      <c r="G39" s="363">
        <f>'HK1'!I31</f>
        <v>7</v>
      </c>
      <c r="H39" s="363">
        <f>'HK1'!L31</f>
        <v>5</v>
      </c>
      <c r="I39" s="363">
        <f>'HK1'!O31</f>
        <v>5</v>
      </c>
      <c r="J39" s="364">
        <f>'HK1'!R31</f>
        <v>3</v>
      </c>
      <c r="K39" s="363">
        <f>'HK1'!U31</f>
        <v>3</v>
      </c>
      <c r="L39" s="363">
        <f>'HK1'!X31</f>
        <v>9</v>
      </c>
      <c r="M39" s="363">
        <f>'HK2'!I31</f>
        <v>9</v>
      </c>
      <c r="N39" s="363">
        <f>'HK2'!L31</f>
        <v>5</v>
      </c>
      <c r="O39" s="363">
        <f>'HK2'!O31</f>
        <v>5</v>
      </c>
      <c r="P39" s="363">
        <f>'HK2'!R31</f>
        <v>4</v>
      </c>
      <c r="Q39" s="363">
        <f>'HK2'!U31</f>
        <v>6</v>
      </c>
      <c r="R39" s="363">
        <f>'HK2'!X31</f>
        <v>5</v>
      </c>
      <c r="S39" s="363">
        <f>'HK3'!I31</f>
        <v>9</v>
      </c>
      <c r="T39" s="363">
        <f>'HK3'!L31</f>
        <v>6</v>
      </c>
      <c r="U39" s="363">
        <f>'HK3'!O31</f>
        <v>5</v>
      </c>
      <c r="V39" s="363">
        <f>'HK3'!R31</f>
        <v>6</v>
      </c>
      <c r="W39" s="363">
        <f>'HK3'!U31</f>
        <v>6</v>
      </c>
      <c r="X39" s="363">
        <f>'HK3'!X31</f>
        <v>9</v>
      </c>
      <c r="Y39" s="363">
        <f>'HK3'!AA31</f>
        <v>3</v>
      </c>
      <c r="Z39" s="363">
        <f>'HK4'!I31</f>
        <v>5</v>
      </c>
      <c r="AA39" s="363">
        <f>'HK4'!L31</f>
        <v>7</v>
      </c>
      <c r="AB39" s="363">
        <f>'HK4'!O31</f>
        <v>7</v>
      </c>
      <c r="AC39" s="363">
        <f>'HK4'!R31</f>
        <v>0</v>
      </c>
      <c r="AD39" s="363">
        <f>'HK4'!U31</f>
        <v>5</v>
      </c>
      <c r="AE39" s="363">
        <f>'HK4'!X31</f>
        <v>5</v>
      </c>
      <c r="AF39" s="363">
        <f>'HK4'!AA31</f>
        <v>0</v>
      </c>
      <c r="AG39" s="363">
        <f>'HK4'!AD31</f>
        <v>0</v>
      </c>
      <c r="AH39" s="363">
        <f>'HK4'!AG31</f>
        <v>4</v>
      </c>
      <c r="AI39" s="459">
        <f t="shared" si="1"/>
        <v>5.2</v>
      </c>
      <c r="AJ39" s="411" t="str">
        <f t="shared" si="2"/>
        <v>Trung Bình</v>
      </c>
      <c r="AK39" s="192">
        <f t="shared" si="3"/>
        <v>8</v>
      </c>
      <c r="AL39" s="192">
        <f t="shared" si="4"/>
        <v>21</v>
      </c>
      <c r="AM39" s="412" t="str">
        <f t="shared" si="5"/>
        <v>Học tiếp</v>
      </c>
      <c r="AN39" s="308">
        <f t="shared" si="0"/>
        <v>5.24</v>
      </c>
    </row>
    <row r="40" spans="1:40" s="193" customFormat="1" ht="22.5" customHeight="1">
      <c r="A40" s="189">
        <v>30</v>
      </c>
      <c r="B40" s="190" t="s">
        <v>129</v>
      </c>
      <c r="C40" s="298" t="s">
        <v>130</v>
      </c>
      <c r="D40" s="250" t="s">
        <v>239</v>
      </c>
      <c r="E40" s="192" t="s">
        <v>131</v>
      </c>
      <c r="F40" s="194" t="s">
        <v>11</v>
      </c>
      <c r="G40" s="363">
        <f>'HK1'!I32</f>
        <v>5</v>
      </c>
      <c r="H40" s="363">
        <f>'HK1'!L32</f>
        <v>6</v>
      </c>
      <c r="I40" s="363">
        <f>'HK1'!O32</f>
        <v>6</v>
      </c>
      <c r="J40" s="364">
        <f>'HK1'!R32</f>
        <v>6</v>
      </c>
      <c r="K40" s="363">
        <f>'HK1'!U32</f>
        <v>6</v>
      </c>
      <c r="L40" s="363">
        <f>'HK1'!X32</f>
        <v>8</v>
      </c>
      <c r="M40" s="363">
        <f>'HK2'!I32</f>
        <v>5</v>
      </c>
      <c r="N40" s="363">
        <f>'HK2'!L32</f>
        <v>6</v>
      </c>
      <c r="O40" s="363">
        <f>'HK2'!O32</f>
        <v>5</v>
      </c>
      <c r="P40" s="363">
        <f>'HK2'!R32</f>
        <v>5</v>
      </c>
      <c r="Q40" s="363">
        <f>'HK2'!U32</f>
        <v>7</v>
      </c>
      <c r="R40" s="363">
        <f>'HK2'!X32</f>
        <v>5</v>
      </c>
      <c r="S40" s="363">
        <f>'HK3'!I32</f>
        <v>8</v>
      </c>
      <c r="T40" s="363">
        <f>'HK3'!L32</f>
        <v>7</v>
      </c>
      <c r="U40" s="363">
        <f>'HK3'!O32</f>
        <v>5</v>
      </c>
      <c r="V40" s="363">
        <f>'HK3'!R32</f>
        <v>0</v>
      </c>
      <c r="W40" s="363">
        <f>'HK3'!U32</f>
        <v>5</v>
      </c>
      <c r="X40" s="363">
        <f>'HK3'!X32</f>
        <v>7</v>
      </c>
      <c r="Y40" s="363">
        <f>'HK3'!AA32</f>
        <v>0</v>
      </c>
      <c r="Z40" s="363">
        <f>'HK4'!I32</f>
        <v>5</v>
      </c>
      <c r="AA40" s="363">
        <f>'HK4'!L32</f>
        <v>0</v>
      </c>
      <c r="AB40" s="363">
        <f>'HK4'!O32</f>
        <v>7</v>
      </c>
      <c r="AC40" s="363">
        <f>'HK4'!R32</f>
        <v>4</v>
      </c>
      <c r="AD40" s="363">
        <f>'HK4'!U32</f>
        <v>7</v>
      </c>
      <c r="AE40" s="363">
        <f>'HK4'!X32</f>
        <v>5</v>
      </c>
      <c r="AF40" s="363">
        <f>'HK4'!AA32</f>
        <v>5</v>
      </c>
      <c r="AG40" s="363">
        <f>'HK4'!AD32</f>
        <v>0</v>
      </c>
      <c r="AH40" s="363">
        <f>'HK4'!AG32</f>
        <v>8</v>
      </c>
      <c r="AI40" s="459">
        <f t="shared" si="1"/>
        <v>4.98</v>
      </c>
      <c r="AJ40" s="411" t="str">
        <f t="shared" si="2"/>
        <v>Yếu</v>
      </c>
      <c r="AK40" s="192">
        <f t="shared" si="3"/>
        <v>5</v>
      </c>
      <c r="AL40" s="192">
        <f t="shared" si="4"/>
        <v>11</v>
      </c>
      <c r="AM40" s="480" t="str">
        <f t="shared" si="5"/>
        <v>Ngừng học</v>
      </c>
      <c r="AN40" s="308">
        <f t="shared" si="0"/>
        <v>5.27</v>
      </c>
    </row>
    <row r="41" spans="1:40" s="193" customFormat="1" ht="22.5" customHeight="1">
      <c r="A41" s="189">
        <v>31</v>
      </c>
      <c r="B41" s="190" t="s">
        <v>132</v>
      </c>
      <c r="C41" s="298" t="s">
        <v>133</v>
      </c>
      <c r="D41" s="250" t="s">
        <v>240</v>
      </c>
      <c r="E41" s="192" t="s">
        <v>134</v>
      </c>
      <c r="F41" s="194" t="s">
        <v>2</v>
      </c>
      <c r="G41" s="363">
        <f>'HK1'!I33</f>
        <v>6</v>
      </c>
      <c r="H41" s="363">
        <f>'HK1'!L33</f>
        <v>6</v>
      </c>
      <c r="I41" s="363">
        <f>'HK1'!O33</f>
        <v>5</v>
      </c>
      <c r="J41" s="364">
        <f>'HK1'!R33</f>
        <v>6</v>
      </c>
      <c r="K41" s="363">
        <f>'HK1'!U33</f>
        <v>6</v>
      </c>
      <c r="L41" s="363">
        <f>'HK1'!X33</f>
        <v>9</v>
      </c>
      <c r="M41" s="363">
        <f>'HK2'!I33</f>
        <v>8</v>
      </c>
      <c r="N41" s="363">
        <f>'HK2'!L33</f>
        <v>6</v>
      </c>
      <c r="O41" s="363">
        <f>'HK2'!O33</f>
        <v>6</v>
      </c>
      <c r="P41" s="363">
        <f>'HK2'!R33</f>
        <v>5</v>
      </c>
      <c r="Q41" s="363">
        <f>'HK2'!U33</f>
        <v>7</v>
      </c>
      <c r="R41" s="363">
        <f>'HK2'!X33</f>
        <v>7</v>
      </c>
      <c r="S41" s="363">
        <f>'HK3'!I33</f>
        <v>9</v>
      </c>
      <c r="T41" s="363">
        <f>'HK3'!L33</f>
        <v>6</v>
      </c>
      <c r="U41" s="363">
        <f>'HK3'!O33</f>
        <v>6</v>
      </c>
      <c r="V41" s="363">
        <f>'HK3'!R33</f>
        <v>7</v>
      </c>
      <c r="W41" s="363">
        <f>'HK3'!U33</f>
        <v>6</v>
      </c>
      <c r="X41" s="363">
        <f>'HK3'!X33</f>
        <v>8</v>
      </c>
      <c r="Y41" s="363">
        <f>'HK3'!AA33</f>
        <v>5</v>
      </c>
      <c r="Z41" s="363">
        <f>'HK4'!I33</f>
        <v>6</v>
      </c>
      <c r="AA41" s="363">
        <f>'HK4'!L33</f>
        <v>4</v>
      </c>
      <c r="AB41" s="363">
        <f>'HK4'!O33</f>
        <v>8</v>
      </c>
      <c r="AC41" s="363">
        <f>'HK4'!R33</f>
        <v>3</v>
      </c>
      <c r="AD41" s="363">
        <f>'HK4'!U33</f>
        <v>8</v>
      </c>
      <c r="AE41" s="363">
        <f>'HK4'!X33</f>
        <v>5</v>
      </c>
      <c r="AF41" s="363">
        <f>'HK4'!AA33</f>
        <v>8</v>
      </c>
      <c r="AG41" s="363">
        <f>'HK4'!AD33</f>
        <v>0</v>
      </c>
      <c r="AH41" s="363">
        <f>'HK4'!AG33</f>
        <v>6</v>
      </c>
      <c r="AI41" s="459">
        <f t="shared" si="1"/>
        <v>6.3</v>
      </c>
      <c r="AJ41" s="411" t="str">
        <f t="shared" si="2"/>
        <v>TB.Khá</v>
      </c>
      <c r="AK41" s="192">
        <f t="shared" si="3"/>
        <v>3</v>
      </c>
      <c r="AL41" s="192">
        <f t="shared" si="4"/>
        <v>8</v>
      </c>
      <c r="AM41" s="412" t="str">
        <f t="shared" si="5"/>
        <v>Học tiếp</v>
      </c>
      <c r="AN41" s="308">
        <f t="shared" si="0"/>
        <v>6.2</v>
      </c>
    </row>
    <row r="42" spans="1:40" s="193" customFormat="1" ht="22.5" customHeight="1">
      <c r="A42" s="192">
        <v>32</v>
      </c>
      <c r="B42" s="190" t="s">
        <v>135</v>
      </c>
      <c r="C42" s="298" t="s">
        <v>136</v>
      </c>
      <c r="D42" s="250" t="s">
        <v>241</v>
      </c>
      <c r="E42" s="192" t="s">
        <v>37</v>
      </c>
      <c r="F42" s="194" t="s">
        <v>58</v>
      </c>
      <c r="G42" s="363">
        <f>'HK1'!I34</f>
        <v>6</v>
      </c>
      <c r="H42" s="363">
        <f>'HK1'!L34</f>
        <v>5</v>
      </c>
      <c r="I42" s="363">
        <f>'HK1'!O34</f>
        <v>5</v>
      </c>
      <c r="J42" s="364">
        <f>'HK1'!R34</f>
        <v>6</v>
      </c>
      <c r="K42" s="363">
        <f>'HK1'!U34</f>
        <v>5</v>
      </c>
      <c r="L42" s="363">
        <f>'HK1'!X34</f>
        <v>8</v>
      </c>
      <c r="M42" s="363">
        <f>'HK2'!I34</f>
        <v>8</v>
      </c>
      <c r="N42" s="363">
        <f>'HK2'!L34</f>
        <v>5</v>
      </c>
      <c r="O42" s="363">
        <f>'HK2'!O34</f>
        <v>5</v>
      </c>
      <c r="P42" s="363">
        <f>'HK2'!R34</f>
        <v>6</v>
      </c>
      <c r="Q42" s="363">
        <f>'HK2'!U34</f>
        <v>6</v>
      </c>
      <c r="R42" s="363">
        <f>'HK2'!X34</f>
        <v>5</v>
      </c>
      <c r="S42" s="363">
        <f>'HK3'!I34</f>
        <v>9</v>
      </c>
      <c r="T42" s="363">
        <f>'HK3'!L34</f>
        <v>8</v>
      </c>
      <c r="U42" s="363">
        <f>'HK3'!O34</f>
        <v>7</v>
      </c>
      <c r="V42" s="363">
        <f>'HK3'!R34</f>
        <v>7</v>
      </c>
      <c r="W42" s="363">
        <f>'HK3'!U34</f>
        <v>8</v>
      </c>
      <c r="X42" s="363">
        <f>'HK3'!X34</f>
        <v>9</v>
      </c>
      <c r="Y42" s="363">
        <f>'HK3'!AA34</f>
        <v>2</v>
      </c>
      <c r="Z42" s="363">
        <f>'HK4'!I34</f>
        <v>5</v>
      </c>
      <c r="AA42" s="363">
        <f>'HK4'!L34</f>
        <v>4</v>
      </c>
      <c r="AB42" s="363">
        <f>'HK4'!O34</f>
        <v>4</v>
      </c>
      <c r="AC42" s="363">
        <f>'HK4'!R34</f>
        <v>3</v>
      </c>
      <c r="AD42" s="363">
        <f>'HK4'!U34</f>
        <v>5</v>
      </c>
      <c r="AE42" s="363">
        <f>'HK4'!X34</f>
        <v>5</v>
      </c>
      <c r="AF42" s="363">
        <f>'HK4'!AA34</f>
        <v>8</v>
      </c>
      <c r="AG42" s="363">
        <f>'HK4'!AD34</f>
        <v>0</v>
      </c>
      <c r="AH42" s="363">
        <f>'HK4'!AG34</f>
        <v>6</v>
      </c>
      <c r="AI42" s="459">
        <f t="shared" si="1"/>
        <v>6.13</v>
      </c>
      <c r="AJ42" s="411" t="str">
        <f t="shared" si="2"/>
        <v>TB.Khá</v>
      </c>
      <c r="AK42" s="192">
        <f t="shared" si="3"/>
        <v>5</v>
      </c>
      <c r="AL42" s="192">
        <f t="shared" si="4"/>
        <v>11</v>
      </c>
      <c r="AM42" s="412" t="str">
        <f t="shared" si="5"/>
        <v>Học tiếp</v>
      </c>
      <c r="AN42" s="308">
        <f t="shared" si="0"/>
        <v>5.95</v>
      </c>
    </row>
    <row r="43" spans="1:40" s="193" customFormat="1" ht="22.5" customHeight="1">
      <c r="A43" s="189">
        <v>33</v>
      </c>
      <c r="B43" s="190" t="s">
        <v>137</v>
      </c>
      <c r="C43" s="298" t="s">
        <v>44</v>
      </c>
      <c r="D43" s="250" t="s">
        <v>242</v>
      </c>
      <c r="E43" s="192" t="s">
        <v>40</v>
      </c>
      <c r="F43" s="194" t="s">
        <v>2</v>
      </c>
      <c r="G43" s="363">
        <f>'HK1'!I35</f>
        <v>6</v>
      </c>
      <c r="H43" s="363">
        <f>'HK1'!L35</f>
        <v>6</v>
      </c>
      <c r="I43" s="363">
        <f>'HK1'!O35</f>
        <v>5</v>
      </c>
      <c r="J43" s="364">
        <f>'HK1'!R35</f>
        <v>6</v>
      </c>
      <c r="K43" s="363">
        <f>'HK1'!U35</f>
        <v>5</v>
      </c>
      <c r="L43" s="363">
        <f>'HK1'!X35</f>
        <v>8</v>
      </c>
      <c r="M43" s="363">
        <f>'HK2'!I35</f>
        <v>8</v>
      </c>
      <c r="N43" s="363">
        <f>'HK2'!L35</f>
        <v>6</v>
      </c>
      <c r="O43" s="363">
        <f>'HK2'!O35</f>
        <v>5</v>
      </c>
      <c r="P43" s="363">
        <f>'HK2'!R35</f>
        <v>6</v>
      </c>
      <c r="Q43" s="363">
        <f>'HK2'!U35</f>
        <v>7</v>
      </c>
      <c r="R43" s="363">
        <f>'HK2'!X35</f>
        <v>8</v>
      </c>
      <c r="S43" s="363">
        <f>'HK3'!I35</f>
        <v>9</v>
      </c>
      <c r="T43" s="363">
        <f>'HK3'!L35</f>
        <v>6</v>
      </c>
      <c r="U43" s="363">
        <f>'HK3'!O35</f>
        <v>7</v>
      </c>
      <c r="V43" s="363">
        <f>'HK3'!R35</f>
        <v>7</v>
      </c>
      <c r="W43" s="363">
        <f>'HK3'!U35</f>
        <v>8</v>
      </c>
      <c r="X43" s="363">
        <f>'HK3'!X35</f>
        <v>7</v>
      </c>
      <c r="Y43" s="363">
        <f>'HK3'!AA35</f>
        <v>5</v>
      </c>
      <c r="Z43" s="363">
        <f>'HK4'!I35</f>
        <v>6</v>
      </c>
      <c r="AA43" s="363">
        <f>'HK4'!L35</f>
        <v>5</v>
      </c>
      <c r="AB43" s="363">
        <f>'HK4'!O35</f>
        <v>6</v>
      </c>
      <c r="AC43" s="363">
        <f>'HK4'!R35</f>
        <v>6</v>
      </c>
      <c r="AD43" s="363">
        <f>'HK4'!U35</f>
        <v>3</v>
      </c>
      <c r="AE43" s="363">
        <f>'HK4'!X35</f>
        <v>5</v>
      </c>
      <c r="AF43" s="363">
        <f>'HK4'!AA35</f>
        <v>7</v>
      </c>
      <c r="AG43" s="363">
        <f>'HK4'!AD35</f>
        <v>0</v>
      </c>
      <c r="AH43" s="363">
        <f>'HK4'!AG35</f>
        <v>8</v>
      </c>
      <c r="AI43" s="459">
        <f t="shared" si="1"/>
        <v>6.17</v>
      </c>
      <c r="AJ43" s="411" t="str">
        <f t="shared" si="2"/>
        <v>TB.Khá</v>
      </c>
      <c r="AK43" s="192">
        <f t="shared" si="3"/>
        <v>2</v>
      </c>
      <c r="AL43" s="192">
        <f t="shared" si="4"/>
        <v>5</v>
      </c>
      <c r="AM43" s="412" t="str">
        <f t="shared" si="5"/>
        <v>Học tiếp</v>
      </c>
      <c r="AN43" s="308">
        <f aca="true" t="shared" si="6" ref="AN43:AN71">ROUND(SUMPRODUCT(G43:AH43,$G$10:$AH$10)/SUMIF($G43:$AH43,"&lt;&gt;M",$G$10:$AH$10),2)</f>
        <v>6.09</v>
      </c>
    </row>
    <row r="44" spans="1:40" s="193" customFormat="1" ht="22.5" customHeight="1">
      <c r="A44" s="189">
        <v>34</v>
      </c>
      <c r="B44" s="190" t="s">
        <v>142</v>
      </c>
      <c r="C44" s="298" t="s">
        <v>143</v>
      </c>
      <c r="D44" s="250" t="s">
        <v>244</v>
      </c>
      <c r="E44" s="192" t="s">
        <v>91</v>
      </c>
      <c r="F44" s="194" t="s">
        <v>9</v>
      </c>
      <c r="G44" s="363">
        <f>'HK1'!I36</f>
        <v>6</v>
      </c>
      <c r="H44" s="363">
        <f>'HK1'!L36</f>
        <v>5</v>
      </c>
      <c r="I44" s="363">
        <f>'HK1'!O36</f>
        <v>7</v>
      </c>
      <c r="J44" s="364">
        <f>'HK1'!R36</f>
        <v>6</v>
      </c>
      <c r="K44" s="363">
        <f>'HK1'!U36</f>
        <v>6</v>
      </c>
      <c r="L44" s="363">
        <f>'HK1'!X36</f>
        <v>7</v>
      </c>
      <c r="M44" s="363">
        <f>'HK2'!I36</f>
        <v>8</v>
      </c>
      <c r="N44" s="363">
        <f>'HK2'!L36</f>
        <v>6</v>
      </c>
      <c r="O44" s="363">
        <f>'HK2'!O36</f>
        <v>5</v>
      </c>
      <c r="P44" s="363">
        <f>'HK2'!R36</f>
        <v>5</v>
      </c>
      <c r="Q44" s="363">
        <f>'HK2'!U36</f>
        <v>6</v>
      </c>
      <c r="R44" s="363">
        <f>'HK2'!X36</f>
        <v>9</v>
      </c>
      <c r="S44" s="363">
        <f>'HK3'!I36</f>
        <v>9</v>
      </c>
      <c r="T44" s="363">
        <f>'HK3'!L36</f>
        <v>7</v>
      </c>
      <c r="U44" s="363">
        <f>'HK3'!O36</f>
        <v>8</v>
      </c>
      <c r="V44" s="363">
        <f>'HK3'!R36</f>
        <v>7</v>
      </c>
      <c r="W44" s="363">
        <f>'HK3'!U36</f>
        <v>7</v>
      </c>
      <c r="X44" s="363">
        <f>'HK3'!X36</f>
        <v>8</v>
      </c>
      <c r="Y44" s="363">
        <f>'HK3'!AA36</f>
        <v>8</v>
      </c>
      <c r="Z44" s="363">
        <f>'HK4'!I36</f>
        <v>5</v>
      </c>
      <c r="AA44" s="363">
        <f>'HK4'!L36</f>
        <v>8</v>
      </c>
      <c r="AB44" s="363">
        <f>'HK4'!O36</f>
        <v>7</v>
      </c>
      <c r="AC44" s="363">
        <f>'HK4'!R36</f>
        <v>6</v>
      </c>
      <c r="AD44" s="363">
        <f>'HK4'!U36</f>
        <v>6</v>
      </c>
      <c r="AE44" s="363">
        <f>'HK4'!X36</f>
        <v>6</v>
      </c>
      <c r="AF44" s="363">
        <f>'HK4'!AA36</f>
        <v>9</v>
      </c>
      <c r="AG44" s="363">
        <f>'HK4'!AD36</f>
        <v>2</v>
      </c>
      <c r="AH44" s="363">
        <f>'HK4'!AG36</f>
        <v>7</v>
      </c>
      <c r="AI44" s="459">
        <f t="shared" si="1"/>
        <v>7.02</v>
      </c>
      <c r="AJ44" s="411" t="str">
        <f t="shared" si="2"/>
        <v>Khá</v>
      </c>
      <c r="AK44" s="192">
        <f t="shared" si="3"/>
        <v>1</v>
      </c>
      <c r="AL44" s="192">
        <f t="shared" si="4"/>
        <v>1</v>
      </c>
      <c r="AM44" s="412" t="str">
        <f t="shared" si="5"/>
        <v>Học tiếp</v>
      </c>
      <c r="AN44" s="308">
        <f t="shared" si="6"/>
        <v>6.55</v>
      </c>
    </row>
    <row r="45" spans="1:40" s="193" customFormat="1" ht="22.5" customHeight="1">
      <c r="A45" s="192">
        <v>35</v>
      </c>
      <c r="B45" s="190" t="s">
        <v>144</v>
      </c>
      <c r="C45" s="298" t="s">
        <v>143</v>
      </c>
      <c r="D45" s="250" t="s">
        <v>245</v>
      </c>
      <c r="E45" s="192" t="s">
        <v>145</v>
      </c>
      <c r="F45" s="194" t="s">
        <v>14</v>
      </c>
      <c r="G45" s="363">
        <f>'HK1'!I37</f>
        <v>5</v>
      </c>
      <c r="H45" s="363">
        <f>'HK1'!L37</f>
        <v>6</v>
      </c>
      <c r="I45" s="363">
        <f>'HK1'!O37</f>
        <v>9</v>
      </c>
      <c r="J45" s="364">
        <f>'HK1'!R37</f>
        <v>10</v>
      </c>
      <c r="K45" s="363">
        <f>'HK1'!U37</f>
        <v>7</v>
      </c>
      <c r="L45" s="363">
        <f>'HK1'!X37</f>
        <v>8</v>
      </c>
      <c r="M45" s="363">
        <f>'HK2'!I37</f>
        <v>8</v>
      </c>
      <c r="N45" s="363">
        <f>'HK2'!L37</f>
        <v>7</v>
      </c>
      <c r="O45" s="363">
        <f>'HK2'!O37</f>
        <v>6</v>
      </c>
      <c r="P45" s="363">
        <f>'HK2'!R37</f>
        <v>6</v>
      </c>
      <c r="Q45" s="363">
        <f>'HK2'!U37</f>
        <v>9</v>
      </c>
      <c r="R45" s="363">
        <f>'HK2'!X37</f>
        <v>7</v>
      </c>
      <c r="S45" s="363">
        <f>'HK3'!I37</f>
        <v>9</v>
      </c>
      <c r="T45" s="363">
        <f>'HK3'!L37</f>
        <v>8</v>
      </c>
      <c r="U45" s="363">
        <f>'HK3'!O37</f>
        <v>7</v>
      </c>
      <c r="V45" s="363">
        <f>'HK3'!R37</f>
        <v>8</v>
      </c>
      <c r="W45" s="363">
        <f>'HK3'!U37</f>
        <v>7</v>
      </c>
      <c r="X45" s="363">
        <f>'HK3'!X37</f>
        <v>9</v>
      </c>
      <c r="Y45" s="363">
        <f>'HK3'!AA37</f>
        <v>10</v>
      </c>
      <c r="Z45" s="363">
        <f>'HK4'!I37</f>
        <v>6</v>
      </c>
      <c r="AA45" s="363">
        <f>'HK4'!L37</f>
        <v>7</v>
      </c>
      <c r="AB45" s="363">
        <f>'HK4'!O37</f>
        <v>7</v>
      </c>
      <c r="AC45" s="363">
        <f>'HK4'!R37</f>
        <v>7</v>
      </c>
      <c r="AD45" s="363">
        <f>'HK4'!U37</f>
        <v>7</v>
      </c>
      <c r="AE45" s="363">
        <f>'HK4'!X37</f>
        <v>8</v>
      </c>
      <c r="AF45" s="363">
        <f>'HK4'!AA37</f>
        <v>9</v>
      </c>
      <c r="AG45" s="363">
        <f>'HK4'!AD37</f>
        <v>7</v>
      </c>
      <c r="AH45" s="363">
        <f>'HK4'!AG37</f>
        <v>7</v>
      </c>
      <c r="AI45" s="459">
        <f t="shared" si="1"/>
        <v>7.54</v>
      </c>
      <c r="AJ45" s="411" t="str">
        <f t="shared" si="2"/>
        <v>Khá</v>
      </c>
      <c r="AK45" s="192">
        <f t="shared" si="3"/>
        <v>0</v>
      </c>
      <c r="AL45" s="192">
        <f t="shared" si="4"/>
        <v>0</v>
      </c>
      <c r="AM45" s="412" t="str">
        <f t="shared" si="5"/>
        <v>Học tiếp</v>
      </c>
      <c r="AN45" s="308">
        <f t="shared" si="6"/>
        <v>7.38</v>
      </c>
    </row>
    <row r="46" spans="1:40" s="193" customFormat="1" ht="22.5" customHeight="1">
      <c r="A46" s="189">
        <v>36</v>
      </c>
      <c r="B46" s="190" t="s">
        <v>146</v>
      </c>
      <c r="C46" s="298" t="s">
        <v>147</v>
      </c>
      <c r="D46" s="250" t="s">
        <v>246</v>
      </c>
      <c r="E46" s="192" t="s">
        <v>27</v>
      </c>
      <c r="F46" s="194" t="s">
        <v>14</v>
      </c>
      <c r="G46" s="363">
        <f>'HK1'!I38</f>
        <v>7</v>
      </c>
      <c r="H46" s="363">
        <f>'HK1'!L38</f>
        <v>5</v>
      </c>
      <c r="I46" s="363">
        <f>'HK1'!O38</f>
        <v>8</v>
      </c>
      <c r="J46" s="364">
        <f>'HK1'!R38</f>
        <v>9</v>
      </c>
      <c r="K46" s="363">
        <f>'HK1'!U38</f>
        <v>6</v>
      </c>
      <c r="L46" s="363">
        <f>'HK1'!X38</f>
        <v>9</v>
      </c>
      <c r="M46" s="363">
        <f>'HK2'!I38</f>
        <v>7</v>
      </c>
      <c r="N46" s="363">
        <f>'HK2'!L38</f>
        <v>7</v>
      </c>
      <c r="O46" s="363">
        <f>'HK2'!O38</f>
        <v>6</v>
      </c>
      <c r="P46" s="363">
        <f>'HK2'!R38</f>
        <v>7</v>
      </c>
      <c r="Q46" s="363">
        <f>'HK2'!U38</f>
        <v>6</v>
      </c>
      <c r="R46" s="363">
        <f>'HK2'!X38</f>
        <v>7</v>
      </c>
      <c r="S46" s="363">
        <f>'HK3'!I38</f>
        <v>9</v>
      </c>
      <c r="T46" s="363">
        <f>'HK3'!L38</f>
        <v>8</v>
      </c>
      <c r="U46" s="363">
        <f>'HK3'!O38</f>
        <v>6</v>
      </c>
      <c r="V46" s="363">
        <f>'HK3'!R38</f>
        <v>7</v>
      </c>
      <c r="W46" s="363">
        <f>'HK3'!U38</f>
        <v>7</v>
      </c>
      <c r="X46" s="363">
        <f>'HK3'!X38</f>
        <v>9</v>
      </c>
      <c r="Y46" s="363">
        <f>'HK3'!AA38</f>
        <v>7</v>
      </c>
      <c r="Z46" s="363">
        <f>'HK4'!I38</f>
        <v>5</v>
      </c>
      <c r="AA46" s="363">
        <f>'HK4'!L38</f>
        <v>5</v>
      </c>
      <c r="AB46" s="363">
        <f>'HK4'!O38</f>
        <v>8</v>
      </c>
      <c r="AC46" s="363">
        <f>'HK4'!R38</f>
        <v>3</v>
      </c>
      <c r="AD46" s="363">
        <f>'HK4'!U38</f>
        <v>8</v>
      </c>
      <c r="AE46" s="363">
        <f>'HK4'!X38</f>
        <v>5</v>
      </c>
      <c r="AF46" s="363">
        <f>'HK4'!AA38</f>
        <v>8</v>
      </c>
      <c r="AG46" s="363">
        <f>'HK4'!AD38</f>
        <v>0</v>
      </c>
      <c r="AH46" s="363">
        <f>'HK4'!AG38</f>
        <v>3</v>
      </c>
      <c r="AI46" s="459">
        <f t="shared" si="1"/>
        <v>6.54</v>
      </c>
      <c r="AJ46" s="411" t="str">
        <f t="shared" si="2"/>
        <v>TB.Khá</v>
      </c>
      <c r="AK46" s="192">
        <f t="shared" si="3"/>
        <v>3</v>
      </c>
      <c r="AL46" s="192">
        <f t="shared" si="4"/>
        <v>5</v>
      </c>
      <c r="AM46" s="412" t="str">
        <f t="shared" si="5"/>
        <v>Học tiếp</v>
      </c>
      <c r="AN46" s="308">
        <f t="shared" si="6"/>
        <v>6.69</v>
      </c>
    </row>
    <row r="47" spans="1:40" s="193" customFormat="1" ht="22.5" customHeight="1">
      <c r="A47" s="189">
        <v>37</v>
      </c>
      <c r="B47" s="190" t="s">
        <v>148</v>
      </c>
      <c r="C47" s="298" t="s">
        <v>149</v>
      </c>
      <c r="D47" s="250" t="s">
        <v>247</v>
      </c>
      <c r="E47" s="192" t="s">
        <v>115</v>
      </c>
      <c r="F47" s="194" t="s">
        <v>150</v>
      </c>
      <c r="G47" s="363">
        <f>'HK1'!I39</f>
        <v>6</v>
      </c>
      <c r="H47" s="363">
        <f>'HK1'!L39</f>
        <v>5</v>
      </c>
      <c r="I47" s="363">
        <f>'HK1'!O39</f>
        <v>7</v>
      </c>
      <c r="J47" s="364">
        <f>'HK1'!R39</f>
        <v>7</v>
      </c>
      <c r="K47" s="363">
        <f>'HK1'!U39</f>
        <v>7</v>
      </c>
      <c r="L47" s="363">
        <f>'HK1'!X39</f>
        <v>9</v>
      </c>
      <c r="M47" s="363">
        <f>'HK2'!I39</f>
        <v>8</v>
      </c>
      <c r="N47" s="363">
        <f>'HK2'!L39</f>
        <v>7</v>
      </c>
      <c r="O47" s="363">
        <f>'HK2'!O39</f>
        <v>5</v>
      </c>
      <c r="P47" s="363">
        <f>'HK2'!R39</f>
        <v>6</v>
      </c>
      <c r="Q47" s="363">
        <f>'HK2'!U39</f>
        <v>5</v>
      </c>
      <c r="R47" s="363">
        <f>'HK2'!X39</f>
        <v>7</v>
      </c>
      <c r="S47" s="363">
        <f>'HK3'!I39</f>
        <v>9</v>
      </c>
      <c r="T47" s="363">
        <f>'HK3'!L39</f>
        <v>6</v>
      </c>
      <c r="U47" s="363">
        <f>'HK3'!O39</f>
        <v>6</v>
      </c>
      <c r="V47" s="363">
        <f>'HK3'!R39</f>
        <v>7</v>
      </c>
      <c r="W47" s="363">
        <f>'HK3'!U39</f>
        <v>7</v>
      </c>
      <c r="X47" s="363">
        <f>'HK3'!X39</f>
        <v>8</v>
      </c>
      <c r="Y47" s="363">
        <f>'HK3'!AA39</f>
        <v>5</v>
      </c>
      <c r="Z47" s="363">
        <f>'HK4'!I39</f>
        <v>6</v>
      </c>
      <c r="AA47" s="363">
        <f>'HK4'!L39</f>
        <v>7</v>
      </c>
      <c r="AB47" s="363">
        <f>'HK4'!O39</f>
        <v>8</v>
      </c>
      <c r="AC47" s="363">
        <f>'HK4'!R39</f>
        <v>4</v>
      </c>
      <c r="AD47" s="363">
        <f>'HK4'!U39</f>
        <v>5</v>
      </c>
      <c r="AE47" s="363">
        <f>'HK4'!X39</f>
        <v>5</v>
      </c>
      <c r="AF47" s="363">
        <f>'HK4'!AA39</f>
        <v>9</v>
      </c>
      <c r="AG47" s="363">
        <f>'HK4'!AD39</f>
        <v>6</v>
      </c>
      <c r="AH47" s="363">
        <f>'HK4'!AG39</f>
        <v>7</v>
      </c>
      <c r="AI47" s="459">
        <f t="shared" si="1"/>
        <v>6.59</v>
      </c>
      <c r="AJ47" s="411" t="str">
        <f t="shared" si="2"/>
        <v>TB.Khá</v>
      </c>
      <c r="AK47" s="192">
        <f t="shared" si="3"/>
        <v>1</v>
      </c>
      <c r="AL47" s="192">
        <f t="shared" si="4"/>
        <v>4</v>
      </c>
      <c r="AM47" s="412" t="str">
        <f t="shared" si="5"/>
        <v>Học tiếp</v>
      </c>
      <c r="AN47" s="308">
        <f t="shared" si="6"/>
        <v>6.48</v>
      </c>
    </row>
    <row r="48" spans="1:40" s="193" customFormat="1" ht="22.5" customHeight="1">
      <c r="A48" s="192">
        <v>38</v>
      </c>
      <c r="B48" s="190" t="s">
        <v>151</v>
      </c>
      <c r="C48" s="298" t="s">
        <v>152</v>
      </c>
      <c r="D48" s="250" t="s">
        <v>248</v>
      </c>
      <c r="E48" s="192" t="s">
        <v>153</v>
      </c>
      <c r="F48" s="194" t="s">
        <v>5</v>
      </c>
      <c r="G48" s="363">
        <f>'HK1'!I40</f>
        <v>5</v>
      </c>
      <c r="H48" s="363">
        <f>'HK1'!L40</f>
        <v>4</v>
      </c>
      <c r="I48" s="363">
        <f>'HK1'!O40</f>
        <v>5</v>
      </c>
      <c r="J48" s="364">
        <f>'HK1'!R40</f>
        <v>10</v>
      </c>
      <c r="K48" s="363">
        <f>'HK1'!U40</f>
        <v>4</v>
      </c>
      <c r="L48" s="363">
        <f>'HK1'!X40</f>
        <v>7</v>
      </c>
      <c r="M48" s="363">
        <f>'HK2'!I40</f>
        <v>5</v>
      </c>
      <c r="N48" s="363">
        <f>'HK2'!L40</f>
        <v>6</v>
      </c>
      <c r="O48" s="363">
        <f>'HK2'!O40</f>
        <v>5</v>
      </c>
      <c r="P48" s="363">
        <f>'HK2'!R40</f>
        <v>3</v>
      </c>
      <c r="Q48" s="363">
        <f>'HK2'!U40</f>
        <v>7</v>
      </c>
      <c r="R48" s="363">
        <f>'HK2'!X40</f>
        <v>5</v>
      </c>
      <c r="S48" s="363">
        <f>'HK3'!I40</f>
        <v>8</v>
      </c>
      <c r="T48" s="363">
        <f>'HK3'!L40</f>
        <v>6</v>
      </c>
      <c r="U48" s="363">
        <f>'HK3'!O40</f>
        <v>7</v>
      </c>
      <c r="V48" s="363">
        <f>'HK3'!R40</f>
        <v>6</v>
      </c>
      <c r="W48" s="363">
        <f>'HK3'!U40</f>
        <v>5</v>
      </c>
      <c r="X48" s="363">
        <f>'HK3'!X40</f>
        <v>7</v>
      </c>
      <c r="Y48" s="363">
        <f>'HK3'!AA40</f>
        <v>3</v>
      </c>
      <c r="Z48" s="363">
        <f>'HK4'!I40</f>
        <v>5</v>
      </c>
      <c r="AA48" s="363">
        <f>'HK4'!L40</f>
        <v>4</v>
      </c>
      <c r="AB48" s="363">
        <f>'HK4'!O40</f>
        <v>6</v>
      </c>
      <c r="AC48" s="363">
        <f>'HK4'!R40</f>
        <v>2</v>
      </c>
      <c r="AD48" s="363">
        <f>'HK4'!U40</f>
        <v>2</v>
      </c>
      <c r="AE48" s="363">
        <f>'HK4'!X40</f>
        <v>4</v>
      </c>
      <c r="AF48" s="363">
        <f>'HK4'!AA40</f>
        <v>7</v>
      </c>
      <c r="AG48" s="363">
        <f>'HK4'!AD40</f>
        <v>0</v>
      </c>
      <c r="AH48" s="363">
        <f>'HK4'!AG40</f>
        <v>8</v>
      </c>
      <c r="AI48" s="459">
        <f t="shared" si="1"/>
        <v>5.17</v>
      </c>
      <c r="AJ48" s="411" t="str">
        <f t="shared" si="2"/>
        <v>Trung Bình</v>
      </c>
      <c r="AK48" s="192">
        <f t="shared" si="3"/>
        <v>9</v>
      </c>
      <c r="AL48" s="192">
        <f t="shared" si="4"/>
        <v>27</v>
      </c>
      <c r="AM48" s="480" t="str">
        <f t="shared" si="5"/>
        <v>Ngừng học</v>
      </c>
      <c r="AN48" s="308">
        <f t="shared" si="6"/>
        <v>5.24</v>
      </c>
    </row>
    <row r="49" spans="1:40" s="193" customFormat="1" ht="22.5" customHeight="1">
      <c r="A49" s="189">
        <v>39</v>
      </c>
      <c r="B49" s="190" t="s">
        <v>154</v>
      </c>
      <c r="C49" s="298" t="s">
        <v>155</v>
      </c>
      <c r="D49" s="250" t="s">
        <v>249</v>
      </c>
      <c r="E49" s="192" t="s">
        <v>156</v>
      </c>
      <c r="F49" s="194" t="s">
        <v>4</v>
      </c>
      <c r="G49" s="363">
        <f>'HK1'!I41</f>
        <v>7</v>
      </c>
      <c r="H49" s="363">
        <f>'HK1'!L41</f>
        <v>6</v>
      </c>
      <c r="I49" s="363">
        <f>'HK1'!O41</f>
        <v>6</v>
      </c>
      <c r="J49" s="364">
        <f>'HK1'!R41</f>
        <v>5</v>
      </c>
      <c r="K49" s="363">
        <f>'HK1'!U41</f>
        <v>5</v>
      </c>
      <c r="L49" s="363">
        <f>'HK1'!X41</f>
        <v>9</v>
      </c>
      <c r="M49" s="363">
        <f>'HK2'!I41</f>
        <v>8</v>
      </c>
      <c r="N49" s="363">
        <f>'HK2'!L41</f>
        <v>7</v>
      </c>
      <c r="O49" s="363">
        <f>'HK2'!O41</f>
        <v>7</v>
      </c>
      <c r="P49" s="363">
        <f>'HK2'!R41</f>
        <v>5</v>
      </c>
      <c r="Q49" s="363">
        <f>'HK2'!U41</f>
        <v>5</v>
      </c>
      <c r="R49" s="363">
        <f>'HK2'!X41</f>
        <v>8</v>
      </c>
      <c r="S49" s="363">
        <f>'HK3'!I41</f>
        <v>9</v>
      </c>
      <c r="T49" s="363">
        <f>'HK3'!L41</f>
        <v>6</v>
      </c>
      <c r="U49" s="363">
        <f>'HK3'!O41</f>
        <v>7</v>
      </c>
      <c r="V49" s="363">
        <f>'HK3'!R41</f>
        <v>8</v>
      </c>
      <c r="W49" s="363">
        <f>'HK3'!U41</f>
        <v>7</v>
      </c>
      <c r="X49" s="363">
        <f>'HK3'!X41</f>
        <v>9</v>
      </c>
      <c r="Y49" s="363">
        <f>'HK3'!AA41</f>
        <v>4</v>
      </c>
      <c r="Z49" s="363">
        <f>'HK4'!I41</f>
        <v>5</v>
      </c>
      <c r="AA49" s="363">
        <f>'HK4'!L41</f>
        <v>5</v>
      </c>
      <c r="AB49" s="363">
        <f>'HK4'!O41</f>
        <v>6</v>
      </c>
      <c r="AC49" s="363">
        <f>'HK4'!R41</f>
        <v>3</v>
      </c>
      <c r="AD49" s="363">
        <f>'HK4'!U41</f>
        <v>5</v>
      </c>
      <c r="AE49" s="363">
        <f>'HK4'!X41</f>
        <v>5</v>
      </c>
      <c r="AF49" s="363">
        <f>'HK4'!AA41</f>
        <v>6</v>
      </c>
      <c r="AG49" s="363">
        <f>'HK4'!AD41</f>
        <v>0</v>
      </c>
      <c r="AH49" s="363">
        <f>'HK4'!AG41</f>
        <v>4</v>
      </c>
      <c r="AI49" s="459">
        <f t="shared" si="1"/>
        <v>6.07</v>
      </c>
      <c r="AJ49" s="411" t="str">
        <f t="shared" si="2"/>
        <v>TB.Khá</v>
      </c>
      <c r="AK49" s="192">
        <f t="shared" si="3"/>
        <v>4</v>
      </c>
      <c r="AL49" s="192">
        <f t="shared" si="4"/>
        <v>5</v>
      </c>
      <c r="AM49" s="412" t="str">
        <f t="shared" si="5"/>
        <v>Học tiếp</v>
      </c>
      <c r="AN49" s="308">
        <f t="shared" si="6"/>
        <v>6.13</v>
      </c>
    </row>
    <row r="50" spans="1:40" s="193" customFormat="1" ht="22.5" customHeight="1">
      <c r="A50" s="189">
        <v>40</v>
      </c>
      <c r="B50" s="190" t="s">
        <v>162</v>
      </c>
      <c r="C50" s="298" t="s">
        <v>50</v>
      </c>
      <c r="D50" s="250" t="s">
        <v>252</v>
      </c>
      <c r="E50" s="192" t="s">
        <v>29</v>
      </c>
      <c r="F50" s="194" t="s">
        <v>0</v>
      </c>
      <c r="G50" s="363">
        <f>'HK1'!I42</f>
        <v>6</v>
      </c>
      <c r="H50" s="363">
        <f>'HK1'!L42</f>
        <v>5</v>
      </c>
      <c r="I50" s="363">
        <f>'HK1'!O42</f>
        <v>6</v>
      </c>
      <c r="J50" s="364">
        <f>'HK1'!R42</f>
        <v>6</v>
      </c>
      <c r="K50" s="363">
        <f>'HK1'!U42</f>
        <v>5</v>
      </c>
      <c r="L50" s="363">
        <f>'HK1'!X42</f>
        <v>8</v>
      </c>
      <c r="M50" s="363">
        <f>'HK2'!I42</f>
        <v>5</v>
      </c>
      <c r="N50" s="363">
        <f>'HK2'!L42</f>
        <v>5</v>
      </c>
      <c r="O50" s="363">
        <f>'HK2'!O42</f>
        <v>6</v>
      </c>
      <c r="P50" s="363">
        <f>'HK2'!R42</f>
        <v>5</v>
      </c>
      <c r="Q50" s="363">
        <f>'HK2'!U42</f>
        <v>5</v>
      </c>
      <c r="R50" s="363">
        <f>'HK2'!X42</f>
        <v>9</v>
      </c>
      <c r="S50" s="363">
        <f>'HK3'!I42</f>
        <v>9</v>
      </c>
      <c r="T50" s="363">
        <f>'HK3'!L42</f>
        <v>7</v>
      </c>
      <c r="U50" s="363">
        <f>'HK3'!O42</f>
        <v>8</v>
      </c>
      <c r="V50" s="363">
        <f>'HK3'!R42</f>
        <v>7</v>
      </c>
      <c r="W50" s="363">
        <f>'HK3'!U42</f>
        <v>7</v>
      </c>
      <c r="X50" s="363">
        <f>'HK3'!X42</f>
        <v>8</v>
      </c>
      <c r="Y50" s="363">
        <f>'HK3'!AA42</f>
        <v>9</v>
      </c>
      <c r="Z50" s="363">
        <f>'HK4'!I42</f>
        <v>6</v>
      </c>
      <c r="AA50" s="363">
        <f>'HK4'!L42</f>
        <v>6</v>
      </c>
      <c r="AB50" s="363">
        <f>'HK4'!O42</f>
        <v>8</v>
      </c>
      <c r="AC50" s="363">
        <f>'HK4'!R42</f>
        <v>3</v>
      </c>
      <c r="AD50" s="363">
        <f>'HK4'!U42</f>
        <v>5</v>
      </c>
      <c r="AE50" s="363">
        <f>'HK4'!X42</f>
        <v>5</v>
      </c>
      <c r="AF50" s="363">
        <f>'HK4'!AA42</f>
        <v>8</v>
      </c>
      <c r="AG50" s="363">
        <f>'HK4'!AD42</f>
        <v>0</v>
      </c>
      <c r="AH50" s="363">
        <f>'HK4'!AG42</f>
        <v>9</v>
      </c>
      <c r="AI50" s="459">
        <f t="shared" si="1"/>
        <v>6.52</v>
      </c>
      <c r="AJ50" s="411" t="str">
        <f t="shared" si="2"/>
        <v>TB.Khá</v>
      </c>
      <c r="AK50" s="192">
        <f t="shared" si="3"/>
        <v>2</v>
      </c>
      <c r="AL50" s="192">
        <f t="shared" si="4"/>
        <v>5</v>
      </c>
      <c r="AM50" s="412" t="str">
        <f t="shared" si="5"/>
        <v>Học tiếp</v>
      </c>
      <c r="AN50" s="308">
        <f t="shared" si="6"/>
        <v>6</v>
      </c>
    </row>
    <row r="51" spans="1:40" s="193" customFormat="1" ht="22.5" customHeight="1">
      <c r="A51" s="192">
        <v>41</v>
      </c>
      <c r="B51" s="190" t="s">
        <v>163</v>
      </c>
      <c r="C51" s="298" t="s">
        <v>50</v>
      </c>
      <c r="D51" s="250" t="s">
        <v>253</v>
      </c>
      <c r="E51" s="192" t="s">
        <v>41</v>
      </c>
      <c r="F51" s="194" t="s">
        <v>58</v>
      </c>
      <c r="G51" s="363">
        <f>'HK1'!I43</f>
        <v>6</v>
      </c>
      <c r="H51" s="363">
        <f>'HK1'!L43</f>
        <v>6</v>
      </c>
      <c r="I51" s="363">
        <f>'HK1'!O43</f>
        <v>6</v>
      </c>
      <c r="J51" s="364">
        <f>'HK1'!R43</f>
        <v>6</v>
      </c>
      <c r="K51" s="363">
        <f>'HK1'!U43</f>
        <v>5</v>
      </c>
      <c r="L51" s="363">
        <f>'HK1'!X43</f>
        <v>7</v>
      </c>
      <c r="M51" s="363">
        <f>'HK2'!I43</f>
        <v>5</v>
      </c>
      <c r="N51" s="363">
        <f>'HK2'!L43</f>
        <v>5</v>
      </c>
      <c r="O51" s="363">
        <f>'HK2'!O43</f>
        <v>6</v>
      </c>
      <c r="P51" s="363">
        <f>'HK2'!R43</f>
        <v>6</v>
      </c>
      <c r="Q51" s="363">
        <f>'HK2'!U43</f>
        <v>7</v>
      </c>
      <c r="R51" s="363">
        <f>'HK2'!X43</f>
        <v>4</v>
      </c>
      <c r="S51" s="363">
        <f>'HK3'!I43</f>
        <v>9</v>
      </c>
      <c r="T51" s="363">
        <f>'HK3'!L43</f>
        <v>8</v>
      </c>
      <c r="U51" s="363">
        <f>'HK3'!O43</f>
        <v>6</v>
      </c>
      <c r="V51" s="363">
        <f>'HK3'!R43</f>
        <v>7</v>
      </c>
      <c r="W51" s="363">
        <f>'HK3'!U43</f>
        <v>7</v>
      </c>
      <c r="X51" s="363">
        <f>'HK3'!X43</f>
        <v>9</v>
      </c>
      <c r="Y51" s="363">
        <f>'HK3'!AA43</f>
        <v>3</v>
      </c>
      <c r="Z51" s="363">
        <f>'HK4'!I43</f>
        <v>6</v>
      </c>
      <c r="AA51" s="363">
        <f>'HK4'!L43</f>
        <v>6</v>
      </c>
      <c r="AB51" s="363">
        <f>'HK4'!O43</f>
        <v>7</v>
      </c>
      <c r="AC51" s="363">
        <f>'HK4'!R43</f>
        <v>8</v>
      </c>
      <c r="AD51" s="363">
        <f>'HK4'!U43</f>
        <v>9</v>
      </c>
      <c r="AE51" s="363">
        <f>'HK4'!X43</f>
        <v>8</v>
      </c>
      <c r="AF51" s="363">
        <f>'HK4'!AA43</f>
        <v>9</v>
      </c>
      <c r="AG51" s="363">
        <f>'HK4'!AD43</f>
        <v>0</v>
      </c>
      <c r="AH51" s="363">
        <f>'HK4'!AG43</f>
        <v>3</v>
      </c>
      <c r="AI51" s="459">
        <f t="shared" si="1"/>
        <v>7.41</v>
      </c>
      <c r="AJ51" s="411" t="str">
        <f t="shared" si="2"/>
        <v>Khá</v>
      </c>
      <c r="AK51" s="192">
        <f t="shared" si="3"/>
        <v>4</v>
      </c>
      <c r="AL51" s="192">
        <f t="shared" si="4"/>
        <v>1</v>
      </c>
      <c r="AM51" s="412" t="str">
        <f t="shared" si="5"/>
        <v>Học tiếp</v>
      </c>
      <c r="AN51" s="308">
        <f t="shared" si="6"/>
        <v>6.63</v>
      </c>
    </row>
    <row r="52" spans="1:40" s="193" customFormat="1" ht="22.5" customHeight="1">
      <c r="A52" s="189">
        <v>42</v>
      </c>
      <c r="B52" s="190" t="s">
        <v>164</v>
      </c>
      <c r="C52" s="298" t="s">
        <v>50</v>
      </c>
      <c r="D52" s="250" t="s">
        <v>254</v>
      </c>
      <c r="E52" s="192" t="s">
        <v>165</v>
      </c>
      <c r="F52" s="194" t="s">
        <v>47</v>
      </c>
      <c r="G52" s="363">
        <f>'HK1'!I44</f>
        <v>7</v>
      </c>
      <c r="H52" s="363">
        <f>'HK1'!L44</f>
        <v>5</v>
      </c>
      <c r="I52" s="363">
        <f>'HK1'!O44</f>
        <v>7</v>
      </c>
      <c r="J52" s="364">
        <f>'HK1'!R44</f>
        <v>10</v>
      </c>
      <c r="K52" s="363">
        <f>'HK1'!U44</f>
        <v>6</v>
      </c>
      <c r="L52" s="363">
        <f>'HK1'!X44</f>
        <v>8</v>
      </c>
      <c r="M52" s="363">
        <f>'HK2'!I44</f>
        <v>8</v>
      </c>
      <c r="N52" s="363">
        <f>'HK2'!L44</f>
        <v>6</v>
      </c>
      <c r="O52" s="363">
        <f>'HK2'!O44</f>
        <v>5</v>
      </c>
      <c r="P52" s="363">
        <f>'HK2'!R44</f>
        <v>5</v>
      </c>
      <c r="Q52" s="363">
        <f>'HK2'!U44</f>
        <v>6</v>
      </c>
      <c r="R52" s="363">
        <f>'HK2'!X44</f>
        <v>6</v>
      </c>
      <c r="S52" s="363">
        <f>'HK3'!I44</f>
        <v>9</v>
      </c>
      <c r="T52" s="363">
        <f>'HK3'!L44</f>
        <v>8</v>
      </c>
      <c r="U52" s="363">
        <f>'HK3'!O44</f>
        <v>7</v>
      </c>
      <c r="V52" s="363">
        <f>'HK3'!R44</f>
        <v>7</v>
      </c>
      <c r="W52" s="363">
        <f>'HK3'!U44</f>
        <v>7</v>
      </c>
      <c r="X52" s="363">
        <f>'HK3'!X44</f>
        <v>10</v>
      </c>
      <c r="Y52" s="363">
        <f>'HK3'!AA44</f>
        <v>4</v>
      </c>
      <c r="Z52" s="363">
        <f>'HK4'!I44</f>
        <v>5</v>
      </c>
      <c r="AA52" s="363">
        <f>'HK4'!L44</f>
        <v>5</v>
      </c>
      <c r="AB52" s="363">
        <f>'HK4'!O44</f>
        <v>6</v>
      </c>
      <c r="AC52" s="363">
        <f>'HK4'!R44</f>
        <v>8</v>
      </c>
      <c r="AD52" s="363">
        <f>'HK4'!U44</f>
        <v>9</v>
      </c>
      <c r="AE52" s="363">
        <f>'HK4'!X44</f>
        <v>7</v>
      </c>
      <c r="AF52" s="363">
        <f>'HK4'!AA44</f>
        <v>7</v>
      </c>
      <c r="AG52" s="363">
        <f>'HK4'!AD44</f>
        <v>0</v>
      </c>
      <c r="AH52" s="363">
        <f>'HK4'!AG44</f>
        <v>8</v>
      </c>
      <c r="AI52" s="459">
        <f t="shared" si="1"/>
        <v>7.17</v>
      </c>
      <c r="AJ52" s="411" t="str">
        <f t="shared" si="2"/>
        <v>Khá</v>
      </c>
      <c r="AK52" s="192">
        <f t="shared" si="3"/>
        <v>2</v>
      </c>
      <c r="AL52" s="192">
        <f t="shared" si="4"/>
        <v>1</v>
      </c>
      <c r="AM52" s="412" t="str">
        <f t="shared" si="5"/>
        <v>Học tiếp</v>
      </c>
      <c r="AN52" s="308">
        <f t="shared" si="6"/>
        <v>6.86</v>
      </c>
    </row>
    <row r="53" spans="1:40" s="193" customFormat="1" ht="22.5" customHeight="1">
      <c r="A53" s="189">
        <v>43</v>
      </c>
      <c r="B53" s="190" t="s">
        <v>166</v>
      </c>
      <c r="C53" s="298" t="s">
        <v>50</v>
      </c>
      <c r="D53" s="250" t="s">
        <v>255</v>
      </c>
      <c r="E53" s="192" t="s">
        <v>167</v>
      </c>
      <c r="F53" s="194" t="s">
        <v>8</v>
      </c>
      <c r="G53" s="363">
        <f>'HK1'!I45</f>
        <v>7</v>
      </c>
      <c r="H53" s="363">
        <f>'HK1'!L45</f>
        <v>6</v>
      </c>
      <c r="I53" s="363">
        <f>'HK1'!O45</f>
        <v>7</v>
      </c>
      <c r="J53" s="364">
        <f>'HK1'!R45</f>
        <v>6</v>
      </c>
      <c r="K53" s="363">
        <f>'HK1'!U45</f>
        <v>5</v>
      </c>
      <c r="L53" s="363">
        <f>'HK1'!X45</f>
        <v>6</v>
      </c>
      <c r="M53" s="363">
        <f>'HK2'!I45</f>
        <v>8</v>
      </c>
      <c r="N53" s="363">
        <f>'HK2'!L45</f>
        <v>5</v>
      </c>
      <c r="O53" s="363">
        <f>'HK2'!O45</f>
        <v>7</v>
      </c>
      <c r="P53" s="363">
        <f>'HK2'!R45</f>
        <v>5</v>
      </c>
      <c r="Q53" s="363">
        <f>'HK2'!U45</f>
        <v>5</v>
      </c>
      <c r="R53" s="363">
        <f>'HK2'!X45</f>
        <v>7</v>
      </c>
      <c r="S53" s="363">
        <f>'HK3'!I45</f>
        <v>9</v>
      </c>
      <c r="T53" s="363">
        <f>'HK3'!L45</f>
        <v>6</v>
      </c>
      <c r="U53" s="363">
        <f>'HK3'!O45</f>
        <v>5</v>
      </c>
      <c r="V53" s="363">
        <f>'HK3'!R45</f>
        <v>7</v>
      </c>
      <c r="W53" s="363">
        <f>'HK3'!U45</f>
        <v>7</v>
      </c>
      <c r="X53" s="363">
        <f>'HK3'!X45</f>
        <v>9</v>
      </c>
      <c r="Y53" s="363">
        <f>'HK3'!AA45</f>
        <v>6</v>
      </c>
      <c r="Z53" s="363">
        <f>'HK4'!I45</f>
        <v>7</v>
      </c>
      <c r="AA53" s="363">
        <f>'HK4'!L45</f>
        <v>5</v>
      </c>
      <c r="AB53" s="363">
        <f>'HK4'!O45</f>
        <v>6</v>
      </c>
      <c r="AC53" s="363">
        <f>'HK4'!R45</f>
        <v>3</v>
      </c>
      <c r="AD53" s="363">
        <f>'HK4'!U45</f>
        <v>6</v>
      </c>
      <c r="AE53" s="363">
        <f>'HK4'!X45</f>
        <v>7</v>
      </c>
      <c r="AF53" s="363">
        <f>'HK4'!AA45</f>
        <v>7</v>
      </c>
      <c r="AG53" s="363">
        <f>'HK4'!AD45</f>
        <v>8</v>
      </c>
      <c r="AH53" s="363">
        <f>'HK4'!AG45</f>
        <v>8</v>
      </c>
      <c r="AI53" s="459">
        <f t="shared" si="1"/>
        <v>6.41</v>
      </c>
      <c r="AJ53" s="411" t="str">
        <f t="shared" si="2"/>
        <v>TB.Khá</v>
      </c>
      <c r="AK53" s="192">
        <f t="shared" si="3"/>
        <v>1</v>
      </c>
      <c r="AL53" s="192">
        <f t="shared" si="4"/>
        <v>4</v>
      </c>
      <c r="AM53" s="412" t="str">
        <f t="shared" si="5"/>
        <v>Học tiếp</v>
      </c>
      <c r="AN53" s="308">
        <f t="shared" si="6"/>
        <v>6.31</v>
      </c>
    </row>
    <row r="54" spans="1:41" s="347" customFormat="1" ht="22.5" customHeight="1">
      <c r="A54" s="192">
        <v>44</v>
      </c>
      <c r="B54" s="349" t="s">
        <v>168</v>
      </c>
      <c r="C54" s="298" t="s">
        <v>50</v>
      </c>
      <c r="D54" s="345" t="s">
        <v>256</v>
      </c>
      <c r="E54" s="344" t="s">
        <v>169</v>
      </c>
      <c r="F54" s="348" t="s">
        <v>170</v>
      </c>
      <c r="G54" s="363">
        <f>'HK1'!I46</f>
        <v>5</v>
      </c>
      <c r="H54" s="363">
        <f>'HK1'!L46</f>
        <v>6</v>
      </c>
      <c r="I54" s="363">
        <f>'HK1'!O46</f>
        <v>4</v>
      </c>
      <c r="J54" s="364">
        <f>'HK1'!R46</f>
        <v>3</v>
      </c>
      <c r="K54" s="363">
        <f>'HK1'!U46</f>
        <v>3</v>
      </c>
      <c r="L54" s="363">
        <f>'HK1'!X46</f>
        <v>8</v>
      </c>
      <c r="M54" s="363">
        <f>'HK2'!I46</f>
        <v>8</v>
      </c>
      <c r="N54" s="363">
        <f>'HK2'!L46</f>
        <v>5</v>
      </c>
      <c r="O54" s="363">
        <f>'HK2'!O46</f>
        <v>6</v>
      </c>
      <c r="P54" s="363">
        <f>'HK2'!R46</f>
        <v>5</v>
      </c>
      <c r="Q54" s="363">
        <f>'HK2'!U46</f>
        <v>5</v>
      </c>
      <c r="R54" s="363">
        <f>'HK2'!X46</f>
        <v>5</v>
      </c>
      <c r="S54" s="363">
        <f>'HK3'!I46</f>
        <v>8</v>
      </c>
      <c r="T54" s="363">
        <f>'HK3'!L46</f>
        <v>5</v>
      </c>
      <c r="U54" s="363">
        <f>'HK3'!O46</f>
        <v>6</v>
      </c>
      <c r="V54" s="363">
        <f>'HK3'!R46</f>
        <v>0</v>
      </c>
      <c r="W54" s="363">
        <f>'HK3'!U46</f>
        <v>6</v>
      </c>
      <c r="X54" s="363">
        <f>'HK3'!X46</f>
        <v>6</v>
      </c>
      <c r="Y54" s="363">
        <f>'HK3'!AA46</f>
        <v>3</v>
      </c>
      <c r="Z54" s="363">
        <f>'HK4'!I46</f>
        <v>5</v>
      </c>
      <c r="AA54" s="363">
        <f>'HK4'!L46</f>
        <v>2</v>
      </c>
      <c r="AB54" s="363">
        <f>'HK4'!O46</f>
        <v>6</v>
      </c>
      <c r="AC54" s="363">
        <f>'HK4'!R46</f>
        <v>0</v>
      </c>
      <c r="AD54" s="363">
        <f>'HK4'!U46</f>
        <v>1</v>
      </c>
      <c r="AE54" s="363">
        <f>'HK4'!X46</f>
        <v>2</v>
      </c>
      <c r="AF54" s="363">
        <f>'HK4'!AA46</f>
        <v>4</v>
      </c>
      <c r="AG54" s="363">
        <f>'HK4'!AD46</f>
        <v>0</v>
      </c>
      <c r="AH54" s="363">
        <f>'HK4'!AG46</f>
        <v>6</v>
      </c>
      <c r="AI54" s="459">
        <f t="shared" si="1"/>
        <v>3.89</v>
      </c>
      <c r="AJ54" s="411" t="str">
        <f t="shared" si="2"/>
        <v>Kém</v>
      </c>
      <c r="AK54" s="344">
        <f t="shared" si="3"/>
        <v>11</v>
      </c>
      <c r="AL54" s="344">
        <f t="shared" si="4"/>
        <v>33</v>
      </c>
      <c r="AM54" s="480" t="str">
        <f t="shared" si="5"/>
        <v>Ngừng học</v>
      </c>
      <c r="AN54" s="346">
        <f t="shared" si="6"/>
        <v>4.45</v>
      </c>
      <c r="AO54" s="347" t="s">
        <v>298</v>
      </c>
    </row>
    <row r="55" spans="1:40" s="193" customFormat="1" ht="22.5" customHeight="1">
      <c r="A55" s="189">
        <v>45</v>
      </c>
      <c r="B55" s="190" t="s">
        <v>46</v>
      </c>
      <c r="C55" s="298" t="s">
        <v>51</v>
      </c>
      <c r="D55" s="250" t="s">
        <v>257</v>
      </c>
      <c r="E55" s="192" t="s">
        <v>171</v>
      </c>
      <c r="F55" s="194" t="s">
        <v>7</v>
      </c>
      <c r="G55" s="363">
        <f>'HK1'!I47</f>
        <v>6</v>
      </c>
      <c r="H55" s="363">
        <f>'HK1'!L47</f>
        <v>6</v>
      </c>
      <c r="I55" s="363">
        <f>'HK1'!O47</f>
        <v>5</v>
      </c>
      <c r="J55" s="364">
        <f>'HK1'!R47</f>
        <v>6</v>
      </c>
      <c r="K55" s="363">
        <f>'HK1'!U47</f>
        <v>5</v>
      </c>
      <c r="L55" s="363">
        <f>'HK1'!X47</f>
        <v>9</v>
      </c>
      <c r="M55" s="363">
        <f>'HK2'!I47</f>
        <v>8</v>
      </c>
      <c r="N55" s="363">
        <f>'HK2'!L47</f>
        <v>6</v>
      </c>
      <c r="O55" s="363">
        <f>'HK2'!O47</f>
        <v>6</v>
      </c>
      <c r="P55" s="363">
        <f>'HK2'!R47</f>
        <v>6</v>
      </c>
      <c r="Q55" s="363">
        <f>'HK2'!U47</f>
        <v>8</v>
      </c>
      <c r="R55" s="363">
        <f>'HK2'!X47</f>
        <v>4</v>
      </c>
      <c r="S55" s="363">
        <f>'HK3'!I47</f>
        <v>9</v>
      </c>
      <c r="T55" s="363">
        <f>'HK3'!L47</f>
        <v>7</v>
      </c>
      <c r="U55" s="363">
        <f>'HK3'!O47</f>
        <v>7</v>
      </c>
      <c r="V55" s="363">
        <f>'HK3'!R47</f>
        <v>7</v>
      </c>
      <c r="W55" s="363">
        <f>'HK3'!U47</f>
        <v>6</v>
      </c>
      <c r="X55" s="363">
        <f>'HK3'!X47</f>
        <v>6</v>
      </c>
      <c r="Y55" s="363">
        <f>'HK3'!AA47</f>
        <v>3</v>
      </c>
      <c r="Z55" s="363">
        <f>'HK4'!I47</f>
        <v>7</v>
      </c>
      <c r="AA55" s="363">
        <f>'HK4'!L47</f>
        <v>5</v>
      </c>
      <c r="AB55" s="363">
        <f>'HK4'!O47</f>
        <v>6</v>
      </c>
      <c r="AC55" s="363">
        <f>'HK4'!R47</f>
        <v>3</v>
      </c>
      <c r="AD55" s="363">
        <f>'HK4'!U47</f>
        <v>6</v>
      </c>
      <c r="AE55" s="363">
        <f>'HK4'!X47</f>
        <v>4</v>
      </c>
      <c r="AF55" s="363">
        <f>'HK4'!AA47</f>
        <v>7</v>
      </c>
      <c r="AG55" s="363">
        <f>'HK4'!AD47</f>
        <v>0</v>
      </c>
      <c r="AH55" s="363">
        <f>'HK4'!AG47</f>
        <v>8</v>
      </c>
      <c r="AI55" s="459">
        <f t="shared" si="1"/>
        <v>6.07</v>
      </c>
      <c r="AJ55" s="411" t="str">
        <f t="shared" si="2"/>
        <v>TB.Khá</v>
      </c>
      <c r="AK55" s="192">
        <f t="shared" si="3"/>
        <v>5</v>
      </c>
      <c r="AL55" s="192">
        <f t="shared" si="4"/>
        <v>8</v>
      </c>
      <c r="AM55" s="412" t="str">
        <f t="shared" si="5"/>
        <v>Học tiếp</v>
      </c>
      <c r="AN55" s="308">
        <f t="shared" si="6"/>
        <v>6.13</v>
      </c>
    </row>
    <row r="56" spans="1:40" s="193" customFormat="1" ht="22.5" customHeight="1">
      <c r="A56" s="189">
        <v>46</v>
      </c>
      <c r="B56" s="190" t="s">
        <v>172</v>
      </c>
      <c r="C56" s="298" t="s">
        <v>51</v>
      </c>
      <c r="D56" s="250" t="s">
        <v>258</v>
      </c>
      <c r="E56" s="192" t="s">
        <v>173</v>
      </c>
      <c r="F56" s="194" t="s">
        <v>58</v>
      </c>
      <c r="G56" s="363">
        <f>'HK1'!I48</f>
        <v>6</v>
      </c>
      <c r="H56" s="363">
        <f>'HK1'!L48</f>
        <v>3</v>
      </c>
      <c r="I56" s="363">
        <f>'HK1'!O48</f>
        <v>4</v>
      </c>
      <c r="J56" s="364">
        <f>'HK1'!R48</f>
        <v>8</v>
      </c>
      <c r="K56" s="363">
        <f>'HK1'!U48</f>
        <v>3</v>
      </c>
      <c r="L56" s="363">
        <f>'HK1'!X48</f>
        <v>6</v>
      </c>
      <c r="M56" s="363">
        <f>'HK2'!I48</f>
        <v>7</v>
      </c>
      <c r="N56" s="363">
        <f>'HK2'!L48</f>
        <v>7</v>
      </c>
      <c r="O56" s="363">
        <f>'HK2'!O48</f>
        <v>5</v>
      </c>
      <c r="P56" s="363">
        <f>'HK2'!R48</f>
        <v>6</v>
      </c>
      <c r="Q56" s="363">
        <f>'HK2'!U48</f>
        <v>8</v>
      </c>
      <c r="R56" s="363">
        <f>'HK2'!X48</f>
        <v>4</v>
      </c>
      <c r="S56" s="363">
        <f>'HK3'!I48</f>
        <v>9</v>
      </c>
      <c r="T56" s="363">
        <f>'HK3'!L48</f>
        <v>6</v>
      </c>
      <c r="U56" s="363">
        <f>'HK3'!O48</f>
        <v>6</v>
      </c>
      <c r="V56" s="363">
        <f>'HK3'!R48</f>
        <v>5</v>
      </c>
      <c r="W56" s="363">
        <f>'HK3'!U48</f>
        <v>5</v>
      </c>
      <c r="X56" s="363">
        <f>'HK3'!X48</f>
        <v>6</v>
      </c>
      <c r="Y56" s="363">
        <f>'HK3'!AA48</f>
        <v>3</v>
      </c>
      <c r="Z56" s="363">
        <f>'HK4'!I48</f>
        <v>5</v>
      </c>
      <c r="AA56" s="363">
        <f>'HK4'!L48</f>
        <v>5</v>
      </c>
      <c r="AB56" s="363">
        <f>'HK4'!O48</f>
        <v>5</v>
      </c>
      <c r="AC56" s="363">
        <f>'HK4'!R48</f>
        <v>3</v>
      </c>
      <c r="AD56" s="363">
        <f>'HK4'!U48</f>
        <v>3</v>
      </c>
      <c r="AE56" s="363">
        <f>'HK4'!X48</f>
        <v>6</v>
      </c>
      <c r="AF56" s="363">
        <f>'HK4'!AA48</f>
        <v>8</v>
      </c>
      <c r="AG56" s="363">
        <f>'HK4'!AD48</f>
        <v>0</v>
      </c>
      <c r="AH56" s="363">
        <f>'HK4'!AG48</f>
        <v>6</v>
      </c>
      <c r="AI56" s="459">
        <f t="shared" si="1"/>
        <v>5.39</v>
      </c>
      <c r="AJ56" s="411" t="str">
        <f t="shared" si="2"/>
        <v>Trung Bình</v>
      </c>
      <c r="AK56" s="192">
        <f t="shared" si="3"/>
        <v>8</v>
      </c>
      <c r="AL56" s="192">
        <f t="shared" si="4"/>
        <v>20</v>
      </c>
      <c r="AM56" s="412" t="str">
        <f t="shared" si="5"/>
        <v>Học tiếp</v>
      </c>
      <c r="AN56" s="308">
        <f t="shared" si="6"/>
        <v>5.56</v>
      </c>
    </row>
    <row r="57" spans="1:40" s="193" customFormat="1" ht="22.5" customHeight="1">
      <c r="A57" s="192">
        <v>47</v>
      </c>
      <c r="B57" s="190" t="s">
        <v>174</v>
      </c>
      <c r="C57" s="298" t="s">
        <v>51</v>
      </c>
      <c r="D57" s="250" t="s">
        <v>259</v>
      </c>
      <c r="E57" s="192" t="s">
        <v>175</v>
      </c>
      <c r="F57" s="194" t="s">
        <v>13</v>
      </c>
      <c r="G57" s="363">
        <f>'HK1'!I49</f>
        <v>6</v>
      </c>
      <c r="H57" s="363">
        <f>'HK1'!L49</f>
        <v>6</v>
      </c>
      <c r="I57" s="363">
        <f>'HK1'!O49</f>
        <v>7</v>
      </c>
      <c r="J57" s="364">
        <f>'HK1'!R49</f>
        <v>6</v>
      </c>
      <c r="K57" s="363">
        <f>'HK1'!U49</f>
        <v>4</v>
      </c>
      <c r="L57" s="363">
        <f>'HK1'!X49</f>
        <v>10</v>
      </c>
      <c r="M57" s="363">
        <f>'HK2'!I49</f>
        <v>8</v>
      </c>
      <c r="N57" s="363">
        <f>'HK2'!L49</f>
        <v>6</v>
      </c>
      <c r="O57" s="363">
        <f>'HK2'!O49</f>
        <v>5</v>
      </c>
      <c r="P57" s="363">
        <f>'HK2'!R49</f>
        <v>5</v>
      </c>
      <c r="Q57" s="363">
        <f>'HK2'!U49</f>
        <v>5</v>
      </c>
      <c r="R57" s="363">
        <f>'HK2'!X49</f>
        <v>7</v>
      </c>
      <c r="S57" s="363">
        <f>'HK3'!I49</f>
        <v>9</v>
      </c>
      <c r="T57" s="363">
        <f>'HK3'!L49</f>
        <v>6</v>
      </c>
      <c r="U57" s="363">
        <f>'HK3'!O49</f>
        <v>7</v>
      </c>
      <c r="V57" s="363">
        <f>'HK3'!R49</f>
        <v>7</v>
      </c>
      <c r="W57" s="363">
        <f>'HK3'!U49</f>
        <v>7</v>
      </c>
      <c r="X57" s="363">
        <f>'HK3'!X49</f>
        <v>7</v>
      </c>
      <c r="Y57" s="363">
        <f>'HK3'!AA49</f>
        <v>7</v>
      </c>
      <c r="Z57" s="363">
        <f>'HK4'!I49</f>
        <v>6</v>
      </c>
      <c r="AA57" s="363">
        <f>'HK4'!L49</f>
        <v>5</v>
      </c>
      <c r="AB57" s="363">
        <f>'HK4'!O49</f>
        <v>7</v>
      </c>
      <c r="AC57" s="363">
        <f>'HK4'!R49</f>
        <v>7</v>
      </c>
      <c r="AD57" s="363">
        <f>'HK4'!U49</f>
        <v>6</v>
      </c>
      <c r="AE57" s="363">
        <f>'HK4'!X49</f>
        <v>5</v>
      </c>
      <c r="AF57" s="363">
        <f>'HK4'!AA49</f>
        <v>6</v>
      </c>
      <c r="AG57" s="363">
        <f>'HK4'!AD49</f>
        <v>0</v>
      </c>
      <c r="AH57" s="363">
        <f>'HK4'!AG49</f>
        <v>8</v>
      </c>
      <c r="AI57" s="459">
        <f t="shared" si="1"/>
        <v>6.46</v>
      </c>
      <c r="AJ57" s="411" t="str">
        <f t="shared" si="2"/>
        <v>TB.Khá</v>
      </c>
      <c r="AK57" s="192">
        <f t="shared" si="3"/>
        <v>2</v>
      </c>
      <c r="AL57" s="192">
        <f t="shared" si="4"/>
        <v>5</v>
      </c>
      <c r="AM57" s="412" t="str">
        <f t="shared" si="5"/>
        <v>Học tiếp</v>
      </c>
      <c r="AN57" s="308">
        <f t="shared" si="6"/>
        <v>6.16</v>
      </c>
    </row>
    <row r="58" spans="1:40" s="193" customFormat="1" ht="22.5" customHeight="1">
      <c r="A58" s="189">
        <v>48</v>
      </c>
      <c r="B58" s="190" t="s">
        <v>176</v>
      </c>
      <c r="C58" s="298" t="s">
        <v>177</v>
      </c>
      <c r="D58" s="250" t="s">
        <v>260</v>
      </c>
      <c r="E58" s="192" t="s">
        <v>178</v>
      </c>
      <c r="F58" s="194" t="s">
        <v>170</v>
      </c>
      <c r="G58" s="363">
        <f>'HK1'!I50</f>
        <v>8</v>
      </c>
      <c r="H58" s="363">
        <f>'HK1'!L50</f>
        <v>7</v>
      </c>
      <c r="I58" s="363">
        <f>'HK1'!O50</f>
        <v>5</v>
      </c>
      <c r="J58" s="364">
        <f>'HK1'!R50</f>
        <v>6</v>
      </c>
      <c r="K58" s="363">
        <f>'HK1'!U50</f>
        <v>4</v>
      </c>
      <c r="L58" s="363">
        <f>'HK1'!X50</f>
        <v>8</v>
      </c>
      <c r="M58" s="363">
        <f>'HK2'!I50</f>
        <v>9</v>
      </c>
      <c r="N58" s="363">
        <f>'HK2'!L50</f>
        <v>5</v>
      </c>
      <c r="O58" s="363">
        <f>'HK2'!O50</f>
        <v>7</v>
      </c>
      <c r="P58" s="363">
        <f>'HK2'!R50</f>
        <v>6</v>
      </c>
      <c r="Q58" s="363">
        <f>'HK2'!U50</f>
        <v>8</v>
      </c>
      <c r="R58" s="363">
        <f>'HK2'!X50</f>
        <v>6</v>
      </c>
      <c r="S58" s="363">
        <f>'HK3'!I50</f>
        <v>9</v>
      </c>
      <c r="T58" s="363">
        <f>'HK3'!L50</f>
        <v>4</v>
      </c>
      <c r="U58" s="363">
        <f>'HK3'!O50</f>
        <v>7</v>
      </c>
      <c r="V58" s="363">
        <f>'HK3'!R50</f>
        <v>8</v>
      </c>
      <c r="W58" s="363">
        <f>'HK3'!U50</f>
        <v>0</v>
      </c>
      <c r="X58" s="363">
        <f>'HK3'!X50</f>
        <v>5</v>
      </c>
      <c r="Y58" s="363">
        <f>'HK3'!AA50</f>
        <v>5</v>
      </c>
      <c r="Z58" s="363">
        <f>'HK4'!I50</f>
        <v>6</v>
      </c>
      <c r="AA58" s="363">
        <f>'HK4'!L50</f>
        <v>4</v>
      </c>
      <c r="AB58" s="363">
        <f>'HK4'!O50</f>
        <v>8</v>
      </c>
      <c r="AC58" s="363">
        <f>'HK4'!R50</f>
        <v>7</v>
      </c>
      <c r="AD58" s="363">
        <f>'HK4'!U50</f>
        <v>6</v>
      </c>
      <c r="AE58" s="363">
        <f>'HK4'!X50</f>
        <v>6</v>
      </c>
      <c r="AF58" s="363">
        <f>'HK4'!AA50</f>
        <v>8</v>
      </c>
      <c r="AG58" s="363">
        <f>'HK4'!AD50</f>
        <v>1</v>
      </c>
      <c r="AH58" s="363">
        <f>'HK4'!AG50</f>
        <v>8</v>
      </c>
      <c r="AI58" s="459">
        <f t="shared" si="1"/>
        <v>6.02</v>
      </c>
      <c r="AJ58" s="411" t="str">
        <f t="shared" si="2"/>
        <v>TB.Khá</v>
      </c>
      <c r="AK58" s="192">
        <f t="shared" si="3"/>
        <v>5</v>
      </c>
      <c r="AL58" s="192">
        <f t="shared" si="4"/>
        <v>14</v>
      </c>
      <c r="AM58" s="412" t="str">
        <f t="shared" si="5"/>
        <v>Học tiếp</v>
      </c>
      <c r="AN58" s="308">
        <f t="shared" si="6"/>
        <v>6.27</v>
      </c>
    </row>
    <row r="59" spans="1:40" s="193" customFormat="1" ht="22.5" customHeight="1">
      <c r="A59" s="189">
        <v>49</v>
      </c>
      <c r="B59" s="190" t="s">
        <v>179</v>
      </c>
      <c r="C59" s="298" t="s">
        <v>180</v>
      </c>
      <c r="D59" s="250" t="s">
        <v>261</v>
      </c>
      <c r="E59" s="192" t="s">
        <v>31</v>
      </c>
      <c r="F59" s="194" t="s">
        <v>0</v>
      </c>
      <c r="G59" s="363">
        <f>'HK1'!I51</f>
        <v>7</v>
      </c>
      <c r="H59" s="363">
        <f>'HK1'!L51</f>
        <v>5</v>
      </c>
      <c r="I59" s="363">
        <f>'HK1'!O51</f>
        <v>7</v>
      </c>
      <c r="J59" s="364">
        <f>'HK1'!R51</f>
        <v>9</v>
      </c>
      <c r="K59" s="363">
        <f>'HK1'!U51</f>
        <v>5</v>
      </c>
      <c r="L59" s="363">
        <f>'HK1'!X51</f>
        <v>8</v>
      </c>
      <c r="M59" s="363">
        <f>'HK2'!I51</f>
        <v>8</v>
      </c>
      <c r="N59" s="363">
        <f>'HK2'!L51</f>
        <v>8</v>
      </c>
      <c r="O59" s="363">
        <f>'HK2'!O51</f>
        <v>5</v>
      </c>
      <c r="P59" s="363">
        <f>'HK2'!R51</f>
        <v>5</v>
      </c>
      <c r="Q59" s="363">
        <f>'HK2'!U51</f>
        <v>7</v>
      </c>
      <c r="R59" s="363">
        <f>'HK2'!X51</f>
        <v>8</v>
      </c>
      <c r="S59" s="363">
        <f>'HK3'!I51</f>
        <v>9</v>
      </c>
      <c r="T59" s="363">
        <f>'HK3'!L51</f>
        <v>6</v>
      </c>
      <c r="U59" s="363">
        <f>'HK3'!O51</f>
        <v>8</v>
      </c>
      <c r="V59" s="363">
        <f>'HK3'!R51</f>
        <v>7</v>
      </c>
      <c r="W59" s="363">
        <f>'HK3'!U51</f>
        <v>6</v>
      </c>
      <c r="X59" s="363">
        <f>'HK3'!X51</f>
        <v>8</v>
      </c>
      <c r="Y59" s="363">
        <f>'HK3'!AA51</f>
        <v>9</v>
      </c>
      <c r="Z59" s="363">
        <f>'HK4'!I51</f>
        <v>6</v>
      </c>
      <c r="AA59" s="363">
        <f>'HK4'!L51</f>
        <v>8</v>
      </c>
      <c r="AB59" s="363">
        <f>'HK4'!O51</f>
        <v>6</v>
      </c>
      <c r="AC59" s="363">
        <f>'HK4'!R51</f>
        <v>7</v>
      </c>
      <c r="AD59" s="363">
        <f>'HK4'!U51</f>
        <v>6</v>
      </c>
      <c r="AE59" s="363">
        <f>'HK4'!X51</f>
        <v>6</v>
      </c>
      <c r="AF59" s="363">
        <f>'HK4'!AA51</f>
        <v>8</v>
      </c>
      <c r="AG59" s="363">
        <f>'HK4'!AD51</f>
        <v>0</v>
      </c>
      <c r="AH59" s="363">
        <f>'HK4'!AG51</f>
        <v>6</v>
      </c>
      <c r="AI59" s="459">
        <f t="shared" si="1"/>
        <v>6.89</v>
      </c>
      <c r="AJ59" s="411" t="str">
        <f t="shared" si="2"/>
        <v>TB.Khá</v>
      </c>
      <c r="AK59" s="192">
        <f t="shared" si="3"/>
        <v>1</v>
      </c>
      <c r="AL59" s="192">
        <f t="shared" si="4"/>
        <v>1</v>
      </c>
      <c r="AM59" s="412" t="str">
        <f t="shared" si="5"/>
        <v>Học tiếp</v>
      </c>
      <c r="AN59" s="308">
        <f t="shared" si="6"/>
        <v>6.75</v>
      </c>
    </row>
    <row r="60" spans="1:40" s="193" customFormat="1" ht="22.5" customHeight="1">
      <c r="A60" s="192">
        <v>50</v>
      </c>
      <c r="B60" s="190" t="s">
        <v>181</v>
      </c>
      <c r="C60" s="298" t="s">
        <v>182</v>
      </c>
      <c r="D60" s="250" t="s">
        <v>262</v>
      </c>
      <c r="E60" s="192" t="s">
        <v>183</v>
      </c>
      <c r="F60" s="194" t="s">
        <v>184</v>
      </c>
      <c r="G60" s="363">
        <f>'HK1'!I52</f>
        <v>6</v>
      </c>
      <c r="H60" s="363">
        <f>'HK1'!L52</f>
        <v>5</v>
      </c>
      <c r="I60" s="363">
        <f>'HK1'!O52</f>
        <v>6</v>
      </c>
      <c r="J60" s="364">
        <f>'HK1'!R52</f>
        <v>9</v>
      </c>
      <c r="K60" s="363">
        <f>'HK1'!U52</f>
        <v>5</v>
      </c>
      <c r="L60" s="363">
        <f>'HK1'!X52</f>
        <v>7</v>
      </c>
      <c r="M60" s="363">
        <f>'HK2'!I52</f>
        <v>7</v>
      </c>
      <c r="N60" s="363">
        <f>'HK2'!L52</f>
        <v>7</v>
      </c>
      <c r="O60" s="363">
        <f>'HK2'!O52</f>
        <v>5</v>
      </c>
      <c r="P60" s="363">
        <f>'HK2'!R52</f>
        <v>7</v>
      </c>
      <c r="Q60" s="363">
        <f>'HK2'!U52</f>
        <v>6</v>
      </c>
      <c r="R60" s="363">
        <f>'HK2'!X52</f>
        <v>5</v>
      </c>
      <c r="S60" s="363">
        <f>'HK3'!I52</f>
        <v>9</v>
      </c>
      <c r="T60" s="363">
        <f>'HK3'!L52</f>
        <v>8</v>
      </c>
      <c r="U60" s="363">
        <f>'HK3'!O52</f>
        <v>7</v>
      </c>
      <c r="V60" s="363">
        <f>'HK3'!R52</f>
        <v>7</v>
      </c>
      <c r="W60" s="363">
        <f>'HK3'!U52</f>
        <v>6</v>
      </c>
      <c r="X60" s="363">
        <f>'HK3'!X52</f>
        <v>8</v>
      </c>
      <c r="Y60" s="363">
        <f>'HK3'!AA52</f>
        <v>3</v>
      </c>
      <c r="Z60" s="363">
        <f>'HK4'!I52</f>
        <v>6</v>
      </c>
      <c r="AA60" s="363">
        <f>'HK4'!L52</f>
        <v>7</v>
      </c>
      <c r="AB60" s="363">
        <f>'HK4'!O52</f>
        <v>8</v>
      </c>
      <c r="AC60" s="363">
        <f>'HK4'!R52</f>
        <v>3</v>
      </c>
      <c r="AD60" s="363">
        <f>'HK4'!U52</f>
        <v>6</v>
      </c>
      <c r="AE60" s="363">
        <f>'HK4'!X52</f>
        <v>7</v>
      </c>
      <c r="AF60" s="363">
        <f>'HK4'!AA52</f>
        <v>9</v>
      </c>
      <c r="AG60" s="363">
        <f>'HK4'!AD52</f>
        <v>0</v>
      </c>
      <c r="AH60" s="363">
        <f>'HK4'!AG52</f>
        <v>8</v>
      </c>
      <c r="AI60" s="459">
        <f t="shared" si="1"/>
        <v>6.76</v>
      </c>
      <c r="AJ60" s="411" t="str">
        <f t="shared" si="2"/>
        <v>TB.Khá</v>
      </c>
      <c r="AK60" s="192">
        <f t="shared" si="3"/>
        <v>3</v>
      </c>
      <c r="AL60" s="192">
        <f t="shared" si="4"/>
        <v>5</v>
      </c>
      <c r="AM60" s="412" t="str">
        <f t="shared" si="5"/>
        <v>Học tiếp</v>
      </c>
      <c r="AN60" s="308">
        <f t="shared" si="6"/>
        <v>6.56</v>
      </c>
    </row>
    <row r="61" spans="1:40" s="193" customFormat="1" ht="22.5" customHeight="1">
      <c r="A61" s="189">
        <v>51</v>
      </c>
      <c r="B61" s="190" t="s">
        <v>185</v>
      </c>
      <c r="C61" s="298" t="s">
        <v>186</v>
      </c>
      <c r="D61" s="250" t="s">
        <v>263</v>
      </c>
      <c r="E61" s="192" t="s">
        <v>41</v>
      </c>
      <c r="F61" s="194" t="s">
        <v>118</v>
      </c>
      <c r="G61" s="363">
        <f>'HK1'!I53</f>
        <v>5</v>
      </c>
      <c r="H61" s="363">
        <f>'HK1'!L53</f>
        <v>5</v>
      </c>
      <c r="I61" s="363">
        <f>'HK1'!O53</f>
        <v>7</v>
      </c>
      <c r="J61" s="364">
        <f>'HK1'!R53</f>
        <v>8</v>
      </c>
      <c r="K61" s="363">
        <f>'HK1'!U53</f>
        <v>6</v>
      </c>
      <c r="L61" s="363">
        <f>'HK1'!X53</f>
        <v>7</v>
      </c>
      <c r="M61" s="363">
        <f>'HK2'!I53</f>
        <v>8</v>
      </c>
      <c r="N61" s="363">
        <f>'HK2'!L53</f>
        <v>7</v>
      </c>
      <c r="O61" s="363">
        <f>'HK2'!O53</f>
        <v>6</v>
      </c>
      <c r="P61" s="363">
        <f>'HK2'!R53</f>
        <v>7</v>
      </c>
      <c r="Q61" s="363">
        <f>'HK2'!U53</f>
        <v>8</v>
      </c>
      <c r="R61" s="363">
        <f>'HK2'!X53</f>
        <v>9</v>
      </c>
      <c r="S61" s="363">
        <f>'HK3'!I53</f>
        <v>9</v>
      </c>
      <c r="T61" s="363">
        <f>'HK3'!L53</f>
        <v>6</v>
      </c>
      <c r="U61" s="363">
        <f>'HK3'!O53</f>
        <v>6</v>
      </c>
      <c r="V61" s="363">
        <f>'HK3'!R53</f>
        <v>7</v>
      </c>
      <c r="W61" s="363">
        <f>'HK3'!U53</f>
        <v>7</v>
      </c>
      <c r="X61" s="363">
        <f>'HK3'!X53</f>
        <v>8</v>
      </c>
      <c r="Y61" s="363">
        <f>'HK3'!AA53</f>
        <v>7</v>
      </c>
      <c r="Z61" s="363">
        <f>'HK4'!I53</f>
        <v>5</v>
      </c>
      <c r="AA61" s="363">
        <f>'HK4'!L53</f>
        <v>7</v>
      </c>
      <c r="AB61" s="363">
        <f>'HK4'!O53</f>
        <v>9</v>
      </c>
      <c r="AC61" s="363">
        <f>'HK4'!R53</f>
        <v>8</v>
      </c>
      <c r="AD61" s="363">
        <f>'HK4'!U53</f>
        <v>6</v>
      </c>
      <c r="AE61" s="363">
        <f>'HK4'!X53</f>
        <v>8</v>
      </c>
      <c r="AF61" s="363">
        <f>'HK4'!AA53</f>
        <v>9</v>
      </c>
      <c r="AG61" s="363">
        <f>'HK4'!AD53</f>
        <v>0</v>
      </c>
      <c r="AH61" s="363">
        <f>'HK4'!AG53</f>
        <v>6</v>
      </c>
      <c r="AI61" s="459">
        <f t="shared" si="1"/>
        <v>7.07</v>
      </c>
      <c r="AJ61" s="411" t="str">
        <f t="shared" si="2"/>
        <v>Khá</v>
      </c>
      <c r="AK61" s="192">
        <f t="shared" si="3"/>
        <v>1</v>
      </c>
      <c r="AL61" s="192">
        <f t="shared" si="4"/>
        <v>1</v>
      </c>
      <c r="AM61" s="412" t="str">
        <f t="shared" si="5"/>
        <v>Học tiếp</v>
      </c>
      <c r="AN61" s="308">
        <f t="shared" si="6"/>
        <v>6.89</v>
      </c>
    </row>
    <row r="62" spans="1:40" s="193" customFormat="1" ht="22.5" customHeight="1">
      <c r="A62" s="189">
        <v>52</v>
      </c>
      <c r="B62" s="190" t="s">
        <v>162</v>
      </c>
      <c r="C62" s="298" t="s">
        <v>187</v>
      </c>
      <c r="D62" s="250" t="s">
        <v>264</v>
      </c>
      <c r="E62" s="192" t="s">
        <v>188</v>
      </c>
      <c r="F62" s="194" t="s">
        <v>7</v>
      </c>
      <c r="G62" s="363">
        <f>'HK1'!I54</f>
        <v>5</v>
      </c>
      <c r="H62" s="363">
        <f>'HK1'!L54</f>
        <v>5</v>
      </c>
      <c r="I62" s="363">
        <f>'HK1'!O54</f>
        <v>6</v>
      </c>
      <c r="J62" s="364">
        <f>'HK1'!R54</f>
        <v>10</v>
      </c>
      <c r="K62" s="363">
        <f>'HK1'!U54</f>
        <v>5</v>
      </c>
      <c r="L62" s="363">
        <f>'HK1'!X54</f>
        <v>6</v>
      </c>
      <c r="M62" s="363">
        <f>'HK2'!I54</f>
        <v>5</v>
      </c>
      <c r="N62" s="363">
        <f>'HK2'!L54</f>
        <v>6</v>
      </c>
      <c r="O62" s="363">
        <f>'HK2'!O54</f>
        <v>7</v>
      </c>
      <c r="P62" s="363">
        <f>'HK2'!R54</f>
        <v>5</v>
      </c>
      <c r="Q62" s="363">
        <f>'HK2'!U54</f>
        <v>7</v>
      </c>
      <c r="R62" s="363">
        <f>'HK2'!X54</f>
        <v>3</v>
      </c>
      <c r="S62" s="363">
        <f>'HK3'!I54</f>
        <v>5</v>
      </c>
      <c r="T62" s="363">
        <f>'HK3'!L54</f>
        <v>2</v>
      </c>
      <c r="U62" s="363">
        <f>'HK3'!O54</f>
        <v>6</v>
      </c>
      <c r="V62" s="363">
        <f>'HK3'!R54</f>
        <v>5</v>
      </c>
      <c r="W62" s="363">
        <f>'HK3'!U54</f>
        <v>4</v>
      </c>
      <c r="X62" s="363">
        <f>'HK3'!X54</f>
        <v>7</v>
      </c>
      <c r="Y62" s="363">
        <f>'HK3'!AA54</f>
        <v>2</v>
      </c>
      <c r="Z62" s="363">
        <f>'HK4'!I54</f>
        <v>6</v>
      </c>
      <c r="AA62" s="363">
        <f>'HK4'!L54</f>
        <v>5</v>
      </c>
      <c r="AB62" s="363">
        <f>'HK4'!O54</f>
        <v>8</v>
      </c>
      <c r="AC62" s="363">
        <f>'HK4'!R54</f>
        <v>3</v>
      </c>
      <c r="AD62" s="363">
        <f>'HK4'!U54</f>
        <v>7</v>
      </c>
      <c r="AE62" s="363">
        <f>'HK4'!X54</f>
        <v>5</v>
      </c>
      <c r="AF62" s="363">
        <f>'HK4'!AA54</f>
        <v>8</v>
      </c>
      <c r="AG62" s="363">
        <f>'HK4'!AD54</f>
        <v>0</v>
      </c>
      <c r="AH62" s="363">
        <f>'HK4'!AG54</f>
        <v>6</v>
      </c>
      <c r="AI62" s="459">
        <f t="shared" si="1"/>
        <v>5.35</v>
      </c>
      <c r="AJ62" s="411" t="str">
        <f t="shared" si="2"/>
        <v>Trung Bình</v>
      </c>
      <c r="AK62" s="192">
        <f t="shared" si="3"/>
        <v>6</v>
      </c>
      <c r="AL62" s="192">
        <f t="shared" si="4"/>
        <v>11</v>
      </c>
      <c r="AM62" s="412" t="str">
        <f t="shared" si="5"/>
        <v>Học tiếp</v>
      </c>
      <c r="AN62" s="308">
        <f t="shared" si="6"/>
        <v>5.68</v>
      </c>
    </row>
    <row r="63" spans="1:40" s="193" customFormat="1" ht="22.5" customHeight="1">
      <c r="A63" s="192">
        <v>53</v>
      </c>
      <c r="B63" s="190" t="s">
        <v>190</v>
      </c>
      <c r="C63" s="298" t="s">
        <v>187</v>
      </c>
      <c r="D63" s="250" t="s">
        <v>266</v>
      </c>
      <c r="E63" s="192" t="s">
        <v>117</v>
      </c>
      <c r="F63" s="194" t="s">
        <v>48</v>
      </c>
      <c r="G63" s="363">
        <f>'HK1'!I55</f>
        <v>5</v>
      </c>
      <c r="H63" s="363">
        <f>'HK1'!L55</f>
        <v>5</v>
      </c>
      <c r="I63" s="363">
        <f>'HK1'!O55</f>
        <v>6</v>
      </c>
      <c r="J63" s="364">
        <f>'HK1'!R55</f>
        <v>4</v>
      </c>
      <c r="K63" s="363">
        <f>'HK1'!U55</f>
        <v>5</v>
      </c>
      <c r="L63" s="363">
        <f>'HK1'!X55</f>
        <v>9</v>
      </c>
      <c r="M63" s="363">
        <f>'HK2'!I55</f>
        <v>8</v>
      </c>
      <c r="N63" s="363">
        <f>'HK2'!L55</f>
        <v>7</v>
      </c>
      <c r="O63" s="363">
        <f>'HK2'!O55</f>
        <v>6</v>
      </c>
      <c r="P63" s="363">
        <f>'HK2'!R55</f>
        <v>3</v>
      </c>
      <c r="Q63" s="363">
        <f>'HK2'!U55</f>
        <v>8</v>
      </c>
      <c r="R63" s="363">
        <f>'HK2'!X55</f>
        <v>5</v>
      </c>
      <c r="S63" s="363">
        <f>'HK3'!I55</f>
        <v>9</v>
      </c>
      <c r="T63" s="363">
        <f>'HK3'!L55</f>
        <v>7</v>
      </c>
      <c r="U63" s="363">
        <f>'HK3'!O55</f>
        <v>1</v>
      </c>
      <c r="V63" s="363">
        <f>'HK3'!R55</f>
        <v>7</v>
      </c>
      <c r="W63" s="363">
        <f>'HK3'!U55</f>
        <v>7</v>
      </c>
      <c r="X63" s="363">
        <f>'HK3'!X55</f>
        <v>8</v>
      </c>
      <c r="Y63" s="363">
        <f>'HK3'!AA55</f>
        <v>3</v>
      </c>
      <c r="Z63" s="363">
        <f>'HK4'!I55</f>
        <v>6</v>
      </c>
      <c r="AA63" s="363">
        <f>'HK4'!L55</f>
        <v>6</v>
      </c>
      <c r="AB63" s="363">
        <f>'HK4'!O55</f>
        <v>7</v>
      </c>
      <c r="AC63" s="363">
        <f>'HK4'!R55</f>
        <v>3</v>
      </c>
      <c r="AD63" s="363">
        <f>'HK4'!U55</f>
        <v>3</v>
      </c>
      <c r="AE63" s="363">
        <f>'HK4'!X55</f>
        <v>4</v>
      </c>
      <c r="AF63" s="363">
        <f>'HK4'!AA55</f>
        <v>8</v>
      </c>
      <c r="AG63" s="363">
        <f>'HK4'!AD55</f>
        <v>0</v>
      </c>
      <c r="AH63" s="363">
        <f>'HK4'!AG55</f>
        <v>8</v>
      </c>
      <c r="AI63" s="459">
        <f t="shared" si="1"/>
        <v>5.46</v>
      </c>
      <c r="AJ63" s="411" t="str">
        <f t="shared" si="2"/>
        <v>Trung Bình</v>
      </c>
      <c r="AK63" s="192">
        <f t="shared" si="3"/>
        <v>8</v>
      </c>
      <c r="AL63" s="192">
        <f t="shared" si="4"/>
        <v>26</v>
      </c>
      <c r="AM63" s="480" t="str">
        <f t="shared" si="5"/>
        <v>Ngừng học</v>
      </c>
      <c r="AN63" s="308">
        <f t="shared" si="6"/>
        <v>5.55</v>
      </c>
    </row>
    <row r="64" spans="1:40" s="193" customFormat="1" ht="22.5" customHeight="1">
      <c r="A64" s="189">
        <v>54</v>
      </c>
      <c r="B64" s="190" t="s">
        <v>28</v>
      </c>
      <c r="C64" s="298" t="s">
        <v>52</v>
      </c>
      <c r="D64" s="250" t="s">
        <v>267</v>
      </c>
      <c r="E64" s="192" t="s">
        <v>191</v>
      </c>
      <c r="F64" s="194" t="s">
        <v>55</v>
      </c>
      <c r="G64" s="363">
        <f>'HK1'!I56</f>
        <v>5</v>
      </c>
      <c r="H64" s="363">
        <f>'HK1'!L56</f>
        <v>5</v>
      </c>
      <c r="I64" s="363">
        <f>'HK1'!O56</f>
        <v>7</v>
      </c>
      <c r="J64" s="364">
        <f>'HK1'!R56</f>
        <v>5</v>
      </c>
      <c r="K64" s="363">
        <f>'HK1'!U56</f>
        <v>4</v>
      </c>
      <c r="L64" s="363">
        <f>'HK1'!X56</f>
        <v>8</v>
      </c>
      <c r="M64" s="363">
        <f>'HK2'!I56</f>
        <v>8</v>
      </c>
      <c r="N64" s="363">
        <f>'HK2'!L56</f>
        <v>5</v>
      </c>
      <c r="O64" s="363">
        <f>'HK2'!O56</f>
        <v>6</v>
      </c>
      <c r="P64" s="363">
        <f>'HK2'!R56</f>
        <v>5</v>
      </c>
      <c r="Q64" s="363">
        <f>'HK2'!U56</f>
        <v>7</v>
      </c>
      <c r="R64" s="363">
        <f>'HK2'!X56</f>
        <v>6</v>
      </c>
      <c r="S64" s="363">
        <f>'HK3'!I56</f>
        <v>9</v>
      </c>
      <c r="T64" s="363">
        <f>'HK3'!L56</f>
        <v>6</v>
      </c>
      <c r="U64" s="363">
        <f>'HK3'!O56</f>
        <v>8</v>
      </c>
      <c r="V64" s="363">
        <f>'HK3'!R56</f>
        <v>8</v>
      </c>
      <c r="W64" s="363">
        <f>'HK3'!U56</f>
        <v>6</v>
      </c>
      <c r="X64" s="363">
        <f>'HK3'!X56</f>
        <v>6</v>
      </c>
      <c r="Y64" s="363">
        <f>'HK3'!AA56</f>
        <v>3</v>
      </c>
      <c r="Z64" s="363">
        <f>'HK4'!I56</f>
        <v>6</v>
      </c>
      <c r="AA64" s="363">
        <f>'HK4'!L56</f>
        <v>6</v>
      </c>
      <c r="AB64" s="363">
        <f>'HK4'!O56</f>
        <v>8</v>
      </c>
      <c r="AC64" s="363">
        <f>'HK4'!R56</f>
        <v>3</v>
      </c>
      <c r="AD64" s="363">
        <f>'HK4'!U56</f>
        <v>2</v>
      </c>
      <c r="AE64" s="363">
        <f>'HK4'!X56</f>
        <v>6</v>
      </c>
      <c r="AF64" s="363">
        <f>'HK4'!AA56</f>
        <v>6</v>
      </c>
      <c r="AG64" s="363">
        <f>'HK4'!AD56</f>
        <v>0</v>
      </c>
      <c r="AH64" s="363">
        <f>'HK4'!AG56</f>
        <v>3</v>
      </c>
      <c r="AI64" s="459">
        <f t="shared" si="1"/>
        <v>6</v>
      </c>
      <c r="AJ64" s="411" t="str">
        <f t="shared" si="2"/>
        <v>TB.Khá</v>
      </c>
      <c r="AK64" s="192">
        <f t="shared" si="3"/>
        <v>6</v>
      </c>
      <c r="AL64" s="192">
        <f t="shared" si="4"/>
        <v>13</v>
      </c>
      <c r="AM64" s="412" t="str">
        <f t="shared" si="5"/>
        <v>Học tiếp</v>
      </c>
      <c r="AN64" s="308">
        <f t="shared" si="6"/>
        <v>5.86</v>
      </c>
    </row>
    <row r="65" spans="1:40" s="195" customFormat="1" ht="22.5" customHeight="1">
      <c r="A65" s="189">
        <v>55</v>
      </c>
      <c r="B65" s="190" t="s">
        <v>194</v>
      </c>
      <c r="C65" s="298" t="s">
        <v>195</v>
      </c>
      <c r="D65" s="250" t="s">
        <v>269</v>
      </c>
      <c r="E65" s="192" t="s">
        <v>196</v>
      </c>
      <c r="F65" s="194" t="s">
        <v>197</v>
      </c>
      <c r="G65" s="363">
        <f>'HK1'!I57</f>
        <v>5</v>
      </c>
      <c r="H65" s="363">
        <f>'HK1'!L57</f>
        <v>6</v>
      </c>
      <c r="I65" s="363">
        <f>'HK1'!O57</f>
        <v>6</v>
      </c>
      <c r="J65" s="364">
        <f>'HK1'!R57</f>
        <v>6</v>
      </c>
      <c r="K65" s="363">
        <f>'HK1'!U57</f>
        <v>6</v>
      </c>
      <c r="L65" s="363">
        <f>'HK1'!X57</f>
        <v>7</v>
      </c>
      <c r="M65" s="363">
        <f>'HK2'!I57</f>
        <v>8</v>
      </c>
      <c r="N65" s="363">
        <f>'HK2'!L57</f>
        <v>6</v>
      </c>
      <c r="O65" s="363">
        <f>'HK2'!O57</f>
        <v>6</v>
      </c>
      <c r="P65" s="363">
        <f>'HK2'!R57</f>
        <v>7</v>
      </c>
      <c r="Q65" s="363">
        <f>'HK2'!U57</f>
        <v>6</v>
      </c>
      <c r="R65" s="363">
        <f>'HK2'!X57</f>
        <v>9</v>
      </c>
      <c r="S65" s="363">
        <f>'HK3'!I57</f>
        <v>9</v>
      </c>
      <c r="T65" s="363">
        <f>'HK3'!L57</f>
        <v>8</v>
      </c>
      <c r="U65" s="363">
        <f>'HK3'!O57</f>
        <v>8</v>
      </c>
      <c r="V65" s="363">
        <f>'HK3'!R57</f>
        <v>8</v>
      </c>
      <c r="W65" s="363">
        <f>'HK3'!U57</f>
        <v>8</v>
      </c>
      <c r="X65" s="363">
        <f>'HK3'!X57</f>
        <v>8</v>
      </c>
      <c r="Y65" s="363">
        <f>'HK3'!AA57</f>
        <v>9</v>
      </c>
      <c r="Z65" s="363">
        <f>'HK4'!I57</f>
        <v>6</v>
      </c>
      <c r="AA65" s="363">
        <f>'HK4'!L57</f>
        <v>8</v>
      </c>
      <c r="AB65" s="363">
        <f>'HK4'!O57</f>
        <v>7</v>
      </c>
      <c r="AC65" s="363">
        <f>'HK4'!R57</f>
        <v>6</v>
      </c>
      <c r="AD65" s="363">
        <f>'HK4'!U57</f>
        <v>6</v>
      </c>
      <c r="AE65" s="363">
        <f>'HK4'!X57</f>
        <v>6</v>
      </c>
      <c r="AF65" s="363">
        <f>'HK4'!AA57</f>
        <v>9</v>
      </c>
      <c r="AG65" s="363">
        <f>'HK4'!AD57</f>
        <v>0</v>
      </c>
      <c r="AH65" s="363">
        <f>'HK4'!AG57</f>
        <v>7</v>
      </c>
      <c r="AI65" s="459">
        <f t="shared" si="1"/>
        <v>7.26</v>
      </c>
      <c r="AJ65" s="411" t="str">
        <f t="shared" si="2"/>
        <v>Khá</v>
      </c>
      <c r="AK65" s="192">
        <f t="shared" si="3"/>
        <v>1</v>
      </c>
      <c r="AL65" s="192">
        <f t="shared" si="4"/>
        <v>1</v>
      </c>
      <c r="AM65" s="412" t="str">
        <f t="shared" si="5"/>
        <v>Học tiếp</v>
      </c>
      <c r="AN65" s="308">
        <f t="shared" si="6"/>
        <v>6.77</v>
      </c>
    </row>
    <row r="66" spans="1:40" s="197" customFormat="1" ht="22.5" customHeight="1">
      <c r="A66" s="192">
        <v>56</v>
      </c>
      <c r="B66" s="279" t="s">
        <v>300</v>
      </c>
      <c r="C66" s="299" t="s">
        <v>60</v>
      </c>
      <c r="D66" s="278">
        <v>409170136</v>
      </c>
      <c r="E66" s="280" t="s">
        <v>301</v>
      </c>
      <c r="F66" s="279" t="s">
        <v>302</v>
      </c>
      <c r="G66" s="363">
        <f>'HK1'!I58</f>
        <v>8</v>
      </c>
      <c r="H66" s="363">
        <f>'HK1'!L58</f>
        <v>6</v>
      </c>
      <c r="I66" s="363">
        <f>'HK1'!O58</f>
        <v>6</v>
      </c>
      <c r="J66" s="364">
        <f>'HK1'!R58</f>
        <v>5</v>
      </c>
      <c r="K66" s="363">
        <f>'HK1'!U58</f>
        <v>5</v>
      </c>
      <c r="L66" s="363">
        <f>'HK1'!X58</f>
        <v>7</v>
      </c>
      <c r="M66" s="363">
        <f>'HK2'!I58</f>
        <v>5</v>
      </c>
      <c r="N66" s="363">
        <f>'HK2'!L58</f>
        <v>6</v>
      </c>
      <c r="O66" s="363">
        <f>'HK2'!O58</f>
        <v>6</v>
      </c>
      <c r="P66" s="363">
        <f>'HK2'!R58</f>
        <v>5</v>
      </c>
      <c r="Q66" s="363">
        <f>'HK2'!U58</f>
        <v>5</v>
      </c>
      <c r="R66" s="363">
        <f>'HK2'!X58</f>
        <v>9</v>
      </c>
      <c r="S66" s="363">
        <f>'HK3'!I58</f>
        <v>0</v>
      </c>
      <c r="T66" s="363">
        <f>'HK3'!L58</f>
        <v>6</v>
      </c>
      <c r="U66" s="363">
        <f>'HK3'!O58</f>
        <v>5</v>
      </c>
      <c r="V66" s="363">
        <f>'HK3'!R58</f>
        <v>6</v>
      </c>
      <c r="W66" s="363">
        <f>'HK3'!U58</f>
        <v>7</v>
      </c>
      <c r="X66" s="363">
        <f>'HK3'!X58</f>
        <v>3</v>
      </c>
      <c r="Y66" s="363">
        <f>'HK3'!AA58</f>
        <v>10</v>
      </c>
      <c r="Z66" s="363">
        <f>'HK4'!I58</f>
        <v>5</v>
      </c>
      <c r="AA66" s="363">
        <f>'HK4'!L58</f>
        <v>5</v>
      </c>
      <c r="AB66" s="363">
        <f>'HK4'!O58</f>
        <v>6</v>
      </c>
      <c r="AC66" s="363">
        <f>'HK4'!R58</f>
        <v>2</v>
      </c>
      <c r="AD66" s="363">
        <f>'HK4'!U58</f>
        <v>3</v>
      </c>
      <c r="AE66" s="363">
        <f>'HK4'!X58</f>
        <v>6</v>
      </c>
      <c r="AF66" s="363">
        <f>'HK4'!AA58</f>
        <v>5</v>
      </c>
      <c r="AG66" s="363">
        <f>'HK4'!AD58</f>
        <v>0</v>
      </c>
      <c r="AH66" s="363">
        <f>'HK4'!AG58</f>
        <v>8</v>
      </c>
      <c r="AI66" s="459">
        <f t="shared" si="1"/>
        <v>4.28</v>
      </c>
      <c r="AJ66" s="411" t="str">
        <f t="shared" si="2"/>
        <v>Yếu</v>
      </c>
      <c r="AK66" s="192">
        <f t="shared" si="3"/>
        <v>5</v>
      </c>
      <c r="AL66" s="192">
        <f t="shared" si="4"/>
        <v>16</v>
      </c>
      <c r="AM66" s="480" t="str">
        <f t="shared" si="5"/>
        <v>Ngừng học</v>
      </c>
      <c r="AN66" s="308">
        <f t="shared" si="6"/>
        <v>4.98</v>
      </c>
    </row>
    <row r="67" spans="1:40" s="197" customFormat="1" ht="22.5" customHeight="1">
      <c r="A67" s="189">
        <v>57</v>
      </c>
      <c r="B67" s="187" t="s">
        <v>296</v>
      </c>
      <c r="C67" s="300" t="s">
        <v>297</v>
      </c>
      <c r="D67" s="196">
        <v>409170141</v>
      </c>
      <c r="E67" s="281" t="s">
        <v>303</v>
      </c>
      <c r="F67" s="279" t="s">
        <v>1</v>
      </c>
      <c r="G67" s="363">
        <f>'HK1'!I59</f>
        <v>8</v>
      </c>
      <c r="H67" s="363">
        <f>'HK1'!L59</f>
        <v>6</v>
      </c>
      <c r="I67" s="363">
        <f>'HK1'!O59</f>
        <v>5</v>
      </c>
      <c r="J67" s="364">
        <f>'HK1'!R59</f>
        <v>4</v>
      </c>
      <c r="K67" s="363">
        <f>'HK1'!U59</f>
        <v>5</v>
      </c>
      <c r="L67" s="363">
        <f>'HK1'!X59</f>
        <v>7</v>
      </c>
      <c r="M67" s="363">
        <f>'HK2'!I59</f>
        <v>6</v>
      </c>
      <c r="N67" s="363">
        <f>'HK2'!L59</f>
        <v>8</v>
      </c>
      <c r="O67" s="363">
        <f>'HK2'!O59</f>
        <v>6</v>
      </c>
      <c r="P67" s="363">
        <f>'HK2'!R59</f>
        <v>0</v>
      </c>
      <c r="Q67" s="363">
        <f>'HK2'!U59</f>
        <v>5</v>
      </c>
      <c r="R67" s="363">
        <f>'HK2'!X59</f>
        <v>4</v>
      </c>
      <c r="S67" s="363">
        <f>'HK3'!I59</f>
        <v>10</v>
      </c>
      <c r="T67" s="363">
        <f>'HK3'!L59</f>
        <v>7</v>
      </c>
      <c r="U67" s="363">
        <f>'HK3'!O59</f>
        <v>6</v>
      </c>
      <c r="V67" s="363">
        <f>'HK3'!R59</f>
        <v>6</v>
      </c>
      <c r="W67" s="363">
        <f>'HK3'!U59</f>
        <v>6</v>
      </c>
      <c r="X67" s="363">
        <f>'HK3'!X59</f>
        <v>3</v>
      </c>
      <c r="Y67" s="363">
        <f>'HK3'!AA59</f>
        <v>7</v>
      </c>
      <c r="Z67" s="363">
        <f>'HK4'!I59</f>
        <v>0</v>
      </c>
      <c r="AA67" s="363">
        <f>'HK4'!L59</f>
        <v>0</v>
      </c>
      <c r="AB67" s="363">
        <f>'HK4'!O59</f>
        <v>6</v>
      </c>
      <c r="AC67" s="363">
        <f>'HK4'!R59</f>
        <v>7</v>
      </c>
      <c r="AD67" s="363">
        <f>'HK4'!U59</f>
        <v>5</v>
      </c>
      <c r="AE67" s="363">
        <f>'HK4'!X59</f>
        <v>6</v>
      </c>
      <c r="AF67" s="363">
        <f>'HK4'!AA59</f>
        <v>0</v>
      </c>
      <c r="AG67" s="363">
        <f>'HK4'!AD59</f>
        <v>0</v>
      </c>
      <c r="AH67" s="363">
        <f>'HK4'!AG59</f>
        <v>0</v>
      </c>
      <c r="AI67" s="459">
        <f t="shared" si="1"/>
        <v>4.78</v>
      </c>
      <c r="AJ67" s="411" t="str">
        <f t="shared" si="2"/>
        <v>Yếu</v>
      </c>
      <c r="AK67" s="192">
        <f t="shared" si="3"/>
        <v>9</v>
      </c>
      <c r="AL67" s="192">
        <f t="shared" si="4"/>
        <v>23</v>
      </c>
      <c r="AM67" s="480" t="str">
        <f t="shared" si="5"/>
        <v>Ngừng học</v>
      </c>
      <c r="AN67" s="308">
        <f t="shared" si="6"/>
        <v>5.01</v>
      </c>
    </row>
    <row r="68" spans="1:40" ht="22.5" customHeight="1">
      <c r="A68" s="189">
        <v>58</v>
      </c>
      <c r="B68" s="187" t="s">
        <v>304</v>
      </c>
      <c r="C68" s="300" t="s">
        <v>305</v>
      </c>
      <c r="D68" s="196">
        <v>409170168</v>
      </c>
      <c r="E68" s="281" t="s">
        <v>306</v>
      </c>
      <c r="F68" s="279" t="s">
        <v>1</v>
      </c>
      <c r="G68" s="363">
        <f>'HK1'!I60</f>
        <v>5</v>
      </c>
      <c r="H68" s="363">
        <f>'HK1'!L60</f>
        <v>6</v>
      </c>
      <c r="I68" s="363">
        <f>'HK1'!O60</f>
        <v>5</v>
      </c>
      <c r="J68" s="364">
        <f>'HK1'!R60</f>
        <v>6</v>
      </c>
      <c r="K68" s="363">
        <f>'HK1'!U60</f>
        <v>5</v>
      </c>
      <c r="L68" s="363">
        <f>'HK1'!X60</f>
        <v>7</v>
      </c>
      <c r="M68" s="363">
        <f>'HK2'!I60</f>
        <v>5</v>
      </c>
      <c r="N68" s="363">
        <f>'HK2'!L60</f>
        <v>5</v>
      </c>
      <c r="O68" s="363">
        <f>'HK2'!O60</f>
        <v>6</v>
      </c>
      <c r="P68" s="363">
        <f>'HK2'!R60</f>
        <v>4</v>
      </c>
      <c r="Q68" s="363">
        <f>'HK2'!U60</f>
        <v>6</v>
      </c>
      <c r="R68" s="363">
        <f>'HK2'!X60</f>
        <v>6</v>
      </c>
      <c r="S68" s="363">
        <f>'HK3'!I60</f>
        <v>0</v>
      </c>
      <c r="T68" s="363">
        <f>'HK3'!L60</f>
        <v>8</v>
      </c>
      <c r="U68" s="363">
        <f>'HK3'!O60</f>
        <v>6</v>
      </c>
      <c r="V68" s="363">
        <f>'HK3'!R60</f>
        <v>7</v>
      </c>
      <c r="W68" s="363">
        <f>'HK3'!U60</f>
        <v>7</v>
      </c>
      <c r="X68" s="363">
        <f>'HK3'!X60</f>
        <v>0</v>
      </c>
      <c r="Y68" s="363">
        <f>'HK3'!AA60</f>
        <v>7</v>
      </c>
      <c r="Z68" s="363">
        <f>'HK4'!I60</f>
        <v>5</v>
      </c>
      <c r="AA68" s="363">
        <f>'HK4'!L60</f>
        <v>0</v>
      </c>
      <c r="AB68" s="363">
        <f>'HK4'!O60</f>
        <v>5</v>
      </c>
      <c r="AC68" s="363">
        <f>'HK4'!R60</f>
        <v>3</v>
      </c>
      <c r="AD68" s="363">
        <f>'HK4'!U60</f>
        <v>6</v>
      </c>
      <c r="AE68" s="363">
        <f>'HK4'!X60</f>
        <v>7</v>
      </c>
      <c r="AF68" s="363">
        <f>'HK4'!AA60</f>
        <v>5</v>
      </c>
      <c r="AG68" s="363">
        <f>'HK4'!AD60</f>
        <v>0</v>
      </c>
      <c r="AH68" s="363">
        <f>'HK4'!AG60</f>
        <v>7</v>
      </c>
      <c r="AI68" s="459">
        <f t="shared" si="1"/>
        <v>4.41</v>
      </c>
      <c r="AJ68" s="411" t="str">
        <f t="shared" si="2"/>
        <v>Yếu</v>
      </c>
      <c r="AK68" s="192">
        <f t="shared" si="3"/>
        <v>6</v>
      </c>
      <c r="AL68" s="192">
        <f t="shared" si="4"/>
        <v>20</v>
      </c>
      <c r="AM68" s="480" t="str">
        <f t="shared" si="5"/>
        <v>Ngừng học</v>
      </c>
      <c r="AN68" s="308">
        <f t="shared" si="6"/>
        <v>4.81</v>
      </c>
    </row>
    <row r="69" spans="1:40" ht="22.5" customHeight="1">
      <c r="A69" s="192">
        <v>59</v>
      </c>
      <c r="B69" s="187" t="s">
        <v>309</v>
      </c>
      <c r="C69" s="300" t="s">
        <v>124</v>
      </c>
      <c r="D69" s="196">
        <v>409170175</v>
      </c>
      <c r="E69" s="281" t="s">
        <v>307</v>
      </c>
      <c r="F69" s="279" t="s">
        <v>308</v>
      </c>
      <c r="G69" s="363">
        <f>'HK1'!I61</f>
        <v>7</v>
      </c>
      <c r="H69" s="363">
        <f>'HK1'!L61</f>
        <v>7</v>
      </c>
      <c r="I69" s="363">
        <f>'HK1'!O61</f>
        <v>7</v>
      </c>
      <c r="J69" s="364">
        <f>'HK1'!R61</f>
        <v>6</v>
      </c>
      <c r="K69" s="363">
        <f>'HK1'!U61</f>
        <v>7</v>
      </c>
      <c r="L69" s="363">
        <f>'HK1'!X61</f>
        <v>7</v>
      </c>
      <c r="M69" s="363">
        <f>'HK2'!I61</f>
        <v>6</v>
      </c>
      <c r="N69" s="363">
        <f>'HK2'!L61</f>
        <v>7</v>
      </c>
      <c r="O69" s="363">
        <f>'HK2'!O61</f>
        <v>7</v>
      </c>
      <c r="P69" s="363">
        <f>'HK2'!R61</f>
        <v>5</v>
      </c>
      <c r="Q69" s="363">
        <f>'HK2'!U61</f>
        <v>6</v>
      </c>
      <c r="R69" s="363">
        <f>'HK2'!X61</f>
        <v>6</v>
      </c>
      <c r="S69" s="363">
        <f>'HK3'!I61</f>
        <v>0</v>
      </c>
      <c r="T69" s="363">
        <f>'HK3'!L61</f>
        <v>8</v>
      </c>
      <c r="U69" s="363">
        <f>'HK3'!O61</f>
        <v>5</v>
      </c>
      <c r="V69" s="363">
        <f>'HK3'!R61</f>
        <v>7</v>
      </c>
      <c r="W69" s="363">
        <f>'HK3'!U61</f>
        <v>6</v>
      </c>
      <c r="X69" s="363">
        <f>'HK3'!X61</f>
        <v>6</v>
      </c>
      <c r="Y69" s="363">
        <f>'HK3'!AA61</f>
        <v>6</v>
      </c>
      <c r="Z69" s="363">
        <f>'HK4'!I61</f>
        <v>6</v>
      </c>
      <c r="AA69" s="363">
        <f>'HK4'!L61</f>
        <v>5</v>
      </c>
      <c r="AB69" s="363">
        <f>'HK4'!O61</f>
        <v>6</v>
      </c>
      <c r="AC69" s="363">
        <f>'HK4'!R61</f>
        <v>2</v>
      </c>
      <c r="AD69" s="363">
        <f>'HK4'!U61</f>
        <v>4</v>
      </c>
      <c r="AE69" s="363">
        <f>'HK4'!X61</f>
        <v>7</v>
      </c>
      <c r="AF69" s="363">
        <f>'HK4'!AA61</f>
        <v>6</v>
      </c>
      <c r="AG69" s="363">
        <f>'HK4'!AD61</f>
        <v>0</v>
      </c>
      <c r="AH69" s="363">
        <f>'HK4'!AG61</f>
        <v>6</v>
      </c>
      <c r="AI69" s="459">
        <f t="shared" si="1"/>
        <v>4.91</v>
      </c>
      <c r="AJ69" s="411" t="str">
        <f t="shared" si="2"/>
        <v>Yếu</v>
      </c>
      <c r="AK69" s="192">
        <f t="shared" si="3"/>
        <v>4</v>
      </c>
      <c r="AL69" s="192">
        <f t="shared" si="4"/>
        <v>13</v>
      </c>
      <c r="AM69" s="480" t="str">
        <f t="shared" si="5"/>
        <v>Ngừng học</v>
      </c>
      <c r="AN69" s="308">
        <f t="shared" si="6"/>
        <v>5.66</v>
      </c>
    </row>
    <row r="70" spans="1:40" ht="22.5" customHeight="1">
      <c r="A70" s="189">
        <v>60</v>
      </c>
      <c r="B70" s="187" t="s">
        <v>310</v>
      </c>
      <c r="C70" s="300" t="s">
        <v>311</v>
      </c>
      <c r="D70" s="196">
        <v>409170194</v>
      </c>
      <c r="E70" s="281" t="s">
        <v>312</v>
      </c>
      <c r="F70" s="279" t="s">
        <v>7</v>
      </c>
      <c r="G70" s="363">
        <f>'HK1'!I62</f>
        <v>6</v>
      </c>
      <c r="H70" s="363">
        <f>'HK1'!L62</f>
        <v>6</v>
      </c>
      <c r="I70" s="363">
        <f>'HK1'!O62</f>
        <v>5</v>
      </c>
      <c r="J70" s="364">
        <f>'HK1'!R62</f>
        <v>4</v>
      </c>
      <c r="K70" s="363">
        <f>'HK1'!U62</f>
        <v>5</v>
      </c>
      <c r="L70" s="363">
        <f>'HK1'!X62</f>
        <v>6</v>
      </c>
      <c r="M70" s="363">
        <f>'HK2'!I62</f>
        <v>8</v>
      </c>
      <c r="N70" s="363">
        <f>'HK2'!L62</f>
        <v>5</v>
      </c>
      <c r="O70" s="363">
        <f>'HK2'!O62</f>
        <v>6</v>
      </c>
      <c r="P70" s="363">
        <f>'HK2'!R62</f>
        <v>5</v>
      </c>
      <c r="Q70" s="363">
        <f>'HK2'!U62</f>
        <v>5</v>
      </c>
      <c r="R70" s="363">
        <f>'HK2'!X62</f>
        <v>6</v>
      </c>
      <c r="S70" s="363">
        <f>'HK3'!I62</f>
        <v>0</v>
      </c>
      <c r="T70" s="363">
        <f>'HK3'!L62</f>
        <v>6</v>
      </c>
      <c r="U70" s="363">
        <f>'HK3'!O62</f>
        <v>5</v>
      </c>
      <c r="V70" s="363">
        <f>'HK3'!R62</f>
        <v>6</v>
      </c>
      <c r="W70" s="363">
        <f>'HK3'!U62</f>
        <v>6</v>
      </c>
      <c r="X70" s="363">
        <f>'HK3'!X62</f>
        <v>5</v>
      </c>
      <c r="Y70" s="363">
        <f>'HK3'!AA62</f>
        <v>6</v>
      </c>
      <c r="Z70" s="363">
        <f>'HK4'!I62</f>
        <v>6</v>
      </c>
      <c r="AA70" s="363">
        <f>'HK4'!L62</f>
        <v>6</v>
      </c>
      <c r="AB70" s="363">
        <f>'HK4'!O62</f>
        <v>7</v>
      </c>
      <c r="AC70" s="363">
        <f>'HK4'!R62</f>
        <v>2</v>
      </c>
      <c r="AD70" s="363">
        <f>'HK4'!U62</f>
        <v>5</v>
      </c>
      <c r="AE70" s="363">
        <f>'HK4'!X62</f>
        <v>6</v>
      </c>
      <c r="AF70" s="363">
        <f>'HK4'!AA62</f>
        <v>5</v>
      </c>
      <c r="AG70" s="363">
        <f>'HK4'!AD62</f>
        <v>0</v>
      </c>
      <c r="AH70" s="363">
        <f>'HK4'!AG62</f>
        <v>5</v>
      </c>
      <c r="AI70" s="459">
        <f t="shared" si="1"/>
        <v>4.74</v>
      </c>
      <c r="AJ70" s="411" t="str">
        <f t="shared" si="2"/>
        <v>Yếu</v>
      </c>
      <c r="AK70" s="192">
        <f t="shared" si="3"/>
        <v>4</v>
      </c>
      <c r="AL70" s="192">
        <f t="shared" si="4"/>
        <v>13</v>
      </c>
      <c r="AM70" s="480" t="str">
        <f t="shared" si="5"/>
        <v>Ngừng học</v>
      </c>
      <c r="AN70" s="308">
        <f t="shared" si="6"/>
        <v>5.14</v>
      </c>
    </row>
    <row r="71" spans="1:40" ht="22.5" customHeight="1">
      <c r="A71" s="189">
        <v>61</v>
      </c>
      <c r="B71" s="188" t="s">
        <v>46</v>
      </c>
      <c r="C71" s="300" t="s">
        <v>51</v>
      </c>
      <c r="D71" s="196">
        <v>409170198</v>
      </c>
      <c r="E71" s="281" t="s">
        <v>313</v>
      </c>
      <c r="F71" s="279" t="s">
        <v>0</v>
      </c>
      <c r="G71" s="363">
        <f>'HK1'!I63</f>
        <v>7</v>
      </c>
      <c r="H71" s="363">
        <f>'HK1'!L63</f>
        <v>7</v>
      </c>
      <c r="I71" s="363">
        <f>'HK1'!O63</f>
        <v>5</v>
      </c>
      <c r="J71" s="364">
        <f>'HK1'!R63</f>
        <v>3</v>
      </c>
      <c r="K71" s="363">
        <f>'HK1'!U63</f>
        <v>6</v>
      </c>
      <c r="L71" s="363">
        <f>'HK1'!X63</f>
        <v>8</v>
      </c>
      <c r="M71" s="363">
        <f>'HK2'!I63</f>
        <v>7</v>
      </c>
      <c r="N71" s="363">
        <f>'HK2'!L63</f>
        <v>7</v>
      </c>
      <c r="O71" s="363">
        <f>'HK2'!O63</f>
        <v>7</v>
      </c>
      <c r="P71" s="363">
        <f>'HK2'!R63</f>
        <v>7</v>
      </c>
      <c r="Q71" s="363">
        <f>'HK2'!U63</f>
        <v>5</v>
      </c>
      <c r="R71" s="363">
        <f>'HK2'!X63</f>
        <v>9</v>
      </c>
      <c r="S71" s="363">
        <f>'HK3'!I63</f>
        <v>10</v>
      </c>
      <c r="T71" s="363">
        <f>'HK3'!L63</f>
        <v>6</v>
      </c>
      <c r="U71" s="363">
        <f>'HK3'!O63</f>
        <v>6</v>
      </c>
      <c r="V71" s="363">
        <f>'HK3'!R63</f>
        <v>7</v>
      </c>
      <c r="W71" s="363">
        <f>'HK3'!U63</f>
        <v>7</v>
      </c>
      <c r="X71" s="363">
        <f>'HK3'!X63</f>
        <v>6</v>
      </c>
      <c r="Y71" s="363">
        <f>'HK3'!AA63</f>
        <v>9</v>
      </c>
      <c r="Z71" s="363">
        <f>'HK4'!I63</f>
        <v>2</v>
      </c>
      <c r="AA71" s="363">
        <f>'HK4'!L63</f>
        <v>5</v>
      </c>
      <c r="AB71" s="363">
        <f>'HK4'!O63</f>
        <v>7</v>
      </c>
      <c r="AC71" s="363">
        <f>'HK4'!R63</f>
        <v>2</v>
      </c>
      <c r="AD71" s="363">
        <f>'HK4'!U63</f>
        <v>8</v>
      </c>
      <c r="AE71" s="363">
        <f>'HK4'!X63</f>
        <v>5</v>
      </c>
      <c r="AF71" s="363">
        <f>'HK4'!AA63</f>
        <v>6</v>
      </c>
      <c r="AG71" s="363">
        <f>'HK4'!AD63</f>
        <v>0</v>
      </c>
      <c r="AH71" s="363">
        <f>'HK4'!AG63</f>
        <v>1</v>
      </c>
      <c r="AI71" s="459">
        <f t="shared" si="1"/>
        <v>5.76</v>
      </c>
      <c r="AJ71" s="411" t="str">
        <f t="shared" si="2"/>
        <v>Trung Bình</v>
      </c>
      <c r="AK71" s="192">
        <f>COUNTIF(G71:AH71,"&lt;5")</f>
        <v>5</v>
      </c>
      <c r="AL71" s="192">
        <f>SUMIF(G71:AH71,"&lt;5",$G$10:$AH$10)</f>
        <v>13</v>
      </c>
      <c r="AM71" s="412" t="str">
        <f t="shared" si="5"/>
        <v>Học tiếp</v>
      </c>
      <c r="AN71" s="308">
        <f t="shared" si="6"/>
        <v>5.97</v>
      </c>
    </row>
    <row r="72" spans="1:39" ht="22.5" customHeight="1">
      <c r="A72" s="350"/>
      <c r="B72" s="351"/>
      <c r="C72" s="352"/>
      <c r="D72" s="353"/>
      <c r="E72" s="354"/>
      <c r="F72" s="355"/>
      <c r="G72" s="356"/>
      <c r="H72" s="357"/>
      <c r="I72" s="356"/>
      <c r="J72" s="358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9"/>
      <c r="AJ72" s="360"/>
      <c r="AK72" s="360"/>
      <c r="AL72" s="360"/>
      <c r="AM72" s="360"/>
    </row>
    <row r="73" spans="2:39" ht="15.75">
      <c r="B73" s="238"/>
      <c r="C73" s="238"/>
      <c r="D73" s="238"/>
      <c r="G73" s="178"/>
      <c r="AA73" s="506" t="s">
        <v>329</v>
      </c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</row>
    <row r="74" spans="2:36" ht="15.75">
      <c r="B74" s="238"/>
      <c r="C74" s="238"/>
      <c r="D74" s="238"/>
      <c r="G74" s="178"/>
      <c r="AI74" s="117"/>
      <c r="AJ74" s="117"/>
    </row>
    <row r="75" spans="2:41" ht="18.75">
      <c r="B75" s="238"/>
      <c r="C75" s="238"/>
      <c r="D75" s="238"/>
      <c r="G75" s="178"/>
      <c r="AA75" s="309"/>
      <c r="AB75" s="309"/>
      <c r="AC75" s="309"/>
      <c r="AD75" s="310"/>
      <c r="AE75" s="310"/>
      <c r="AF75" s="309"/>
      <c r="AG75" s="309"/>
      <c r="AH75" s="309"/>
      <c r="AI75" s="311" t="s">
        <v>344</v>
      </c>
      <c r="AJ75" s="311"/>
      <c r="AK75" s="311"/>
      <c r="AL75" s="311"/>
      <c r="AM75" s="311"/>
      <c r="AN75" s="311"/>
      <c r="AO75" s="311"/>
    </row>
    <row r="76" spans="2:41" ht="18.75">
      <c r="B76" s="501" t="s">
        <v>332</v>
      </c>
      <c r="C76" s="501"/>
      <c r="D76" s="312"/>
      <c r="E76" s="117"/>
      <c r="F76" s="313"/>
      <c r="G76" s="313"/>
      <c r="AA76" s="309"/>
      <c r="AB76" s="309"/>
      <c r="AC76" s="309"/>
      <c r="AD76" s="310"/>
      <c r="AE76" s="310"/>
      <c r="AF76" s="309"/>
      <c r="AG76" s="309"/>
      <c r="AH76" s="309"/>
      <c r="AI76" s="311" t="s">
        <v>333</v>
      </c>
      <c r="AJ76" s="311"/>
      <c r="AK76" s="311"/>
      <c r="AL76" s="311"/>
      <c r="AM76" s="311"/>
      <c r="AN76" s="311"/>
      <c r="AO76" s="311"/>
    </row>
    <row r="77" spans="2:36" ht="15.75">
      <c r="B77" s="312"/>
      <c r="C77" s="312"/>
      <c r="D77" s="312"/>
      <c r="E77" s="117"/>
      <c r="F77" s="313"/>
      <c r="G77" s="313"/>
      <c r="AI77" s="282"/>
      <c r="AJ77" s="117"/>
    </row>
    <row r="78" spans="2:36" ht="15.75">
      <c r="B78" s="312"/>
      <c r="C78" s="312"/>
      <c r="D78" s="312"/>
      <c r="E78" s="117"/>
      <c r="F78" s="313"/>
      <c r="G78" s="313"/>
      <c r="AI78" s="282"/>
      <c r="AJ78" s="117"/>
    </row>
    <row r="79" spans="2:36" ht="15.75">
      <c r="B79" s="312"/>
      <c r="C79" s="312"/>
      <c r="D79" s="312"/>
      <c r="E79" s="117"/>
      <c r="F79" s="313"/>
      <c r="G79" s="313"/>
      <c r="AI79" s="282"/>
      <c r="AJ79" s="117"/>
    </row>
    <row r="80" spans="2:36" ht="15.75">
      <c r="B80" s="312"/>
      <c r="C80" s="312"/>
      <c r="D80" s="312"/>
      <c r="E80" s="117"/>
      <c r="F80" s="313"/>
      <c r="G80" s="313"/>
      <c r="AI80" s="282"/>
      <c r="AJ80" s="117"/>
    </row>
    <row r="81" spans="2:36" ht="15.75">
      <c r="B81" s="312"/>
      <c r="C81" s="312"/>
      <c r="D81" s="312"/>
      <c r="E81" s="117"/>
      <c r="F81" s="313"/>
      <c r="G81" s="313"/>
      <c r="AI81" s="282"/>
      <c r="AJ81" s="117"/>
    </row>
    <row r="82" spans="2:39" ht="18.75">
      <c r="B82" s="501" t="s">
        <v>334</v>
      </c>
      <c r="C82" s="501"/>
      <c r="D82" s="312"/>
      <c r="E82" s="117"/>
      <c r="F82" s="313"/>
      <c r="G82" s="313"/>
      <c r="AB82" s="502" t="s">
        <v>335</v>
      </c>
      <c r="AC82" s="502"/>
      <c r="AD82" s="502"/>
      <c r="AE82" s="502"/>
      <c r="AF82" s="502"/>
      <c r="AG82" s="502"/>
      <c r="AH82" s="502"/>
      <c r="AI82" s="502"/>
      <c r="AJ82" s="502"/>
      <c r="AK82" s="502"/>
      <c r="AL82" s="502"/>
      <c r="AM82" s="502"/>
    </row>
  </sheetData>
  <sheetProtection/>
  <mergeCells count="9">
    <mergeCell ref="B82:C82"/>
    <mergeCell ref="AB82:AM82"/>
    <mergeCell ref="A10:F10"/>
    <mergeCell ref="A5:AM5"/>
    <mergeCell ref="A6:AM6"/>
    <mergeCell ref="AA73:AM73"/>
    <mergeCell ref="B76:C76"/>
    <mergeCell ref="G8:R8"/>
    <mergeCell ref="S8:AH8"/>
  </mergeCells>
  <printOptions/>
  <pageMargins left="0.2" right="0" top="0.13" bottom="0.02" header="0.17" footer="0.22"/>
  <pageSetup horizontalDpi="300" verticalDpi="300" orientation="landscape" paperSize="9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83"/>
  <sheetViews>
    <sheetView tabSelected="1" workbookViewId="0" topLeftCell="A7">
      <pane xSplit="4" ySplit="4" topLeftCell="P83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AI68" sqref="AI68"/>
    </sheetView>
  </sheetViews>
  <sheetFormatPr defaultColWidth="8.796875" defaultRowHeight="15"/>
  <cols>
    <col min="1" max="1" width="3.59765625" style="117" customWidth="1"/>
    <col min="2" max="2" width="17.3984375" style="132" customWidth="1"/>
    <col min="3" max="3" width="8.19921875" style="301" customWidth="1"/>
    <col min="4" max="4" width="11.59765625" style="132" customWidth="1"/>
    <col min="5" max="5" width="11.19921875" style="132" customWidth="1"/>
    <col min="6" max="6" width="13.09765625" style="178" customWidth="1"/>
    <col min="7" max="34" width="4.3984375" style="117" customWidth="1"/>
    <col min="35" max="35" width="7.69921875" style="176" customWidth="1"/>
    <col min="36" max="36" width="10.59765625" style="132" customWidth="1"/>
    <col min="37" max="37" width="4.19921875" style="117" customWidth="1"/>
    <col min="38" max="38" width="4.8984375" style="117" customWidth="1"/>
    <col min="39" max="39" width="10.69921875" style="117" customWidth="1"/>
    <col min="40" max="16384" width="9" style="117" customWidth="1"/>
  </cols>
  <sheetData>
    <row r="1" spans="2:36" ht="15.75">
      <c r="B1" s="238"/>
      <c r="C1" s="238"/>
      <c r="D1" s="238"/>
      <c r="G1" s="178"/>
      <c r="AI1" s="282"/>
      <c r="AJ1" s="177"/>
    </row>
    <row r="2" spans="1:39" s="177" customFormat="1" ht="15">
      <c r="A2" s="283"/>
      <c r="B2" s="284"/>
      <c r="C2" s="418" t="s">
        <v>315</v>
      </c>
      <c r="D2" s="418"/>
      <c r="E2" s="419"/>
      <c r="F2" s="419"/>
      <c r="G2" s="420"/>
      <c r="H2" s="286"/>
      <c r="I2" s="420"/>
      <c r="J2" s="420"/>
      <c r="K2" s="286"/>
      <c r="L2" s="286"/>
      <c r="M2" s="286"/>
      <c r="N2" s="286"/>
      <c r="O2" s="286"/>
      <c r="P2" s="286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2" t="s">
        <v>283</v>
      </c>
      <c r="AJ2" s="419"/>
      <c r="AK2" s="419"/>
      <c r="AL2" s="419"/>
      <c r="AM2" s="287"/>
    </row>
    <row r="3" spans="1:39" s="177" customFormat="1" ht="15">
      <c r="A3" s="283"/>
      <c r="B3" s="288"/>
      <c r="C3" s="423" t="s">
        <v>316</v>
      </c>
      <c r="D3" s="423"/>
      <c r="E3" s="422"/>
      <c r="F3" s="419"/>
      <c r="G3" s="424"/>
      <c r="H3" s="286"/>
      <c r="I3" s="420"/>
      <c r="J3" s="420"/>
      <c r="K3" s="286"/>
      <c r="L3" s="286"/>
      <c r="M3" s="286"/>
      <c r="N3" s="286"/>
      <c r="O3" s="286"/>
      <c r="P3" s="286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2" t="s">
        <v>284</v>
      </c>
      <c r="AJ3" s="422"/>
      <c r="AK3" s="422"/>
      <c r="AL3" s="422"/>
      <c r="AM3" s="291"/>
    </row>
    <row r="4" spans="1:39" ht="18.75">
      <c r="A4" s="283"/>
      <c r="B4" s="288"/>
      <c r="C4" s="423" t="s">
        <v>317</v>
      </c>
      <c r="D4" s="423"/>
      <c r="E4" s="422"/>
      <c r="F4" s="419"/>
      <c r="G4" s="426"/>
      <c r="H4" s="292"/>
      <c r="I4" s="427"/>
      <c r="J4" s="427"/>
      <c r="K4" s="293"/>
      <c r="L4" s="428"/>
      <c r="M4" s="428"/>
      <c r="N4" s="428"/>
      <c r="O4" s="428"/>
      <c r="P4" s="428"/>
      <c r="Q4" s="428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30"/>
      <c r="AJ4" s="429"/>
      <c r="AK4" s="429"/>
      <c r="AL4" s="429"/>
      <c r="AM4" s="429"/>
    </row>
    <row r="5" spans="1:39" ht="18.75">
      <c r="A5" s="283"/>
      <c r="B5" s="113"/>
      <c r="C5" s="113"/>
      <c r="D5" s="113"/>
      <c r="E5" s="419"/>
      <c r="F5" s="419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30"/>
      <c r="AJ5" s="429"/>
      <c r="AK5" s="429"/>
      <c r="AL5" s="429"/>
      <c r="AM5" s="429"/>
    </row>
    <row r="6" spans="1:39" ht="22.5">
      <c r="A6" s="492" t="s">
        <v>285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</row>
    <row r="7" spans="1:39" ht="19.5" thickBot="1">
      <c r="A7" s="493" t="s">
        <v>318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</row>
    <row r="8" spans="1:39" ht="18.75" customHeight="1" hidden="1" thickBot="1">
      <c r="A8" s="295"/>
      <c r="B8" s="296"/>
      <c r="C8" s="296"/>
      <c r="D8" s="296"/>
      <c r="E8" s="296"/>
      <c r="F8" s="296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126"/>
      <c r="AJ8" s="295"/>
      <c r="AK8" s="295"/>
      <c r="AL8" s="295"/>
      <c r="AM8" s="295"/>
    </row>
    <row r="9" spans="1:40" s="181" customFormat="1" ht="134.25" customHeight="1" thickTop="1">
      <c r="A9" s="179" t="s">
        <v>16</v>
      </c>
      <c r="B9" s="182" t="s">
        <v>299</v>
      </c>
      <c r="C9" s="297" t="s">
        <v>19</v>
      </c>
      <c r="D9" s="182" t="s">
        <v>338</v>
      </c>
      <c r="E9" s="182" t="s">
        <v>20</v>
      </c>
      <c r="F9" s="179" t="s">
        <v>21</v>
      </c>
      <c r="G9" s="183" t="s">
        <v>198</v>
      </c>
      <c r="H9" s="183" t="s">
        <v>201</v>
      </c>
      <c r="I9" s="183" t="s">
        <v>202</v>
      </c>
      <c r="J9" s="183" t="s">
        <v>203</v>
      </c>
      <c r="K9" s="183" t="s">
        <v>204</v>
      </c>
      <c r="L9" s="183" t="s">
        <v>205</v>
      </c>
      <c r="M9" s="183" t="s">
        <v>271</v>
      </c>
      <c r="N9" s="183" t="s">
        <v>272</v>
      </c>
      <c r="O9" s="183" t="s">
        <v>201</v>
      </c>
      <c r="P9" s="183" t="s">
        <v>273</v>
      </c>
      <c r="Q9" s="183" t="s">
        <v>274</v>
      </c>
      <c r="R9" s="183" t="s">
        <v>275</v>
      </c>
      <c r="S9" s="405" t="s">
        <v>293</v>
      </c>
      <c r="T9" s="406" t="s">
        <v>289</v>
      </c>
      <c r="U9" s="405" t="s">
        <v>290</v>
      </c>
      <c r="V9" s="407" t="s">
        <v>291</v>
      </c>
      <c r="W9" s="405" t="s">
        <v>292</v>
      </c>
      <c r="X9" s="405" t="s">
        <v>294</v>
      </c>
      <c r="Y9" s="405" t="s">
        <v>295</v>
      </c>
      <c r="Z9" s="408" t="s">
        <v>319</v>
      </c>
      <c r="AA9" s="408" t="s">
        <v>321</v>
      </c>
      <c r="AB9" s="408" t="s">
        <v>322</v>
      </c>
      <c r="AC9" s="409" t="s">
        <v>323</v>
      </c>
      <c r="AD9" s="408" t="s">
        <v>324</v>
      </c>
      <c r="AE9" s="408" t="s">
        <v>325</v>
      </c>
      <c r="AF9" s="408" t="s">
        <v>326</v>
      </c>
      <c r="AG9" s="408" t="s">
        <v>327</v>
      </c>
      <c r="AH9" s="408" t="s">
        <v>328</v>
      </c>
      <c r="AI9" s="410" t="s">
        <v>339</v>
      </c>
      <c r="AJ9" s="184" t="s">
        <v>279</v>
      </c>
      <c r="AK9" s="185" t="s">
        <v>280</v>
      </c>
      <c r="AL9" s="185" t="s">
        <v>281</v>
      </c>
      <c r="AM9" s="185" t="s">
        <v>282</v>
      </c>
      <c r="AN9" s="184" t="s">
        <v>278</v>
      </c>
    </row>
    <row r="10" spans="1:40" s="137" customFormat="1" ht="20.25" customHeight="1">
      <c r="A10" s="503" t="s">
        <v>22</v>
      </c>
      <c r="B10" s="504"/>
      <c r="C10" s="504"/>
      <c r="D10" s="504"/>
      <c r="E10" s="504"/>
      <c r="F10" s="505"/>
      <c r="G10" s="361">
        <f>'HK1'!I2</f>
        <v>5</v>
      </c>
      <c r="H10" s="361">
        <f>'HK1'!L2</f>
        <v>3</v>
      </c>
      <c r="I10" s="361">
        <f>'HK1'!O2</f>
        <v>4</v>
      </c>
      <c r="J10" s="362">
        <f>'HK1'!R2</f>
        <v>4</v>
      </c>
      <c r="K10" s="361">
        <f>'HK1'!U2</f>
        <v>4</v>
      </c>
      <c r="L10" s="361">
        <f>'HK1'!X2</f>
        <v>0</v>
      </c>
      <c r="M10" s="361">
        <f>'HK2'!I2</f>
        <v>5</v>
      </c>
      <c r="N10" s="361">
        <f>'HK2'!L2</f>
        <v>4</v>
      </c>
      <c r="O10" s="361">
        <f>'HK2'!O2</f>
        <v>5</v>
      </c>
      <c r="P10" s="361">
        <f>'HK2'!R2</f>
        <v>5</v>
      </c>
      <c r="Q10" s="361">
        <f>'HK2'!U2</f>
        <v>3</v>
      </c>
      <c r="R10" s="361">
        <f>'HK2'!X2</f>
        <v>0</v>
      </c>
      <c r="S10" s="361">
        <f>'HK3'!I2</f>
        <v>4</v>
      </c>
      <c r="T10" s="361">
        <f>'HK3'!L2</f>
        <v>3</v>
      </c>
      <c r="U10" s="361">
        <f>'HK3'!O2</f>
        <v>5</v>
      </c>
      <c r="V10" s="361">
        <f>'HK3'!R2</f>
        <v>3</v>
      </c>
      <c r="W10" s="361">
        <f>'HK3'!U2</f>
        <v>3</v>
      </c>
      <c r="X10" s="361">
        <f>'HK3'!X2</f>
        <v>3</v>
      </c>
      <c r="Y10" s="361">
        <f>'HK3'!AA2</f>
        <v>0</v>
      </c>
      <c r="Z10" s="361">
        <f>'HK4'!I2</f>
        <v>4</v>
      </c>
      <c r="AA10" s="361">
        <f>'HK4'!L2</f>
        <v>3</v>
      </c>
      <c r="AB10" s="361">
        <f>'HK4'!O2</f>
        <v>3</v>
      </c>
      <c r="AC10" s="361">
        <f>'HK4'!R2</f>
        <v>4</v>
      </c>
      <c r="AD10" s="361">
        <f>'HK4'!U2</f>
        <v>4</v>
      </c>
      <c r="AE10" s="361">
        <f>'HK4'!X2</f>
        <v>3</v>
      </c>
      <c r="AF10" s="361">
        <f>'HK4'!AA2</f>
        <v>3</v>
      </c>
      <c r="AG10" s="361">
        <f>'HK4'!AD2</f>
        <v>1</v>
      </c>
      <c r="AH10" s="361">
        <f>'HK4'!AG2</f>
        <v>0</v>
      </c>
      <c r="AI10" s="458">
        <f>SUM(S10:AH10)</f>
        <v>46</v>
      </c>
      <c r="AJ10" s="180"/>
      <c r="AK10" s="186"/>
      <c r="AL10" s="186"/>
      <c r="AM10" s="186"/>
      <c r="AN10" s="180">
        <f>SUM(L10:W10)</f>
        <v>40</v>
      </c>
    </row>
    <row r="11" spans="1:40" s="193" customFormat="1" ht="22.5" customHeight="1">
      <c r="A11" s="189">
        <v>1</v>
      </c>
      <c r="B11" s="190" t="s">
        <v>53</v>
      </c>
      <c r="C11" s="298" t="s">
        <v>23</v>
      </c>
      <c r="D11" s="249" t="s">
        <v>208</v>
      </c>
      <c r="E11" s="189" t="s">
        <v>54</v>
      </c>
      <c r="F11" s="191" t="s">
        <v>55</v>
      </c>
      <c r="G11" s="363">
        <f>'HK1'!I3</f>
        <v>6</v>
      </c>
      <c r="H11" s="363">
        <f>'HK1'!L3</f>
        <v>5</v>
      </c>
      <c r="I11" s="363">
        <f>'HK1'!O3</f>
        <v>6</v>
      </c>
      <c r="J11" s="364">
        <f>'HK1'!R3</f>
        <v>6</v>
      </c>
      <c r="K11" s="363">
        <f>'HK1'!U3</f>
        <v>5</v>
      </c>
      <c r="L11" s="363">
        <f>'HK1'!X3</f>
        <v>9</v>
      </c>
      <c r="M11" s="363">
        <f>'HK2'!I3</f>
        <v>9</v>
      </c>
      <c r="N11" s="363">
        <f>'HK2'!L3</f>
        <v>6</v>
      </c>
      <c r="O11" s="363">
        <f>'HK2'!O3</f>
        <v>7</v>
      </c>
      <c r="P11" s="363">
        <f>'HK2'!R3</f>
        <v>5</v>
      </c>
      <c r="Q11" s="363">
        <f>'HK2'!U3</f>
        <v>8</v>
      </c>
      <c r="R11" s="363">
        <f>'HK2'!X3</f>
        <v>6</v>
      </c>
      <c r="S11" s="363">
        <f>'HK3'!I3</f>
        <v>9</v>
      </c>
      <c r="T11" s="363">
        <f>'HK3'!L3</f>
        <v>6</v>
      </c>
      <c r="U11" s="363">
        <f>'HK3'!O3</f>
        <v>5</v>
      </c>
      <c r="V11" s="363">
        <f>'HK3'!R3</f>
        <v>7</v>
      </c>
      <c r="W11" s="363">
        <f>'HK3'!U3</f>
        <v>7</v>
      </c>
      <c r="X11" s="363">
        <f>'HK3'!X3</f>
        <v>8</v>
      </c>
      <c r="Y11" s="363">
        <f>'HK3'!AA3</f>
        <v>3</v>
      </c>
      <c r="Z11" s="363">
        <f>'HK4'!I3</f>
        <v>7</v>
      </c>
      <c r="AA11" s="363">
        <f>'HK4'!L3</f>
        <v>3</v>
      </c>
      <c r="AB11" s="363">
        <f>'HK4'!O3</f>
        <v>6</v>
      </c>
      <c r="AC11" s="363">
        <f>'HK4'!R3</f>
        <v>5</v>
      </c>
      <c r="AD11" s="363">
        <f>'HK4'!U3</f>
        <v>6</v>
      </c>
      <c r="AE11" s="363">
        <f>'HK4'!X3</f>
        <v>4</v>
      </c>
      <c r="AF11" s="363">
        <f>'HK4'!AA3</f>
        <v>9</v>
      </c>
      <c r="AG11" s="363">
        <f>'HK4'!AD3</f>
        <v>5</v>
      </c>
      <c r="AH11" s="363">
        <f>'HK4'!AG3</f>
        <v>7</v>
      </c>
      <c r="AI11" s="459">
        <f aca="true" t="shared" si="0" ref="AI11:AI42">ROUND(SUMPRODUCT(S11:AH11,$S$10:$AH$10)/SUMIF($S11:$AH11,"&lt;&gt;M",$S$10:$AH$10),2)</f>
        <v>6.26</v>
      </c>
      <c r="AJ11" s="411" t="str">
        <f aca="true" t="shared" si="1" ref="AJ11:AJ42">IF(AI11&gt;=9,"Xuất Sắc",IF(AI11&gt;=8,"Giỏi",IF(AI11&gt;=7,"Khá",IF(AI11&gt;=6,"TB.Khá",IF(AI11&gt;=5,"Trung Bình",IF(AI11&gt;=4,"Yếu","Kém"))))))</f>
        <v>TB.Khá</v>
      </c>
      <c r="AK11" s="192">
        <f aca="true" t="shared" si="2" ref="AK11:AK42">COUNTIF(G11:AH11,"&lt;5")</f>
        <v>3</v>
      </c>
      <c r="AL11" s="192">
        <f aca="true" t="shared" si="3" ref="AL11:AL42">SUMIF(G11:AH11,"&lt;5",$G$10:$AH$10)</f>
        <v>6</v>
      </c>
      <c r="AM11" s="412" t="str">
        <f aca="true" t="shared" si="4" ref="AM11:AM42">IF(AND(AI11&gt;=5,AL11&lt;=25),"Học tiếp",IF(OR(AI11&lt;3.5,AN11&lt;4),"Thôi học","Ngừng học"))</f>
        <v>Học tiếp</v>
      </c>
      <c r="AN11" s="308">
        <f aca="true" t="shared" si="5" ref="AN11:AN42">ROUND(SUMPRODUCT(G11:AH11,$G$10:$AH$10)/SUMIF($G11:$AH11,"&lt;&gt;M",$G$10:$AH$10),2)</f>
        <v>6.3</v>
      </c>
    </row>
    <row r="12" spans="1:40" s="193" customFormat="1" ht="22.5" customHeight="1">
      <c r="A12" s="192">
        <v>2</v>
      </c>
      <c r="B12" s="190" t="s">
        <v>56</v>
      </c>
      <c r="C12" s="298" t="s">
        <v>23</v>
      </c>
      <c r="D12" s="250" t="s">
        <v>209</v>
      </c>
      <c r="E12" s="192" t="s">
        <v>57</v>
      </c>
      <c r="F12" s="194" t="s">
        <v>58</v>
      </c>
      <c r="G12" s="363">
        <f>'HK1'!I4</f>
        <v>7</v>
      </c>
      <c r="H12" s="363">
        <f>'HK1'!L4</f>
        <v>5</v>
      </c>
      <c r="I12" s="363">
        <f>'HK1'!O4</f>
        <v>7</v>
      </c>
      <c r="J12" s="364">
        <f>'HK1'!R4</f>
        <v>10</v>
      </c>
      <c r="K12" s="363">
        <f>'HK1'!U4</f>
        <v>5</v>
      </c>
      <c r="L12" s="363">
        <f>'HK1'!X4</f>
        <v>8</v>
      </c>
      <c r="M12" s="363">
        <f>'HK2'!I4</f>
        <v>8</v>
      </c>
      <c r="N12" s="363">
        <f>'HK2'!L4</f>
        <v>8</v>
      </c>
      <c r="O12" s="363">
        <f>'HK2'!O4</f>
        <v>6</v>
      </c>
      <c r="P12" s="363">
        <f>'HK2'!R4</f>
        <v>5</v>
      </c>
      <c r="Q12" s="363">
        <f>'HK2'!U4</f>
        <v>7</v>
      </c>
      <c r="R12" s="363">
        <f>'HK2'!X4</f>
        <v>6</v>
      </c>
      <c r="S12" s="363">
        <f>'HK3'!I4</f>
        <v>9</v>
      </c>
      <c r="T12" s="363">
        <f>'HK3'!L4</f>
        <v>8</v>
      </c>
      <c r="U12" s="363">
        <f>'HK3'!O4</f>
        <v>8</v>
      </c>
      <c r="V12" s="363">
        <f>'HK3'!R4</f>
        <v>7</v>
      </c>
      <c r="W12" s="363">
        <f>'HK3'!U4</f>
        <v>8</v>
      </c>
      <c r="X12" s="363">
        <f>'HK3'!X4</f>
        <v>9</v>
      </c>
      <c r="Y12" s="363">
        <f>'HK3'!AA4</f>
        <v>3</v>
      </c>
      <c r="Z12" s="363">
        <f>'HK4'!I4</f>
        <v>7</v>
      </c>
      <c r="AA12" s="363">
        <f>'HK4'!L4</f>
        <v>9</v>
      </c>
      <c r="AB12" s="363">
        <f>'HK4'!O4</f>
        <v>8</v>
      </c>
      <c r="AC12" s="363">
        <f>'HK4'!R4</f>
        <v>9</v>
      </c>
      <c r="AD12" s="363">
        <f>'HK4'!U4</f>
        <v>9</v>
      </c>
      <c r="AE12" s="363">
        <f>'HK4'!X4</f>
        <v>8</v>
      </c>
      <c r="AF12" s="363">
        <f>'HK4'!AA4</f>
        <v>9</v>
      </c>
      <c r="AG12" s="363">
        <f>'HK4'!AD4</f>
        <v>0</v>
      </c>
      <c r="AH12" s="363">
        <f>'HK4'!AG4</f>
        <v>6</v>
      </c>
      <c r="AI12" s="459">
        <f t="shared" si="0"/>
        <v>8.13</v>
      </c>
      <c r="AJ12" s="411" t="str">
        <f t="shared" si="1"/>
        <v>Giỏi</v>
      </c>
      <c r="AK12" s="192">
        <f t="shared" si="2"/>
        <v>2</v>
      </c>
      <c r="AL12" s="192">
        <f t="shared" si="3"/>
        <v>1</v>
      </c>
      <c r="AM12" s="412" t="str">
        <f t="shared" si="4"/>
        <v>Học tiếp</v>
      </c>
      <c r="AN12" s="308">
        <f t="shared" si="5"/>
        <v>7.5</v>
      </c>
    </row>
    <row r="13" spans="1:40" s="193" customFormat="1" ht="22.5" customHeight="1">
      <c r="A13" s="189">
        <v>3</v>
      </c>
      <c r="B13" s="190" t="s">
        <v>42</v>
      </c>
      <c r="C13" s="298" t="s">
        <v>60</v>
      </c>
      <c r="D13" s="250" t="s">
        <v>211</v>
      </c>
      <c r="E13" s="192" t="s">
        <v>61</v>
      </c>
      <c r="F13" s="194" t="s">
        <v>11</v>
      </c>
      <c r="G13" s="363">
        <f>'HK1'!I5</f>
        <v>7</v>
      </c>
      <c r="H13" s="363">
        <f>'HK1'!L5</f>
        <v>6</v>
      </c>
      <c r="I13" s="363">
        <f>'HK1'!O5</f>
        <v>7</v>
      </c>
      <c r="J13" s="364">
        <f>'HK1'!R5</f>
        <v>6</v>
      </c>
      <c r="K13" s="363">
        <f>'HK1'!U5</f>
        <v>6</v>
      </c>
      <c r="L13" s="363">
        <f>'HK1'!X5</f>
        <v>8</v>
      </c>
      <c r="M13" s="363">
        <f>'HK2'!I5</f>
        <v>6</v>
      </c>
      <c r="N13" s="363">
        <f>'HK2'!L5</f>
        <v>5</v>
      </c>
      <c r="O13" s="363">
        <f>'HK2'!O5</f>
        <v>5</v>
      </c>
      <c r="P13" s="363">
        <f>'HK2'!R5</f>
        <v>5</v>
      </c>
      <c r="Q13" s="363">
        <f>'HK2'!U5</f>
        <v>7</v>
      </c>
      <c r="R13" s="363">
        <f>'HK2'!X5</f>
        <v>5</v>
      </c>
      <c r="S13" s="363">
        <f>'HK3'!I5</f>
        <v>9</v>
      </c>
      <c r="T13" s="363">
        <f>'HK3'!L5</f>
        <v>7</v>
      </c>
      <c r="U13" s="363">
        <f>'HK3'!O5</f>
        <v>7</v>
      </c>
      <c r="V13" s="363">
        <f>'HK3'!R5</f>
        <v>6</v>
      </c>
      <c r="W13" s="363">
        <f>'HK3'!U5</f>
        <v>6</v>
      </c>
      <c r="X13" s="363">
        <f>'HK3'!X5</f>
        <v>9</v>
      </c>
      <c r="Y13" s="363">
        <f>'HK3'!AA5</f>
        <v>5</v>
      </c>
      <c r="Z13" s="363">
        <f>'HK4'!I5</f>
        <v>7</v>
      </c>
      <c r="AA13" s="363">
        <f>'HK4'!L5</f>
        <v>6</v>
      </c>
      <c r="AB13" s="363">
        <f>'HK4'!O5</f>
        <v>6</v>
      </c>
      <c r="AC13" s="363">
        <f>'HK4'!R5</f>
        <v>3</v>
      </c>
      <c r="AD13" s="363">
        <f>'HK4'!U5</f>
        <v>6</v>
      </c>
      <c r="AE13" s="363">
        <f>'HK4'!X5</f>
        <v>5</v>
      </c>
      <c r="AF13" s="363">
        <f>'HK4'!AA5</f>
        <v>7</v>
      </c>
      <c r="AG13" s="363">
        <f>'HK4'!AD5</f>
        <v>0</v>
      </c>
      <c r="AH13" s="363">
        <f>'HK4'!AG5</f>
        <v>6</v>
      </c>
      <c r="AI13" s="459">
        <f t="shared" si="0"/>
        <v>6.33</v>
      </c>
      <c r="AJ13" s="411" t="str">
        <f t="shared" si="1"/>
        <v>TB.Khá</v>
      </c>
      <c r="AK13" s="192">
        <f t="shared" si="2"/>
        <v>2</v>
      </c>
      <c r="AL13" s="192">
        <f t="shared" si="3"/>
        <v>5</v>
      </c>
      <c r="AM13" s="412" t="str">
        <f t="shared" si="4"/>
        <v>Học tiếp</v>
      </c>
      <c r="AN13" s="308">
        <f t="shared" si="5"/>
        <v>6.15</v>
      </c>
    </row>
    <row r="14" spans="1:40" s="193" customFormat="1" ht="22.5" customHeight="1">
      <c r="A14" s="189">
        <v>4</v>
      </c>
      <c r="B14" s="190" t="s">
        <v>62</v>
      </c>
      <c r="C14" s="298" t="s">
        <v>25</v>
      </c>
      <c r="D14" s="250" t="s">
        <v>212</v>
      </c>
      <c r="E14" s="192" t="s">
        <v>63</v>
      </c>
      <c r="F14" s="194" t="s">
        <v>24</v>
      </c>
      <c r="G14" s="363">
        <f>'HK1'!I6</f>
        <v>7</v>
      </c>
      <c r="H14" s="363">
        <f>'HK1'!L6</f>
        <v>8</v>
      </c>
      <c r="I14" s="363">
        <f>'HK1'!O6</f>
        <v>7</v>
      </c>
      <c r="J14" s="364">
        <f>'HK1'!R6</f>
        <v>9</v>
      </c>
      <c r="K14" s="363">
        <f>'HK1'!U6</f>
        <v>6</v>
      </c>
      <c r="L14" s="363">
        <f>'HK1'!X6</f>
        <v>7</v>
      </c>
      <c r="M14" s="363">
        <f>'HK2'!I6</f>
        <v>7</v>
      </c>
      <c r="N14" s="363">
        <f>'HK2'!L6</f>
        <v>8</v>
      </c>
      <c r="O14" s="363">
        <f>'HK2'!O6</f>
        <v>7</v>
      </c>
      <c r="P14" s="363">
        <f>'HK2'!R6</f>
        <v>6</v>
      </c>
      <c r="Q14" s="363">
        <f>'HK2'!U6</f>
        <v>8</v>
      </c>
      <c r="R14" s="363">
        <f>'HK2'!X6</f>
        <v>7</v>
      </c>
      <c r="S14" s="363">
        <f>'HK3'!I6</f>
        <v>9</v>
      </c>
      <c r="T14" s="363">
        <f>'HK3'!L6</f>
        <v>8</v>
      </c>
      <c r="U14" s="363">
        <f>'HK3'!O6</f>
        <v>6</v>
      </c>
      <c r="V14" s="363">
        <f>'HK3'!R6</f>
        <v>7</v>
      </c>
      <c r="W14" s="363">
        <f>'HK3'!U6</f>
        <v>8</v>
      </c>
      <c r="X14" s="363">
        <f>'HK3'!X6</f>
        <v>8</v>
      </c>
      <c r="Y14" s="363">
        <f>'HK3'!AA6</f>
        <v>5</v>
      </c>
      <c r="Z14" s="363">
        <f>'HK4'!I6</f>
        <v>7</v>
      </c>
      <c r="AA14" s="363">
        <f>'HK4'!L6</f>
        <v>5</v>
      </c>
      <c r="AB14" s="363">
        <f>'HK4'!O6</f>
        <v>8</v>
      </c>
      <c r="AC14" s="363">
        <f>'HK4'!R6</f>
        <v>3</v>
      </c>
      <c r="AD14" s="363">
        <f>'HK4'!U6</f>
        <v>6</v>
      </c>
      <c r="AE14" s="363">
        <f>'HK4'!X6</f>
        <v>6</v>
      </c>
      <c r="AF14" s="363">
        <f>'HK4'!AA6</f>
        <v>9</v>
      </c>
      <c r="AG14" s="363">
        <f>'HK4'!AD6</f>
        <v>5</v>
      </c>
      <c r="AH14" s="363">
        <f>'HK4'!AG6</f>
        <v>6</v>
      </c>
      <c r="AI14" s="459">
        <f t="shared" si="0"/>
        <v>6.78</v>
      </c>
      <c r="AJ14" s="411" t="str">
        <f t="shared" si="1"/>
        <v>TB.Khá</v>
      </c>
      <c r="AK14" s="192">
        <f t="shared" si="2"/>
        <v>1</v>
      </c>
      <c r="AL14" s="192">
        <f t="shared" si="3"/>
        <v>4</v>
      </c>
      <c r="AM14" s="412" t="str">
        <f t="shared" si="4"/>
        <v>Học tiếp</v>
      </c>
      <c r="AN14" s="308">
        <f t="shared" si="5"/>
        <v>6.99</v>
      </c>
    </row>
    <row r="15" spans="1:40" s="193" customFormat="1" ht="22.5" customHeight="1">
      <c r="A15" s="189">
        <v>6</v>
      </c>
      <c r="B15" s="190" t="s">
        <v>66</v>
      </c>
      <c r="C15" s="298" t="s">
        <v>67</v>
      </c>
      <c r="D15" s="250" t="s">
        <v>214</v>
      </c>
      <c r="E15" s="192" t="s">
        <v>68</v>
      </c>
      <c r="F15" s="194" t="s">
        <v>0</v>
      </c>
      <c r="G15" s="363">
        <f>'HK1'!I8</f>
        <v>4</v>
      </c>
      <c r="H15" s="363">
        <f>'HK1'!L8</f>
        <v>6</v>
      </c>
      <c r="I15" s="363">
        <f>'HK1'!O8</f>
        <v>8</v>
      </c>
      <c r="J15" s="364">
        <f>'HK1'!R8</f>
        <v>10</v>
      </c>
      <c r="K15" s="363">
        <f>'HK1'!U8</f>
        <v>7</v>
      </c>
      <c r="L15" s="363">
        <f>'HK1'!X8</f>
        <v>7</v>
      </c>
      <c r="M15" s="363">
        <f>'HK2'!I8</f>
        <v>6</v>
      </c>
      <c r="N15" s="363">
        <f>'HK2'!L8</f>
        <v>7</v>
      </c>
      <c r="O15" s="363">
        <f>'HK2'!O8</f>
        <v>7</v>
      </c>
      <c r="P15" s="363">
        <f>'HK2'!R8</f>
        <v>6</v>
      </c>
      <c r="Q15" s="363">
        <f>'HK2'!U8</f>
        <v>6</v>
      </c>
      <c r="R15" s="363">
        <f>'HK2'!X8</f>
        <v>5</v>
      </c>
      <c r="S15" s="363">
        <f>'HK3'!I8</f>
        <v>9</v>
      </c>
      <c r="T15" s="363">
        <f>'HK3'!L8</f>
        <v>5</v>
      </c>
      <c r="U15" s="363">
        <f>'HK3'!O8</f>
        <v>7</v>
      </c>
      <c r="V15" s="363">
        <f>'HK3'!R8</f>
        <v>8</v>
      </c>
      <c r="W15" s="363">
        <f>'HK3'!U8</f>
        <v>6</v>
      </c>
      <c r="X15" s="363">
        <f>'HK3'!X8</f>
        <v>8</v>
      </c>
      <c r="Y15" s="363">
        <f>'HK3'!AA8</f>
        <v>4</v>
      </c>
      <c r="Z15" s="363">
        <f>'HK4'!I8</f>
        <v>6</v>
      </c>
      <c r="AA15" s="363">
        <f>'HK4'!L8</f>
        <v>6</v>
      </c>
      <c r="AB15" s="363">
        <f>'HK4'!O8</f>
        <v>9</v>
      </c>
      <c r="AC15" s="363">
        <f>'HK4'!R8</f>
        <v>2</v>
      </c>
      <c r="AD15" s="363">
        <f>'HK4'!U8</f>
        <v>3</v>
      </c>
      <c r="AE15" s="363">
        <f>'HK4'!X8</f>
        <v>4</v>
      </c>
      <c r="AF15" s="363">
        <f>'HK4'!AA8</f>
        <v>8</v>
      </c>
      <c r="AG15" s="363">
        <f>'HK4'!AD8</f>
        <v>0</v>
      </c>
      <c r="AH15" s="363">
        <f>'HK4'!AG8</f>
        <v>8</v>
      </c>
      <c r="AI15" s="459">
        <f t="shared" si="0"/>
        <v>6.02</v>
      </c>
      <c r="AJ15" s="411" t="str">
        <f t="shared" si="1"/>
        <v>TB.Khá</v>
      </c>
      <c r="AK15" s="192">
        <f t="shared" si="2"/>
        <v>6</v>
      </c>
      <c r="AL15" s="192">
        <f t="shared" si="3"/>
        <v>17</v>
      </c>
      <c r="AM15" s="412" t="str">
        <f t="shared" si="4"/>
        <v>Học tiếp</v>
      </c>
      <c r="AN15" s="308">
        <f t="shared" si="5"/>
        <v>6.32</v>
      </c>
    </row>
    <row r="16" spans="1:40" s="193" customFormat="1" ht="22.5" customHeight="1">
      <c r="A16" s="189">
        <v>7</v>
      </c>
      <c r="B16" s="190" t="s">
        <v>69</v>
      </c>
      <c r="C16" s="298" t="s">
        <v>70</v>
      </c>
      <c r="D16" s="250" t="s">
        <v>215</v>
      </c>
      <c r="E16" s="192" t="s">
        <v>71</v>
      </c>
      <c r="F16" s="194" t="s">
        <v>58</v>
      </c>
      <c r="G16" s="363">
        <f>'HK1'!I9</f>
        <v>8</v>
      </c>
      <c r="H16" s="363">
        <f>'HK1'!L9</f>
        <v>5</v>
      </c>
      <c r="I16" s="363">
        <f>'HK1'!O9</f>
        <v>7</v>
      </c>
      <c r="J16" s="364">
        <f>'HK1'!R9</f>
        <v>10</v>
      </c>
      <c r="K16" s="363">
        <f>'HK1'!U9</f>
        <v>7</v>
      </c>
      <c r="L16" s="363">
        <f>'HK1'!X9</f>
        <v>8</v>
      </c>
      <c r="M16" s="363">
        <f>'HK2'!I9</f>
        <v>9</v>
      </c>
      <c r="N16" s="363">
        <f>'HK2'!L9</f>
        <v>8</v>
      </c>
      <c r="O16" s="363">
        <f>'HK2'!O9</f>
        <v>7</v>
      </c>
      <c r="P16" s="363">
        <f>'HK2'!R9</f>
        <v>6</v>
      </c>
      <c r="Q16" s="363">
        <f>'HK2'!U9</f>
        <v>6</v>
      </c>
      <c r="R16" s="363">
        <f>'HK2'!X9</f>
        <v>7</v>
      </c>
      <c r="S16" s="363">
        <f>'HK3'!I9</f>
        <v>9</v>
      </c>
      <c r="T16" s="363">
        <f>'HK3'!L9</f>
        <v>7</v>
      </c>
      <c r="U16" s="363">
        <f>'HK3'!O9</f>
        <v>8</v>
      </c>
      <c r="V16" s="363">
        <f>'HK3'!R9</f>
        <v>7</v>
      </c>
      <c r="W16" s="363">
        <f>'HK3'!U9</f>
        <v>8</v>
      </c>
      <c r="X16" s="363">
        <f>'HK3'!X9</f>
        <v>8</v>
      </c>
      <c r="Y16" s="363">
        <f>'HK3'!AA9</f>
        <v>3</v>
      </c>
      <c r="Z16" s="363">
        <f>'HK4'!I9</f>
        <v>6</v>
      </c>
      <c r="AA16" s="363">
        <f>'HK4'!L9</f>
        <v>5</v>
      </c>
      <c r="AB16" s="363">
        <f>'HK4'!O9</f>
        <v>7</v>
      </c>
      <c r="AC16" s="363">
        <f>'HK4'!R9</f>
        <v>3</v>
      </c>
      <c r="AD16" s="363">
        <f>'HK4'!U9</f>
        <v>6</v>
      </c>
      <c r="AE16" s="363">
        <f>'HK4'!X9</f>
        <v>6</v>
      </c>
      <c r="AF16" s="363">
        <f>'HK4'!AA9</f>
        <v>8</v>
      </c>
      <c r="AG16" s="363">
        <f>'HK4'!AD9</f>
        <v>0</v>
      </c>
      <c r="AH16" s="363">
        <f>'HK4'!AG9</f>
        <v>9</v>
      </c>
      <c r="AI16" s="459">
        <f t="shared" si="0"/>
        <v>6.61</v>
      </c>
      <c r="AJ16" s="411" t="str">
        <f t="shared" si="1"/>
        <v>TB.Khá</v>
      </c>
      <c r="AK16" s="192">
        <f t="shared" si="2"/>
        <v>3</v>
      </c>
      <c r="AL16" s="192">
        <f t="shared" si="3"/>
        <v>5</v>
      </c>
      <c r="AM16" s="412" t="str">
        <f t="shared" si="4"/>
        <v>Học tiếp</v>
      </c>
      <c r="AN16" s="308">
        <f t="shared" si="5"/>
        <v>6.99</v>
      </c>
    </row>
    <row r="17" spans="1:40" s="193" customFormat="1" ht="22.5" customHeight="1">
      <c r="A17" s="192">
        <v>8</v>
      </c>
      <c r="B17" s="190" t="s">
        <v>72</v>
      </c>
      <c r="C17" s="298" t="s">
        <v>26</v>
      </c>
      <c r="D17" s="250" t="s">
        <v>216</v>
      </c>
      <c r="E17" s="192" t="s">
        <v>73</v>
      </c>
      <c r="F17" s="194" t="s">
        <v>6</v>
      </c>
      <c r="G17" s="363">
        <f>'HK1'!I10</f>
        <v>7</v>
      </c>
      <c r="H17" s="363">
        <f>'HK1'!L10</f>
        <v>6</v>
      </c>
      <c r="I17" s="363">
        <f>'HK1'!O10</f>
        <v>7</v>
      </c>
      <c r="J17" s="364">
        <f>'HK1'!R10</f>
        <v>9</v>
      </c>
      <c r="K17" s="363">
        <f>'HK1'!U10</f>
        <v>7</v>
      </c>
      <c r="L17" s="363">
        <f>'HK1'!X10</f>
        <v>8</v>
      </c>
      <c r="M17" s="363">
        <f>'HK2'!I10</f>
        <v>6</v>
      </c>
      <c r="N17" s="363">
        <f>'HK2'!L10</f>
        <v>8</v>
      </c>
      <c r="O17" s="363">
        <f>'HK2'!O10</f>
        <v>6</v>
      </c>
      <c r="P17" s="363">
        <f>'HK2'!R10</f>
        <v>5</v>
      </c>
      <c r="Q17" s="363">
        <f>'HK2'!U10</f>
        <v>5</v>
      </c>
      <c r="R17" s="363">
        <f>'HK2'!X10</f>
        <v>5</v>
      </c>
      <c r="S17" s="363">
        <f>'HK3'!I10</f>
        <v>8</v>
      </c>
      <c r="T17" s="363">
        <f>'HK3'!L10</f>
        <v>6</v>
      </c>
      <c r="U17" s="363">
        <f>'HK3'!O10</f>
        <v>7</v>
      </c>
      <c r="V17" s="363">
        <f>'HK3'!R10</f>
        <v>7</v>
      </c>
      <c r="W17" s="363">
        <f>'HK3'!U10</f>
        <v>8</v>
      </c>
      <c r="X17" s="363">
        <f>'HK3'!X10</f>
        <v>9</v>
      </c>
      <c r="Y17" s="363">
        <f>'HK3'!AA10</f>
        <v>5</v>
      </c>
      <c r="Z17" s="363">
        <f>'HK4'!I10</f>
        <v>7</v>
      </c>
      <c r="AA17" s="363">
        <f>'HK4'!L10</f>
        <v>5</v>
      </c>
      <c r="AB17" s="363">
        <f>'HK4'!O10</f>
        <v>8</v>
      </c>
      <c r="AC17" s="363">
        <f>'HK4'!R10</f>
        <v>7</v>
      </c>
      <c r="AD17" s="363">
        <f>'HK4'!U10</f>
        <v>8</v>
      </c>
      <c r="AE17" s="363">
        <f>'HK4'!X10</f>
        <v>5</v>
      </c>
      <c r="AF17" s="363">
        <f>'HK4'!AA10</f>
        <v>9</v>
      </c>
      <c r="AG17" s="363">
        <f>'HK4'!AD10</f>
        <v>0</v>
      </c>
      <c r="AH17" s="363">
        <f>'HK4'!AG10</f>
        <v>8</v>
      </c>
      <c r="AI17" s="459">
        <f t="shared" si="0"/>
        <v>7.09</v>
      </c>
      <c r="AJ17" s="411" t="str">
        <f t="shared" si="1"/>
        <v>Khá</v>
      </c>
      <c r="AK17" s="192">
        <f t="shared" si="2"/>
        <v>1</v>
      </c>
      <c r="AL17" s="192">
        <f t="shared" si="3"/>
        <v>1</v>
      </c>
      <c r="AM17" s="412" t="str">
        <f t="shared" si="4"/>
        <v>Học tiếp</v>
      </c>
      <c r="AN17" s="308">
        <f t="shared" si="5"/>
        <v>6.85</v>
      </c>
    </row>
    <row r="18" spans="1:40" s="193" customFormat="1" ht="22.5" customHeight="1">
      <c r="A18" s="189">
        <v>9</v>
      </c>
      <c r="B18" s="190" t="s">
        <v>74</v>
      </c>
      <c r="C18" s="298" t="s">
        <v>26</v>
      </c>
      <c r="D18" s="250" t="s">
        <v>217</v>
      </c>
      <c r="E18" s="192" t="s">
        <v>75</v>
      </c>
      <c r="F18" s="194" t="s">
        <v>13</v>
      </c>
      <c r="G18" s="363">
        <f>'HK1'!I11</f>
        <v>5</v>
      </c>
      <c r="H18" s="363">
        <f>'HK1'!L11</f>
        <v>5</v>
      </c>
      <c r="I18" s="363">
        <f>'HK1'!O11</f>
        <v>5</v>
      </c>
      <c r="J18" s="364">
        <f>'HK1'!R11</f>
        <v>5</v>
      </c>
      <c r="K18" s="363">
        <f>'HK1'!U11</f>
        <v>5</v>
      </c>
      <c r="L18" s="363">
        <f>'HK1'!X11</f>
        <v>8</v>
      </c>
      <c r="M18" s="363">
        <f>'HK2'!I11</f>
        <v>7</v>
      </c>
      <c r="N18" s="363">
        <f>'HK2'!L11</f>
        <v>6</v>
      </c>
      <c r="O18" s="363">
        <f>'HK2'!O11</f>
        <v>5</v>
      </c>
      <c r="P18" s="363">
        <f>'HK2'!R11</f>
        <v>5</v>
      </c>
      <c r="Q18" s="363">
        <f>'HK2'!U11</f>
        <v>8</v>
      </c>
      <c r="R18" s="363">
        <f>'HK2'!X11</f>
        <v>6</v>
      </c>
      <c r="S18" s="363">
        <f>'HK3'!I11</f>
        <v>8</v>
      </c>
      <c r="T18" s="363">
        <f>'HK3'!L11</f>
        <v>6</v>
      </c>
      <c r="U18" s="363">
        <f>'HK3'!O11</f>
        <v>7</v>
      </c>
      <c r="V18" s="363">
        <f>'HK3'!R11</f>
        <v>5</v>
      </c>
      <c r="W18" s="363">
        <f>'HK3'!U11</f>
        <v>7</v>
      </c>
      <c r="X18" s="363">
        <f>'HK3'!X11</f>
        <v>8</v>
      </c>
      <c r="Y18" s="363">
        <f>'HK3'!AA11</f>
        <v>3</v>
      </c>
      <c r="Z18" s="363">
        <f>'HK4'!I11</f>
        <v>6</v>
      </c>
      <c r="AA18" s="363">
        <f>'HK4'!L11</f>
        <v>6</v>
      </c>
      <c r="AB18" s="363">
        <f>'HK4'!O11</f>
        <v>7</v>
      </c>
      <c r="AC18" s="363">
        <f>'HK4'!R11</f>
        <v>2</v>
      </c>
      <c r="AD18" s="363">
        <f>'HK4'!U11</f>
        <v>2</v>
      </c>
      <c r="AE18" s="363">
        <f>'HK4'!X11</f>
        <v>3</v>
      </c>
      <c r="AF18" s="363">
        <f>'HK4'!AA11</f>
        <v>7</v>
      </c>
      <c r="AG18" s="363">
        <f>'HK4'!AD11</f>
        <v>0</v>
      </c>
      <c r="AH18" s="363">
        <f>'HK4'!AG11</f>
        <v>7</v>
      </c>
      <c r="AI18" s="459">
        <f t="shared" si="0"/>
        <v>5.52</v>
      </c>
      <c r="AJ18" s="411" t="str">
        <f t="shared" si="1"/>
        <v>Trung Bình</v>
      </c>
      <c r="AK18" s="192">
        <f t="shared" si="2"/>
        <v>5</v>
      </c>
      <c r="AL18" s="192">
        <f t="shared" si="3"/>
        <v>12</v>
      </c>
      <c r="AM18" s="412" t="str">
        <f t="shared" si="4"/>
        <v>Học tiếp</v>
      </c>
      <c r="AN18" s="308">
        <f t="shared" si="5"/>
        <v>5.53</v>
      </c>
    </row>
    <row r="19" spans="1:40" s="193" customFormat="1" ht="22.5" customHeight="1">
      <c r="A19" s="189">
        <v>10</v>
      </c>
      <c r="B19" s="190" t="s">
        <v>76</v>
      </c>
      <c r="C19" s="298" t="s">
        <v>77</v>
      </c>
      <c r="D19" s="250" t="s">
        <v>218</v>
      </c>
      <c r="E19" s="192" t="s">
        <v>78</v>
      </c>
      <c r="F19" s="194" t="s">
        <v>12</v>
      </c>
      <c r="G19" s="363">
        <f>'HK1'!I12</f>
        <v>8</v>
      </c>
      <c r="H19" s="363">
        <f>'HK1'!L12</f>
        <v>6</v>
      </c>
      <c r="I19" s="363">
        <f>'HK1'!O12</f>
        <v>7</v>
      </c>
      <c r="J19" s="364">
        <f>'HK1'!R12</f>
        <v>7</v>
      </c>
      <c r="K19" s="363">
        <f>'HK1'!U12</f>
        <v>6</v>
      </c>
      <c r="L19" s="363">
        <f>'HK1'!X12</f>
        <v>9</v>
      </c>
      <c r="M19" s="363">
        <f>'HK2'!I12</f>
        <v>7</v>
      </c>
      <c r="N19" s="363">
        <f>'HK2'!L12</f>
        <v>6</v>
      </c>
      <c r="O19" s="363">
        <f>'HK2'!O12</f>
        <v>5</v>
      </c>
      <c r="P19" s="363">
        <f>'HK2'!R12</f>
        <v>5</v>
      </c>
      <c r="Q19" s="363">
        <f>'HK2'!U12</f>
        <v>5</v>
      </c>
      <c r="R19" s="363">
        <f>'HK2'!X12</f>
        <v>6</v>
      </c>
      <c r="S19" s="363">
        <f>'HK3'!I12</f>
        <v>9</v>
      </c>
      <c r="T19" s="363">
        <f>'HK3'!L12</f>
        <v>6</v>
      </c>
      <c r="U19" s="363">
        <f>'HK3'!O12</f>
        <v>6</v>
      </c>
      <c r="V19" s="363">
        <f>'HK3'!R12</f>
        <v>7</v>
      </c>
      <c r="W19" s="363">
        <f>'HK3'!U12</f>
        <v>7</v>
      </c>
      <c r="X19" s="363">
        <f>'HK3'!X12</f>
        <v>9</v>
      </c>
      <c r="Y19" s="363">
        <f>'HK3'!AA12</f>
        <v>8</v>
      </c>
      <c r="Z19" s="363">
        <f>'HK4'!I12</f>
        <v>6</v>
      </c>
      <c r="AA19" s="363">
        <f>'HK4'!L12</f>
        <v>7</v>
      </c>
      <c r="AB19" s="363">
        <f>'HK4'!O12</f>
        <v>6</v>
      </c>
      <c r="AC19" s="363">
        <f>'HK4'!R12</f>
        <v>4</v>
      </c>
      <c r="AD19" s="363">
        <f>'HK4'!U12</f>
        <v>3</v>
      </c>
      <c r="AE19" s="363">
        <f>'HK4'!X12</f>
        <v>6</v>
      </c>
      <c r="AF19" s="363">
        <f>'HK4'!AA12</f>
        <v>7</v>
      </c>
      <c r="AG19" s="363">
        <f>'HK4'!AD12</f>
        <v>9</v>
      </c>
      <c r="AH19" s="363">
        <f>'HK4'!AG12</f>
        <v>9</v>
      </c>
      <c r="AI19" s="459">
        <f t="shared" si="0"/>
        <v>6.35</v>
      </c>
      <c r="AJ19" s="411" t="str">
        <f t="shared" si="1"/>
        <v>TB.Khá</v>
      </c>
      <c r="AK19" s="192">
        <f t="shared" si="2"/>
        <v>2</v>
      </c>
      <c r="AL19" s="192">
        <f t="shared" si="3"/>
        <v>8</v>
      </c>
      <c r="AM19" s="412" t="str">
        <f t="shared" si="4"/>
        <v>Học tiếp</v>
      </c>
      <c r="AN19" s="308">
        <f t="shared" si="5"/>
        <v>6.3</v>
      </c>
    </row>
    <row r="20" spans="1:40" s="193" customFormat="1" ht="22.5" customHeight="1">
      <c r="A20" s="192">
        <v>11</v>
      </c>
      <c r="B20" s="190" t="s">
        <v>79</v>
      </c>
      <c r="C20" s="298" t="s">
        <v>80</v>
      </c>
      <c r="D20" s="250" t="s">
        <v>219</v>
      </c>
      <c r="E20" s="192" t="s">
        <v>81</v>
      </c>
      <c r="F20" s="194" t="s">
        <v>6</v>
      </c>
      <c r="G20" s="363">
        <f>'HK1'!I13</f>
        <v>6</v>
      </c>
      <c r="H20" s="363">
        <f>'HK1'!L13</f>
        <v>5</v>
      </c>
      <c r="I20" s="363">
        <f>'HK1'!O13</f>
        <v>6</v>
      </c>
      <c r="J20" s="364">
        <f>'HK1'!R13</f>
        <v>5</v>
      </c>
      <c r="K20" s="363">
        <f>'HK1'!U13</f>
        <v>5</v>
      </c>
      <c r="L20" s="363">
        <f>'HK1'!X13</f>
        <v>9</v>
      </c>
      <c r="M20" s="363">
        <f>'HK2'!I13</f>
        <v>8</v>
      </c>
      <c r="N20" s="363">
        <f>'HK2'!L13</f>
        <v>6</v>
      </c>
      <c r="O20" s="363">
        <f>'HK2'!O13</f>
        <v>5</v>
      </c>
      <c r="P20" s="363">
        <f>'HK2'!R13</f>
        <v>5</v>
      </c>
      <c r="Q20" s="363">
        <f>'HK2'!U13</f>
        <v>6</v>
      </c>
      <c r="R20" s="363">
        <f>'HK2'!X13</f>
        <v>6</v>
      </c>
      <c r="S20" s="363">
        <f>'HK3'!I13</f>
        <v>9</v>
      </c>
      <c r="T20" s="363">
        <f>'HK3'!L13</f>
        <v>6</v>
      </c>
      <c r="U20" s="363">
        <f>'HK3'!O13</f>
        <v>7</v>
      </c>
      <c r="V20" s="363">
        <f>'HK3'!R13</f>
        <v>7</v>
      </c>
      <c r="W20" s="363">
        <f>'HK3'!U13</f>
        <v>6</v>
      </c>
      <c r="X20" s="363">
        <f>'HK3'!X13</f>
        <v>9</v>
      </c>
      <c r="Y20" s="363">
        <f>'HK3'!AA13</f>
        <v>4</v>
      </c>
      <c r="Z20" s="363">
        <f>'HK4'!I13</f>
        <v>5</v>
      </c>
      <c r="AA20" s="363">
        <f>'HK4'!L13</f>
        <v>5</v>
      </c>
      <c r="AB20" s="363">
        <f>'HK4'!O13</f>
        <v>7</v>
      </c>
      <c r="AC20" s="363">
        <f>'HK4'!R13</f>
        <v>3</v>
      </c>
      <c r="AD20" s="363">
        <f>'HK4'!U13</f>
        <v>3</v>
      </c>
      <c r="AE20" s="363">
        <f>'HK4'!X13</f>
        <v>5</v>
      </c>
      <c r="AF20" s="363">
        <f>'HK4'!AA13</f>
        <v>8</v>
      </c>
      <c r="AG20" s="363">
        <f>'HK4'!AD13</f>
        <v>0</v>
      </c>
      <c r="AH20" s="363">
        <f>'HK4'!AG13</f>
        <v>8</v>
      </c>
      <c r="AI20" s="459">
        <f t="shared" si="0"/>
        <v>5.96</v>
      </c>
      <c r="AJ20" s="411" t="str">
        <f t="shared" si="1"/>
        <v>Trung Bình</v>
      </c>
      <c r="AK20" s="192">
        <f t="shared" si="2"/>
        <v>4</v>
      </c>
      <c r="AL20" s="192">
        <f t="shared" si="3"/>
        <v>9</v>
      </c>
      <c r="AM20" s="412" t="str">
        <f t="shared" si="4"/>
        <v>Học tiếp</v>
      </c>
      <c r="AN20" s="308">
        <f t="shared" si="5"/>
        <v>5.85</v>
      </c>
    </row>
    <row r="21" spans="1:40" s="193" customFormat="1" ht="22.5" customHeight="1">
      <c r="A21" s="189">
        <v>12</v>
      </c>
      <c r="B21" s="190" t="s">
        <v>82</v>
      </c>
      <c r="C21" s="298" t="s">
        <v>83</v>
      </c>
      <c r="D21" s="250" t="s">
        <v>220</v>
      </c>
      <c r="E21" s="192" t="s">
        <v>33</v>
      </c>
      <c r="F21" s="194" t="s">
        <v>84</v>
      </c>
      <c r="G21" s="363">
        <f>'HK1'!I14</f>
        <v>7</v>
      </c>
      <c r="H21" s="363">
        <f>'HK1'!L14</f>
        <v>6</v>
      </c>
      <c r="I21" s="363">
        <f>'HK1'!O14</f>
        <v>6</v>
      </c>
      <c r="J21" s="364">
        <f>'HK1'!R14</f>
        <v>9</v>
      </c>
      <c r="K21" s="363">
        <f>'HK1'!U14</f>
        <v>5</v>
      </c>
      <c r="L21" s="363">
        <f>'HK1'!X14</f>
        <v>7</v>
      </c>
      <c r="M21" s="363">
        <f>'HK2'!I14</f>
        <v>8</v>
      </c>
      <c r="N21" s="363">
        <f>'HK2'!L14</f>
        <v>5</v>
      </c>
      <c r="O21" s="363">
        <f>'HK2'!O14</f>
        <v>6</v>
      </c>
      <c r="P21" s="363">
        <f>'HK2'!R14</f>
        <v>5</v>
      </c>
      <c r="Q21" s="363">
        <f>'HK2'!U14</f>
        <v>6</v>
      </c>
      <c r="R21" s="363">
        <f>'HK2'!X14</f>
        <v>7</v>
      </c>
      <c r="S21" s="363">
        <f>'HK3'!I14</f>
        <v>8</v>
      </c>
      <c r="T21" s="363">
        <f>'HK3'!L14</f>
        <v>5</v>
      </c>
      <c r="U21" s="363">
        <f>'HK3'!O14</f>
        <v>7</v>
      </c>
      <c r="V21" s="363">
        <f>'HK3'!R14</f>
        <v>0</v>
      </c>
      <c r="W21" s="363">
        <f>'HK3'!U14</f>
        <v>7</v>
      </c>
      <c r="X21" s="363">
        <f>'HK3'!X14</f>
        <v>8</v>
      </c>
      <c r="Y21" s="363">
        <f>'HK3'!AA14</f>
        <v>3</v>
      </c>
      <c r="Z21" s="363">
        <f>'HK4'!I14</f>
        <v>5</v>
      </c>
      <c r="AA21" s="363">
        <f>'HK4'!L14</f>
        <v>5</v>
      </c>
      <c r="AB21" s="363">
        <f>'HK4'!O14</f>
        <v>7</v>
      </c>
      <c r="AC21" s="363">
        <f>'HK4'!R14</f>
        <v>2</v>
      </c>
      <c r="AD21" s="363">
        <f>'HK4'!U14</f>
        <v>3</v>
      </c>
      <c r="AE21" s="363">
        <f>'HK4'!X14</f>
        <v>4</v>
      </c>
      <c r="AF21" s="363">
        <f>'HK4'!AA14</f>
        <v>7</v>
      </c>
      <c r="AG21" s="363">
        <f>'HK4'!AD14</f>
        <v>0</v>
      </c>
      <c r="AH21" s="363">
        <f>'HK4'!AG14</f>
        <v>8</v>
      </c>
      <c r="AI21" s="459">
        <f t="shared" si="0"/>
        <v>5.13</v>
      </c>
      <c r="AJ21" s="411" t="str">
        <f t="shared" si="1"/>
        <v>Trung Bình</v>
      </c>
      <c r="AK21" s="192">
        <f t="shared" si="2"/>
        <v>6</v>
      </c>
      <c r="AL21" s="192">
        <f t="shared" si="3"/>
        <v>15</v>
      </c>
      <c r="AM21" s="412" t="str">
        <f t="shared" si="4"/>
        <v>Học tiếp</v>
      </c>
      <c r="AN21" s="308">
        <f t="shared" si="5"/>
        <v>5.7</v>
      </c>
    </row>
    <row r="22" spans="1:40" s="193" customFormat="1" ht="22.5" customHeight="1">
      <c r="A22" s="189">
        <v>13</v>
      </c>
      <c r="B22" s="190" t="s">
        <v>85</v>
      </c>
      <c r="C22" s="298" t="s">
        <v>83</v>
      </c>
      <c r="D22" s="250" t="s">
        <v>221</v>
      </c>
      <c r="E22" s="192" t="s">
        <v>86</v>
      </c>
      <c r="F22" s="194" t="s">
        <v>14</v>
      </c>
      <c r="G22" s="363">
        <f>'HK1'!I15</f>
        <v>6</v>
      </c>
      <c r="H22" s="363">
        <f>'HK1'!L15</f>
        <v>7</v>
      </c>
      <c r="I22" s="363">
        <f>'HK1'!O15</f>
        <v>5</v>
      </c>
      <c r="J22" s="364">
        <f>'HK1'!R15</f>
        <v>9</v>
      </c>
      <c r="K22" s="363">
        <f>'HK1'!U15</f>
        <v>7</v>
      </c>
      <c r="L22" s="363">
        <f>'HK1'!X15</f>
        <v>9</v>
      </c>
      <c r="M22" s="363">
        <f>'HK2'!I15</f>
        <v>8</v>
      </c>
      <c r="N22" s="363">
        <f>'HK2'!L15</f>
        <v>6</v>
      </c>
      <c r="O22" s="363">
        <f>'HK2'!O15</f>
        <v>5</v>
      </c>
      <c r="P22" s="363">
        <f>'HK2'!R15</f>
        <v>7</v>
      </c>
      <c r="Q22" s="363">
        <f>'HK2'!U15</f>
        <v>6</v>
      </c>
      <c r="R22" s="363">
        <f>'HK2'!X15</f>
        <v>7</v>
      </c>
      <c r="S22" s="363">
        <f>'HK3'!I15</f>
        <v>9</v>
      </c>
      <c r="T22" s="363">
        <f>'HK3'!L15</f>
        <v>7</v>
      </c>
      <c r="U22" s="363">
        <f>'HK3'!O15</f>
        <v>6</v>
      </c>
      <c r="V22" s="363">
        <f>'HK3'!R15</f>
        <v>8</v>
      </c>
      <c r="W22" s="363">
        <f>'HK3'!U15</f>
        <v>5</v>
      </c>
      <c r="X22" s="363">
        <f>'HK3'!X15</f>
        <v>6</v>
      </c>
      <c r="Y22" s="363">
        <f>'HK3'!AA15</f>
        <v>7</v>
      </c>
      <c r="Z22" s="363">
        <f>'HK4'!I15</f>
        <v>5</v>
      </c>
      <c r="AA22" s="363">
        <f>'HK4'!L15</f>
        <v>3</v>
      </c>
      <c r="AB22" s="363">
        <f>'HK4'!O15</f>
        <v>7</v>
      </c>
      <c r="AC22" s="363">
        <f>'HK4'!R15</f>
        <v>2</v>
      </c>
      <c r="AD22" s="363">
        <f>'HK4'!U15</f>
        <v>5</v>
      </c>
      <c r="AE22" s="363">
        <f>'HK4'!X15</f>
        <v>4</v>
      </c>
      <c r="AF22" s="363">
        <f>'HK4'!AA15</f>
        <v>7</v>
      </c>
      <c r="AG22" s="363">
        <f>'HK4'!AD15</f>
        <v>0</v>
      </c>
      <c r="AH22" s="363">
        <f>'HK4'!AG15</f>
        <v>7</v>
      </c>
      <c r="AI22" s="459">
        <f t="shared" si="0"/>
        <v>5.54</v>
      </c>
      <c r="AJ22" s="411" t="str">
        <f t="shared" si="1"/>
        <v>Trung Bình</v>
      </c>
      <c r="AK22" s="192">
        <f t="shared" si="2"/>
        <v>4</v>
      </c>
      <c r="AL22" s="192">
        <f t="shared" si="3"/>
        <v>11</v>
      </c>
      <c r="AM22" s="412" t="str">
        <f t="shared" si="4"/>
        <v>Học tiếp</v>
      </c>
      <c r="AN22" s="308">
        <f t="shared" si="5"/>
        <v>6.05</v>
      </c>
    </row>
    <row r="23" spans="1:40" s="193" customFormat="1" ht="22.5" customHeight="1">
      <c r="A23" s="192">
        <v>14</v>
      </c>
      <c r="B23" s="190" t="s">
        <v>87</v>
      </c>
      <c r="C23" s="298" t="s">
        <v>88</v>
      </c>
      <c r="D23" s="250" t="s">
        <v>222</v>
      </c>
      <c r="E23" s="192" t="s">
        <v>89</v>
      </c>
      <c r="F23" s="194" t="s">
        <v>49</v>
      </c>
      <c r="G23" s="363">
        <f>'HK1'!I16</f>
        <v>8</v>
      </c>
      <c r="H23" s="363">
        <f>'HK1'!L16</f>
        <v>6</v>
      </c>
      <c r="I23" s="363">
        <f>'HK1'!O16</f>
        <v>8</v>
      </c>
      <c r="J23" s="364">
        <f>'HK1'!R16</f>
        <v>5</v>
      </c>
      <c r="K23" s="363">
        <f>'HK1'!U16</f>
        <v>4</v>
      </c>
      <c r="L23" s="363">
        <f>'HK1'!X16</f>
        <v>8</v>
      </c>
      <c r="M23" s="363">
        <f>'HK2'!I16</f>
        <v>9</v>
      </c>
      <c r="N23" s="363">
        <f>'HK2'!L16</f>
        <v>5</v>
      </c>
      <c r="O23" s="363">
        <f>'HK2'!O16</f>
        <v>6</v>
      </c>
      <c r="P23" s="363">
        <f>'HK2'!R16</f>
        <v>4</v>
      </c>
      <c r="Q23" s="363">
        <f>'HK2'!U16</f>
        <v>6</v>
      </c>
      <c r="R23" s="363">
        <f>'HK2'!X16</f>
        <v>5</v>
      </c>
      <c r="S23" s="363">
        <f>'HK3'!I16</f>
        <v>9</v>
      </c>
      <c r="T23" s="363">
        <f>'HK3'!L16</f>
        <v>5</v>
      </c>
      <c r="U23" s="363">
        <f>'HK3'!O16</f>
        <v>7</v>
      </c>
      <c r="V23" s="363">
        <f>'HK3'!R16</f>
        <v>3</v>
      </c>
      <c r="W23" s="363">
        <f>'HK3'!U16</f>
        <v>6</v>
      </c>
      <c r="X23" s="363">
        <f>'HK3'!X16</f>
        <v>6</v>
      </c>
      <c r="Y23" s="363">
        <f>'HK3'!AA16</f>
        <v>3</v>
      </c>
      <c r="Z23" s="363">
        <f>'HK4'!I16</f>
        <v>5</v>
      </c>
      <c r="AA23" s="363">
        <f>'HK4'!L16</f>
        <v>2</v>
      </c>
      <c r="AB23" s="363">
        <f>'HK4'!O16</f>
        <v>7</v>
      </c>
      <c r="AC23" s="363">
        <f>'HK4'!R16</f>
        <v>3</v>
      </c>
      <c r="AD23" s="363">
        <f>'HK4'!U16</f>
        <v>2</v>
      </c>
      <c r="AE23" s="363">
        <f>'HK4'!X16</f>
        <v>5</v>
      </c>
      <c r="AF23" s="363">
        <f>'HK4'!AA16</f>
        <v>7</v>
      </c>
      <c r="AG23" s="363">
        <f>'HK4'!AD16</f>
        <v>0</v>
      </c>
      <c r="AH23" s="363">
        <f>'HK4'!AG16</f>
        <v>8</v>
      </c>
      <c r="AI23" s="459">
        <f t="shared" si="0"/>
        <v>5.09</v>
      </c>
      <c r="AJ23" s="411" t="str">
        <f t="shared" si="1"/>
        <v>Trung Bình</v>
      </c>
      <c r="AK23" s="192">
        <f t="shared" si="2"/>
        <v>8</v>
      </c>
      <c r="AL23" s="192">
        <f t="shared" si="3"/>
        <v>24</v>
      </c>
      <c r="AM23" s="412" t="str">
        <f t="shared" si="4"/>
        <v>Học tiếp</v>
      </c>
      <c r="AN23" s="308">
        <f t="shared" si="5"/>
        <v>5.6</v>
      </c>
    </row>
    <row r="24" spans="1:40" s="193" customFormat="1" ht="22.5" customHeight="1">
      <c r="A24" s="189">
        <v>15</v>
      </c>
      <c r="B24" s="190" t="s">
        <v>90</v>
      </c>
      <c r="C24" s="298" t="s">
        <v>30</v>
      </c>
      <c r="D24" s="250" t="s">
        <v>223</v>
      </c>
      <c r="E24" s="192" t="s">
        <v>91</v>
      </c>
      <c r="F24" s="194" t="s">
        <v>3</v>
      </c>
      <c r="G24" s="363">
        <f>'HK1'!I17</f>
        <v>5</v>
      </c>
      <c r="H24" s="363">
        <f>'HK1'!L17</f>
        <v>5</v>
      </c>
      <c r="I24" s="363">
        <f>'HK1'!O17</f>
        <v>6</v>
      </c>
      <c r="J24" s="364">
        <f>'HK1'!R17</f>
        <v>6</v>
      </c>
      <c r="K24" s="363">
        <f>'HK1'!U17</f>
        <v>5</v>
      </c>
      <c r="L24" s="363">
        <f>'HK1'!X17</f>
        <v>9</v>
      </c>
      <c r="M24" s="363">
        <f>'HK2'!I17</f>
        <v>9</v>
      </c>
      <c r="N24" s="363">
        <f>'HK2'!L17</f>
        <v>5</v>
      </c>
      <c r="O24" s="363">
        <f>'HK2'!O17</f>
        <v>5</v>
      </c>
      <c r="P24" s="363">
        <f>'HK2'!R17</f>
        <v>5</v>
      </c>
      <c r="Q24" s="363">
        <f>'HK2'!U17</f>
        <v>8</v>
      </c>
      <c r="R24" s="363">
        <f>'HK2'!X17</f>
        <v>5</v>
      </c>
      <c r="S24" s="363">
        <f>'HK3'!I17</f>
        <v>8</v>
      </c>
      <c r="T24" s="363">
        <f>'HK3'!L17</f>
        <v>6</v>
      </c>
      <c r="U24" s="363">
        <f>'HK3'!O17</f>
        <v>6</v>
      </c>
      <c r="V24" s="363">
        <f>'HK3'!R17</f>
        <v>7</v>
      </c>
      <c r="W24" s="363">
        <f>'HK3'!U17</f>
        <v>7</v>
      </c>
      <c r="X24" s="363">
        <f>'HK3'!X17</f>
        <v>9</v>
      </c>
      <c r="Y24" s="363">
        <f>'HK3'!AA17</f>
        <v>5</v>
      </c>
      <c r="Z24" s="363">
        <f>'HK4'!I17</f>
        <v>5</v>
      </c>
      <c r="AA24" s="363">
        <f>'HK4'!L17</f>
        <v>5</v>
      </c>
      <c r="AB24" s="363">
        <f>'HK4'!O17</f>
        <v>6</v>
      </c>
      <c r="AC24" s="363">
        <f>'HK4'!R17</f>
        <v>3</v>
      </c>
      <c r="AD24" s="363">
        <f>'HK4'!U17</f>
        <v>8</v>
      </c>
      <c r="AE24" s="363">
        <f>'HK4'!X17</f>
        <v>6</v>
      </c>
      <c r="AF24" s="363">
        <f>'HK4'!AA17</f>
        <v>7</v>
      </c>
      <c r="AG24" s="363">
        <f>'HK4'!AD17</f>
        <v>0</v>
      </c>
      <c r="AH24" s="363">
        <f>'HK4'!AG17</f>
        <v>7</v>
      </c>
      <c r="AI24" s="459">
        <f t="shared" si="0"/>
        <v>6.2</v>
      </c>
      <c r="AJ24" s="411" t="str">
        <f t="shared" si="1"/>
        <v>TB.Khá</v>
      </c>
      <c r="AK24" s="192">
        <f t="shared" si="2"/>
        <v>2</v>
      </c>
      <c r="AL24" s="192">
        <f t="shared" si="3"/>
        <v>5</v>
      </c>
      <c r="AM24" s="412" t="str">
        <f t="shared" si="4"/>
        <v>Học tiếp</v>
      </c>
      <c r="AN24" s="308">
        <f t="shared" si="5"/>
        <v>6.05</v>
      </c>
    </row>
    <row r="25" spans="1:40" s="193" customFormat="1" ht="22.5" customHeight="1">
      <c r="A25" s="189">
        <v>16</v>
      </c>
      <c r="B25" s="190" t="s">
        <v>92</v>
      </c>
      <c r="C25" s="298" t="s">
        <v>93</v>
      </c>
      <c r="D25" s="250" t="s">
        <v>224</v>
      </c>
      <c r="E25" s="192" t="s">
        <v>94</v>
      </c>
      <c r="F25" s="194" t="s">
        <v>10</v>
      </c>
      <c r="G25" s="363">
        <f>'HK1'!I18</f>
        <v>5</v>
      </c>
      <c r="H25" s="363">
        <f>'HK1'!L18</f>
        <v>6</v>
      </c>
      <c r="I25" s="363">
        <f>'HK1'!O18</f>
        <v>6</v>
      </c>
      <c r="J25" s="364">
        <f>'HK1'!R18</f>
        <v>8</v>
      </c>
      <c r="K25" s="363">
        <f>'HK1'!U18</f>
        <v>6</v>
      </c>
      <c r="L25" s="363">
        <f>'HK1'!X18</f>
        <v>7</v>
      </c>
      <c r="M25" s="363">
        <f>'HK2'!I18</f>
        <v>8</v>
      </c>
      <c r="N25" s="363">
        <f>'HK2'!L18</f>
        <v>5</v>
      </c>
      <c r="O25" s="363">
        <f>'HK2'!O18</f>
        <v>5</v>
      </c>
      <c r="P25" s="363">
        <f>'HK2'!R18</f>
        <v>6</v>
      </c>
      <c r="Q25" s="363">
        <f>'HK2'!U18</f>
        <v>5</v>
      </c>
      <c r="R25" s="363">
        <f>'HK2'!X18</f>
        <v>8</v>
      </c>
      <c r="S25" s="363">
        <f>'HK3'!I18</f>
        <v>8</v>
      </c>
      <c r="T25" s="363">
        <f>'HK3'!L18</f>
        <v>6</v>
      </c>
      <c r="U25" s="363">
        <f>'HK3'!O18</f>
        <v>7</v>
      </c>
      <c r="V25" s="363">
        <f>'HK3'!R18</f>
        <v>7</v>
      </c>
      <c r="W25" s="363">
        <f>'HK3'!U18</f>
        <v>6</v>
      </c>
      <c r="X25" s="363">
        <f>'HK3'!X18</f>
        <v>7</v>
      </c>
      <c r="Y25" s="363">
        <f>'HK3'!AA18</f>
        <v>6</v>
      </c>
      <c r="Z25" s="363">
        <f>'HK4'!I18</f>
        <v>6</v>
      </c>
      <c r="AA25" s="363">
        <f>'HK4'!L18</f>
        <v>6</v>
      </c>
      <c r="AB25" s="363">
        <f>'HK4'!O18</f>
        <v>8</v>
      </c>
      <c r="AC25" s="363">
        <f>'HK4'!R18</f>
        <v>6</v>
      </c>
      <c r="AD25" s="363">
        <f>'HK4'!U18</f>
        <v>6</v>
      </c>
      <c r="AE25" s="363">
        <f>'HK4'!X18</f>
        <v>6</v>
      </c>
      <c r="AF25" s="363">
        <f>'HK4'!AA18</f>
        <v>8</v>
      </c>
      <c r="AG25" s="363">
        <f>'HK4'!AD18</f>
        <v>0</v>
      </c>
      <c r="AH25" s="363">
        <f>'HK4'!AG18</f>
        <v>6</v>
      </c>
      <c r="AI25" s="459">
        <f t="shared" si="0"/>
        <v>6.54</v>
      </c>
      <c r="AJ25" s="411" t="str">
        <f t="shared" si="1"/>
        <v>TB.Khá</v>
      </c>
      <c r="AK25" s="192">
        <f t="shared" si="2"/>
        <v>1</v>
      </c>
      <c r="AL25" s="192">
        <f t="shared" si="3"/>
        <v>1</v>
      </c>
      <c r="AM25" s="412" t="str">
        <f t="shared" si="4"/>
        <v>Học tiếp</v>
      </c>
      <c r="AN25" s="308">
        <f t="shared" si="5"/>
        <v>6.3</v>
      </c>
    </row>
    <row r="26" spans="1:40" s="193" customFormat="1" ht="22.5" customHeight="1">
      <c r="A26" s="192">
        <v>17</v>
      </c>
      <c r="B26" s="190" t="s">
        <v>95</v>
      </c>
      <c r="C26" s="298" t="s">
        <v>96</v>
      </c>
      <c r="D26" s="250" t="s">
        <v>225</v>
      </c>
      <c r="E26" s="192" t="s">
        <v>97</v>
      </c>
      <c r="F26" s="194" t="s">
        <v>6</v>
      </c>
      <c r="G26" s="363">
        <f>'HK1'!I19</f>
        <v>6</v>
      </c>
      <c r="H26" s="363">
        <f>'HK1'!L19</f>
        <v>5</v>
      </c>
      <c r="I26" s="363">
        <f>'HK1'!O19</f>
        <v>6</v>
      </c>
      <c r="J26" s="364">
        <f>'HK1'!R19</f>
        <v>9</v>
      </c>
      <c r="K26" s="363">
        <f>'HK1'!U19</f>
        <v>5</v>
      </c>
      <c r="L26" s="363">
        <f>'HK1'!X19</f>
        <v>7</v>
      </c>
      <c r="M26" s="363">
        <f>'HK2'!I19</f>
        <v>8</v>
      </c>
      <c r="N26" s="363">
        <f>'HK2'!L19</f>
        <v>6</v>
      </c>
      <c r="O26" s="363">
        <f>'HK2'!O19</f>
        <v>5</v>
      </c>
      <c r="P26" s="363">
        <f>'HK2'!R19</f>
        <v>6</v>
      </c>
      <c r="Q26" s="363">
        <f>'HK2'!U19</f>
        <v>6</v>
      </c>
      <c r="R26" s="363">
        <f>'HK2'!X19</f>
        <v>6</v>
      </c>
      <c r="S26" s="363">
        <f>'HK3'!I19</f>
        <v>9</v>
      </c>
      <c r="T26" s="363">
        <f>'HK3'!L19</f>
        <v>7</v>
      </c>
      <c r="U26" s="363">
        <f>'HK3'!O19</f>
        <v>7</v>
      </c>
      <c r="V26" s="363">
        <f>'HK3'!R19</f>
        <v>7</v>
      </c>
      <c r="W26" s="363">
        <f>'HK3'!U19</f>
        <v>7</v>
      </c>
      <c r="X26" s="363">
        <f>'HK3'!X19</f>
        <v>6</v>
      </c>
      <c r="Y26" s="363">
        <f>'HK3'!AA19</f>
        <v>3</v>
      </c>
      <c r="Z26" s="363">
        <f>'HK4'!I19</f>
        <v>6</v>
      </c>
      <c r="AA26" s="363">
        <f>'HK4'!L19</f>
        <v>7</v>
      </c>
      <c r="AB26" s="363">
        <f>'HK4'!O19</f>
        <v>8</v>
      </c>
      <c r="AC26" s="363">
        <f>'HK4'!R19</f>
        <v>4</v>
      </c>
      <c r="AD26" s="363">
        <f>'HK4'!U19</f>
        <v>6</v>
      </c>
      <c r="AE26" s="363">
        <f>'HK4'!X19</f>
        <v>6</v>
      </c>
      <c r="AF26" s="363">
        <f>'HK4'!AA19</f>
        <v>8</v>
      </c>
      <c r="AG26" s="363">
        <f>'HK4'!AD19</f>
        <v>0</v>
      </c>
      <c r="AH26" s="363">
        <f>'HK4'!AG19</f>
        <v>7</v>
      </c>
      <c r="AI26" s="459">
        <f t="shared" si="0"/>
        <v>6.59</v>
      </c>
      <c r="AJ26" s="411" t="str">
        <f t="shared" si="1"/>
        <v>TB.Khá</v>
      </c>
      <c r="AK26" s="192">
        <f t="shared" si="2"/>
        <v>3</v>
      </c>
      <c r="AL26" s="192">
        <f t="shared" si="3"/>
        <v>5</v>
      </c>
      <c r="AM26" s="412" t="str">
        <f t="shared" si="4"/>
        <v>Học tiếp</v>
      </c>
      <c r="AN26" s="308">
        <f t="shared" si="5"/>
        <v>6.42</v>
      </c>
    </row>
    <row r="27" spans="1:40" s="193" customFormat="1" ht="22.5" customHeight="1">
      <c r="A27" s="189">
        <v>18</v>
      </c>
      <c r="B27" s="349" t="s">
        <v>98</v>
      </c>
      <c r="C27" s="298" t="s">
        <v>96</v>
      </c>
      <c r="D27" s="345" t="s">
        <v>226</v>
      </c>
      <c r="E27" s="344" t="s">
        <v>99</v>
      </c>
      <c r="F27" s="348" t="s">
        <v>11</v>
      </c>
      <c r="G27" s="365">
        <f>'HK1'!I20</f>
        <v>8</v>
      </c>
      <c r="H27" s="365">
        <f>'HK1'!L20</f>
        <v>4</v>
      </c>
      <c r="I27" s="365">
        <f>'HK1'!O20</f>
        <v>3</v>
      </c>
      <c r="J27" s="366">
        <f>'HK1'!R20</f>
        <v>10</v>
      </c>
      <c r="K27" s="365">
        <f>'HK1'!U20</f>
        <v>5</v>
      </c>
      <c r="L27" s="365">
        <f>'HK1'!X20</f>
        <v>10</v>
      </c>
      <c r="M27" s="365">
        <f>'HK2'!I20</f>
        <v>8</v>
      </c>
      <c r="N27" s="365">
        <f>'HK2'!L20</f>
        <v>1</v>
      </c>
      <c r="O27" s="365">
        <f>'HK2'!O20</f>
        <v>5</v>
      </c>
      <c r="P27" s="365">
        <f>'HK2'!R20</f>
        <v>6</v>
      </c>
      <c r="Q27" s="365">
        <f>'HK2'!U20</f>
        <v>5</v>
      </c>
      <c r="R27" s="365">
        <f>'HK2'!X20</f>
        <v>7</v>
      </c>
      <c r="S27" s="365">
        <f>'HK3'!I20</f>
        <v>9</v>
      </c>
      <c r="T27" s="365">
        <f>'HK3'!L20</f>
        <v>7</v>
      </c>
      <c r="U27" s="365">
        <f>'HK3'!O20</f>
        <v>6</v>
      </c>
      <c r="V27" s="365">
        <f>'HK3'!R20</f>
        <v>5</v>
      </c>
      <c r="W27" s="365">
        <f>'HK3'!U20</f>
        <v>3</v>
      </c>
      <c r="X27" s="365">
        <f>'HK3'!X20</f>
        <v>5</v>
      </c>
      <c r="Y27" s="365">
        <f>'HK3'!AA20</f>
        <v>6</v>
      </c>
      <c r="Z27" s="363">
        <f>'HK4'!I20</f>
        <v>6</v>
      </c>
      <c r="AA27" s="363">
        <f>'HK4'!L20</f>
        <v>6</v>
      </c>
      <c r="AB27" s="363">
        <f>'HK4'!O20</f>
        <v>7</v>
      </c>
      <c r="AC27" s="363">
        <f>'HK4'!R20</f>
        <v>2</v>
      </c>
      <c r="AD27" s="363">
        <f>'HK4'!U20</f>
        <v>2</v>
      </c>
      <c r="AE27" s="363">
        <f>'HK4'!X20</f>
        <v>5</v>
      </c>
      <c r="AF27" s="363">
        <f>'HK4'!AA20</f>
        <v>8</v>
      </c>
      <c r="AG27" s="363">
        <f>'HK4'!AD20</f>
        <v>0</v>
      </c>
      <c r="AH27" s="363">
        <f>'HK4'!AG20</f>
        <v>7</v>
      </c>
      <c r="AI27" s="459">
        <f t="shared" si="0"/>
        <v>5.3</v>
      </c>
      <c r="AJ27" s="411" t="str">
        <f t="shared" si="1"/>
        <v>Trung Bình</v>
      </c>
      <c r="AK27" s="192">
        <f t="shared" si="2"/>
        <v>7</v>
      </c>
      <c r="AL27" s="192">
        <f t="shared" si="3"/>
        <v>23</v>
      </c>
      <c r="AM27" s="412" t="str">
        <f t="shared" si="4"/>
        <v>Học tiếp</v>
      </c>
      <c r="AN27" s="346">
        <f t="shared" si="5"/>
        <v>5.48</v>
      </c>
    </row>
    <row r="28" spans="1:41" s="157" customFormat="1" ht="22.5" customHeight="1">
      <c r="A28" s="189">
        <v>19</v>
      </c>
      <c r="B28" s="190" t="s">
        <v>100</v>
      </c>
      <c r="C28" s="298" t="s">
        <v>32</v>
      </c>
      <c r="D28" s="250" t="s">
        <v>227</v>
      </c>
      <c r="E28" s="192" t="s">
        <v>101</v>
      </c>
      <c r="F28" s="194" t="s">
        <v>1</v>
      </c>
      <c r="G28" s="363">
        <f>'HK1'!I21</f>
        <v>7</v>
      </c>
      <c r="H28" s="363">
        <f>'HK1'!L21</f>
        <v>6</v>
      </c>
      <c r="I28" s="363">
        <f>'HK1'!O21</f>
        <v>7</v>
      </c>
      <c r="J28" s="364">
        <f>'HK1'!R21</f>
        <v>9</v>
      </c>
      <c r="K28" s="363">
        <f>'HK1'!U21</f>
        <v>4</v>
      </c>
      <c r="L28" s="363">
        <f>'HK1'!X21</f>
        <v>8</v>
      </c>
      <c r="M28" s="363">
        <f>'HK2'!I21</f>
        <v>8</v>
      </c>
      <c r="N28" s="363">
        <f>'HK2'!L21</f>
        <v>7</v>
      </c>
      <c r="O28" s="363">
        <f>'HK2'!O21</f>
        <v>5</v>
      </c>
      <c r="P28" s="363">
        <f>'HK2'!R21</f>
        <v>5</v>
      </c>
      <c r="Q28" s="363">
        <f>'HK2'!U21</f>
        <v>6</v>
      </c>
      <c r="R28" s="363">
        <f>'HK2'!X21</f>
        <v>6</v>
      </c>
      <c r="S28" s="363">
        <f>'HK3'!I21</f>
        <v>10</v>
      </c>
      <c r="T28" s="363">
        <f>'HK3'!L21</f>
        <v>6</v>
      </c>
      <c r="U28" s="363">
        <f>'HK3'!O21</f>
        <v>8</v>
      </c>
      <c r="V28" s="363">
        <f>'HK3'!R21</f>
        <v>8</v>
      </c>
      <c r="W28" s="363">
        <f>'HK3'!U21</f>
        <v>7</v>
      </c>
      <c r="X28" s="363">
        <f>'HK3'!X21</f>
        <v>7</v>
      </c>
      <c r="Y28" s="363">
        <f>'HK3'!AA21</f>
        <v>3</v>
      </c>
      <c r="Z28" s="363">
        <f>'HK4'!I21</f>
        <v>6</v>
      </c>
      <c r="AA28" s="363">
        <f>'HK4'!L21</f>
        <v>4</v>
      </c>
      <c r="AB28" s="363">
        <f>'HK4'!O21</f>
        <v>6</v>
      </c>
      <c r="AC28" s="363">
        <f>'HK4'!R21</f>
        <v>3</v>
      </c>
      <c r="AD28" s="363">
        <f>'HK4'!U21</f>
        <v>3</v>
      </c>
      <c r="AE28" s="363">
        <f>'HK4'!X21</f>
        <v>5</v>
      </c>
      <c r="AF28" s="363">
        <f>'HK4'!AA21</f>
        <v>6</v>
      </c>
      <c r="AG28" s="363">
        <f>'HK4'!AD21</f>
        <v>0</v>
      </c>
      <c r="AH28" s="363">
        <f>'HK4'!AG21</f>
        <v>8</v>
      </c>
      <c r="AI28" s="459">
        <f t="shared" si="0"/>
        <v>5.98</v>
      </c>
      <c r="AJ28" s="411" t="str">
        <f t="shared" si="1"/>
        <v>Trung Bình</v>
      </c>
      <c r="AK28" s="192">
        <f t="shared" si="2"/>
        <v>6</v>
      </c>
      <c r="AL28" s="192">
        <f t="shared" si="3"/>
        <v>16</v>
      </c>
      <c r="AM28" s="412" t="str">
        <f t="shared" si="4"/>
        <v>Học tiếp</v>
      </c>
      <c r="AN28" s="308">
        <f t="shared" si="5"/>
        <v>6.18</v>
      </c>
      <c r="AO28" s="157" t="s">
        <v>298</v>
      </c>
    </row>
    <row r="29" spans="1:40" s="193" customFormat="1" ht="22.5" customHeight="1">
      <c r="A29" s="192">
        <v>20</v>
      </c>
      <c r="B29" s="190" t="s">
        <v>102</v>
      </c>
      <c r="C29" s="298" t="s">
        <v>103</v>
      </c>
      <c r="D29" s="250" t="s">
        <v>228</v>
      </c>
      <c r="E29" s="192" t="s">
        <v>40</v>
      </c>
      <c r="F29" s="194" t="s">
        <v>104</v>
      </c>
      <c r="G29" s="363">
        <f>'HK1'!I22</f>
        <v>5</v>
      </c>
      <c r="H29" s="363">
        <f>'HK1'!L22</f>
        <v>7</v>
      </c>
      <c r="I29" s="363">
        <f>'HK1'!O22</f>
        <v>6</v>
      </c>
      <c r="J29" s="364">
        <f>'HK1'!R22</f>
        <v>6</v>
      </c>
      <c r="K29" s="363">
        <f>'HK1'!U22</f>
        <v>5</v>
      </c>
      <c r="L29" s="363">
        <f>'HK1'!X22</f>
        <v>7</v>
      </c>
      <c r="M29" s="363">
        <f>'HK2'!I22</f>
        <v>8</v>
      </c>
      <c r="N29" s="363">
        <f>'HK2'!L22</f>
        <v>8</v>
      </c>
      <c r="O29" s="363">
        <f>'HK2'!O22</f>
        <v>6</v>
      </c>
      <c r="P29" s="363">
        <f>'HK2'!R22</f>
        <v>7</v>
      </c>
      <c r="Q29" s="363">
        <f>'HK2'!U22</f>
        <v>7</v>
      </c>
      <c r="R29" s="363">
        <f>'HK2'!X22</f>
        <v>8</v>
      </c>
      <c r="S29" s="363">
        <f>'HK3'!I22</f>
        <v>9</v>
      </c>
      <c r="T29" s="363">
        <f>'HK3'!L22</f>
        <v>8</v>
      </c>
      <c r="U29" s="363">
        <f>'HK3'!O22</f>
        <v>8</v>
      </c>
      <c r="V29" s="363">
        <f>'HK3'!R22</f>
        <v>8</v>
      </c>
      <c r="W29" s="363">
        <f>'HK3'!U22</f>
        <v>6</v>
      </c>
      <c r="X29" s="363">
        <f>'HK3'!X22</f>
        <v>9</v>
      </c>
      <c r="Y29" s="363">
        <f>'HK3'!AA22</f>
        <v>9</v>
      </c>
      <c r="Z29" s="363">
        <f>'HK4'!I22</f>
        <v>6</v>
      </c>
      <c r="AA29" s="363">
        <f>'HK4'!L22</f>
        <v>6</v>
      </c>
      <c r="AB29" s="363">
        <f>'HK4'!O22</f>
        <v>7</v>
      </c>
      <c r="AC29" s="363">
        <f>'HK4'!R22</f>
        <v>7</v>
      </c>
      <c r="AD29" s="363">
        <f>'HK4'!U22</f>
        <v>6</v>
      </c>
      <c r="AE29" s="363">
        <f>'HK4'!X22</f>
        <v>6</v>
      </c>
      <c r="AF29" s="363">
        <f>'HK4'!AA22</f>
        <v>8</v>
      </c>
      <c r="AG29" s="363">
        <f>'HK4'!AD22</f>
        <v>0</v>
      </c>
      <c r="AH29" s="363">
        <f>'HK4'!AG22</f>
        <v>6</v>
      </c>
      <c r="AI29" s="459">
        <f t="shared" si="0"/>
        <v>7.09</v>
      </c>
      <c r="AJ29" s="411" t="str">
        <f t="shared" si="1"/>
        <v>Khá</v>
      </c>
      <c r="AK29" s="192">
        <f t="shared" si="2"/>
        <v>1</v>
      </c>
      <c r="AL29" s="192">
        <f t="shared" si="3"/>
        <v>1</v>
      </c>
      <c r="AM29" s="412" t="str">
        <f t="shared" si="4"/>
        <v>Học tiếp</v>
      </c>
      <c r="AN29" s="308">
        <f t="shared" si="5"/>
        <v>6.8</v>
      </c>
    </row>
    <row r="30" spans="1:40" s="193" customFormat="1" ht="22.5" customHeight="1">
      <c r="A30" s="189">
        <v>21</v>
      </c>
      <c r="B30" s="190" t="s">
        <v>105</v>
      </c>
      <c r="C30" s="298" t="s">
        <v>106</v>
      </c>
      <c r="D30" s="250" t="s">
        <v>229</v>
      </c>
      <c r="E30" s="192" t="s">
        <v>107</v>
      </c>
      <c r="F30" s="194" t="s">
        <v>5</v>
      </c>
      <c r="G30" s="363">
        <f>'HK1'!I23</f>
        <v>8</v>
      </c>
      <c r="H30" s="363">
        <f>'HK1'!L23</f>
        <v>5</v>
      </c>
      <c r="I30" s="363">
        <f>'HK1'!O23</f>
        <v>7</v>
      </c>
      <c r="J30" s="364">
        <f>'HK1'!R23</f>
        <v>6</v>
      </c>
      <c r="K30" s="363">
        <f>'HK1'!U23</f>
        <v>6</v>
      </c>
      <c r="L30" s="363">
        <f>'HK1'!X23</f>
        <v>7</v>
      </c>
      <c r="M30" s="363">
        <f>'HK2'!I23</f>
        <v>8</v>
      </c>
      <c r="N30" s="363">
        <f>'HK2'!L23</f>
        <v>7</v>
      </c>
      <c r="O30" s="363">
        <f>'HK2'!O23</f>
        <v>6</v>
      </c>
      <c r="P30" s="363">
        <f>'HK2'!R23</f>
        <v>6</v>
      </c>
      <c r="Q30" s="363">
        <f>'HK2'!U23</f>
        <v>6</v>
      </c>
      <c r="R30" s="363">
        <f>'HK2'!X23</f>
        <v>7</v>
      </c>
      <c r="S30" s="363">
        <f>'HK3'!I23</f>
        <v>10</v>
      </c>
      <c r="T30" s="363">
        <f>'HK3'!L23</f>
        <v>7</v>
      </c>
      <c r="U30" s="363">
        <f>'HK3'!O23</f>
        <v>8</v>
      </c>
      <c r="V30" s="363">
        <f>'HK3'!R23</f>
        <v>7</v>
      </c>
      <c r="W30" s="363">
        <f>'HK3'!U23</f>
        <v>6</v>
      </c>
      <c r="X30" s="363">
        <f>'HK3'!X23</f>
        <v>8</v>
      </c>
      <c r="Y30" s="363">
        <f>'HK3'!AA23</f>
        <v>5</v>
      </c>
      <c r="Z30" s="363">
        <f>'HK4'!I23</f>
        <v>6</v>
      </c>
      <c r="AA30" s="363">
        <f>'HK4'!L23</f>
        <v>6</v>
      </c>
      <c r="AB30" s="363">
        <f>'HK4'!O23</f>
        <v>7</v>
      </c>
      <c r="AC30" s="363">
        <f>'HK4'!R23</f>
        <v>7</v>
      </c>
      <c r="AD30" s="363">
        <f>'HK4'!U23</f>
        <v>7</v>
      </c>
      <c r="AE30" s="363">
        <f>'HK4'!X23</f>
        <v>6</v>
      </c>
      <c r="AF30" s="363">
        <f>'HK4'!AA23</f>
        <v>9</v>
      </c>
      <c r="AG30" s="363">
        <f>'HK4'!AD23</f>
        <v>5</v>
      </c>
      <c r="AH30" s="363">
        <f>'HK4'!AG23</f>
        <v>8</v>
      </c>
      <c r="AI30" s="459">
        <f t="shared" si="0"/>
        <v>7.24</v>
      </c>
      <c r="AJ30" s="411" t="str">
        <f t="shared" si="1"/>
        <v>Khá</v>
      </c>
      <c r="AK30" s="192">
        <f t="shared" si="2"/>
        <v>0</v>
      </c>
      <c r="AL30" s="192">
        <f t="shared" si="3"/>
        <v>0</v>
      </c>
      <c r="AM30" s="412" t="str">
        <f t="shared" si="4"/>
        <v>Học tiếp</v>
      </c>
      <c r="AN30" s="308">
        <f t="shared" si="5"/>
        <v>6.93</v>
      </c>
    </row>
    <row r="31" spans="1:40" s="193" customFormat="1" ht="22.5" customHeight="1">
      <c r="A31" s="189">
        <v>22</v>
      </c>
      <c r="B31" s="190" t="s">
        <v>108</v>
      </c>
      <c r="C31" s="298" t="s">
        <v>109</v>
      </c>
      <c r="D31" s="250" t="s">
        <v>230</v>
      </c>
      <c r="E31" s="192" t="s">
        <v>110</v>
      </c>
      <c r="F31" s="194" t="s">
        <v>13</v>
      </c>
      <c r="G31" s="363">
        <f>'HK1'!I24</f>
        <v>8</v>
      </c>
      <c r="H31" s="363">
        <f>'HK1'!L24</f>
        <v>5</v>
      </c>
      <c r="I31" s="363">
        <f>'HK1'!O24</f>
        <v>5</v>
      </c>
      <c r="J31" s="364">
        <f>'HK1'!R24</f>
        <v>6</v>
      </c>
      <c r="K31" s="363">
        <f>'HK1'!U24</f>
        <v>6</v>
      </c>
      <c r="L31" s="363">
        <f>'HK1'!X24</f>
        <v>8</v>
      </c>
      <c r="M31" s="363">
        <f>'HK2'!I24</f>
        <v>8</v>
      </c>
      <c r="N31" s="363">
        <f>'HK2'!L24</f>
        <v>7</v>
      </c>
      <c r="O31" s="363">
        <f>'HK2'!O24</f>
        <v>6</v>
      </c>
      <c r="P31" s="363">
        <f>'HK2'!R24</f>
        <v>5</v>
      </c>
      <c r="Q31" s="363">
        <f>'HK2'!U24</f>
        <v>6</v>
      </c>
      <c r="R31" s="363">
        <f>'HK2'!X24</f>
        <v>8</v>
      </c>
      <c r="S31" s="363">
        <f>'HK3'!I24</f>
        <v>9</v>
      </c>
      <c r="T31" s="363">
        <f>'HK3'!L24</f>
        <v>5</v>
      </c>
      <c r="U31" s="363">
        <f>'HK3'!O24</f>
        <v>8</v>
      </c>
      <c r="V31" s="363">
        <f>'HK3'!R24</f>
        <v>7</v>
      </c>
      <c r="W31" s="363">
        <f>'HK3'!U24</f>
        <v>6</v>
      </c>
      <c r="X31" s="363">
        <f>'HK3'!X24</f>
        <v>9</v>
      </c>
      <c r="Y31" s="363">
        <f>'HK3'!AA24</f>
        <v>7</v>
      </c>
      <c r="Z31" s="363">
        <f>'HK4'!I24</f>
        <v>7</v>
      </c>
      <c r="AA31" s="363">
        <f>'HK4'!L24</f>
        <v>7</v>
      </c>
      <c r="AB31" s="363">
        <f>'HK4'!O24</f>
        <v>7</v>
      </c>
      <c r="AC31" s="363">
        <f>'HK4'!R24</f>
        <v>4</v>
      </c>
      <c r="AD31" s="363">
        <f>'HK4'!U24</f>
        <v>5</v>
      </c>
      <c r="AE31" s="363">
        <f>'HK4'!X24</f>
        <v>5</v>
      </c>
      <c r="AF31" s="363">
        <f>'HK4'!AA24</f>
        <v>8</v>
      </c>
      <c r="AG31" s="363">
        <f>'HK4'!AD24</f>
        <v>0</v>
      </c>
      <c r="AH31" s="363">
        <f>'HK4'!AG24</f>
        <v>6</v>
      </c>
      <c r="AI31" s="459">
        <f t="shared" si="0"/>
        <v>6.57</v>
      </c>
      <c r="AJ31" s="411" t="str">
        <f t="shared" si="1"/>
        <v>TB.Khá</v>
      </c>
      <c r="AK31" s="192">
        <f t="shared" si="2"/>
        <v>2</v>
      </c>
      <c r="AL31" s="192">
        <f t="shared" si="3"/>
        <v>5</v>
      </c>
      <c r="AM31" s="412" t="str">
        <f t="shared" si="4"/>
        <v>Học tiếp</v>
      </c>
      <c r="AN31" s="308">
        <f t="shared" si="5"/>
        <v>6.43</v>
      </c>
    </row>
    <row r="32" spans="1:40" s="193" customFormat="1" ht="22.5" customHeight="1">
      <c r="A32" s="192">
        <v>23</v>
      </c>
      <c r="B32" s="190" t="s">
        <v>111</v>
      </c>
      <c r="C32" s="298" t="s">
        <v>112</v>
      </c>
      <c r="D32" s="250" t="s">
        <v>231</v>
      </c>
      <c r="E32" s="192" t="s">
        <v>113</v>
      </c>
      <c r="F32" s="194" t="s">
        <v>10</v>
      </c>
      <c r="G32" s="363">
        <f>'HK1'!I25</f>
        <v>5</v>
      </c>
      <c r="H32" s="363">
        <f>'HK1'!L25</f>
        <v>5</v>
      </c>
      <c r="I32" s="363">
        <f>'HK1'!O25</f>
        <v>6</v>
      </c>
      <c r="J32" s="364">
        <f>'HK1'!R25</f>
        <v>6</v>
      </c>
      <c r="K32" s="363">
        <f>'HK1'!U25</f>
        <v>5</v>
      </c>
      <c r="L32" s="363">
        <f>'HK1'!X25</f>
        <v>9</v>
      </c>
      <c r="M32" s="363">
        <f>'HK2'!I25</f>
        <v>7</v>
      </c>
      <c r="N32" s="363">
        <f>'HK2'!L25</f>
        <v>7</v>
      </c>
      <c r="O32" s="363">
        <f>'HK2'!O25</f>
        <v>5</v>
      </c>
      <c r="P32" s="363">
        <f>'HK2'!R25</f>
        <v>5</v>
      </c>
      <c r="Q32" s="363">
        <f>'HK2'!U25</f>
        <v>6</v>
      </c>
      <c r="R32" s="363">
        <f>'HK2'!X25</f>
        <v>5</v>
      </c>
      <c r="S32" s="363">
        <f>'HK3'!I25</f>
        <v>8</v>
      </c>
      <c r="T32" s="363">
        <f>'HK3'!L25</f>
        <v>7</v>
      </c>
      <c r="U32" s="363">
        <f>'HK3'!O25</f>
        <v>7</v>
      </c>
      <c r="V32" s="363">
        <f>'HK3'!R25</f>
        <v>7</v>
      </c>
      <c r="W32" s="363">
        <f>'HK3'!U25</f>
        <v>3</v>
      </c>
      <c r="X32" s="363">
        <f>'HK3'!X25</f>
        <v>5</v>
      </c>
      <c r="Y32" s="363">
        <f>'HK3'!AA25</f>
        <v>6</v>
      </c>
      <c r="Z32" s="363">
        <f>'HK4'!I25</f>
        <v>5</v>
      </c>
      <c r="AA32" s="363">
        <f>'HK4'!L25</f>
        <v>2</v>
      </c>
      <c r="AB32" s="363">
        <f>'HK4'!O25</f>
        <v>5</v>
      </c>
      <c r="AC32" s="363">
        <f>'HK4'!R25</f>
        <v>2</v>
      </c>
      <c r="AD32" s="363">
        <f>'HK4'!U25</f>
        <v>5</v>
      </c>
      <c r="AE32" s="363">
        <f>'HK4'!X25</f>
        <v>4</v>
      </c>
      <c r="AF32" s="363">
        <f>'HK4'!AA25</f>
        <v>7</v>
      </c>
      <c r="AG32" s="363">
        <f>'HK4'!AD25</f>
        <v>0</v>
      </c>
      <c r="AH32" s="363">
        <f>'HK4'!AG25</f>
        <v>7</v>
      </c>
      <c r="AI32" s="459">
        <f t="shared" si="0"/>
        <v>5.11</v>
      </c>
      <c r="AJ32" s="411" t="str">
        <f t="shared" si="1"/>
        <v>Trung Bình</v>
      </c>
      <c r="AK32" s="192">
        <f t="shared" si="2"/>
        <v>5</v>
      </c>
      <c r="AL32" s="192">
        <f t="shared" si="3"/>
        <v>14</v>
      </c>
      <c r="AM32" s="412" t="str">
        <f t="shared" si="4"/>
        <v>Học tiếp</v>
      </c>
      <c r="AN32" s="308">
        <f t="shared" si="5"/>
        <v>5.39</v>
      </c>
    </row>
    <row r="33" spans="1:40" s="193" customFormat="1" ht="22.5" customHeight="1">
      <c r="A33" s="189">
        <v>24</v>
      </c>
      <c r="B33" s="190" t="s">
        <v>114</v>
      </c>
      <c r="C33" s="298" t="s">
        <v>35</v>
      </c>
      <c r="D33" s="250" t="s">
        <v>232</v>
      </c>
      <c r="E33" s="192" t="s">
        <v>115</v>
      </c>
      <c r="F33" s="194" t="s">
        <v>58</v>
      </c>
      <c r="G33" s="363">
        <f>'HK1'!I26</f>
        <v>6</v>
      </c>
      <c r="H33" s="363">
        <f>'HK1'!L26</f>
        <v>7</v>
      </c>
      <c r="I33" s="363">
        <f>'HK1'!O26</f>
        <v>6</v>
      </c>
      <c r="J33" s="364">
        <f>'HK1'!R26</f>
        <v>6</v>
      </c>
      <c r="K33" s="363">
        <f>'HK1'!U26</f>
        <v>5</v>
      </c>
      <c r="L33" s="363">
        <f>'HK1'!X26</f>
        <v>7</v>
      </c>
      <c r="M33" s="363">
        <f>'HK2'!I26</f>
        <v>9</v>
      </c>
      <c r="N33" s="363">
        <f>'HK2'!L26</f>
        <v>6</v>
      </c>
      <c r="O33" s="363">
        <f>'HK2'!O26</f>
        <v>7</v>
      </c>
      <c r="P33" s="363">
        <f>'HK2'!R26</f>
        <v>5</v>
      </c>
      <c r="Q33" s="363">
        <f>'HK2'!U26</f>
        <v>5</v>
      </c>
      <c r="R33" s="363">
        <f>'HK2'!X26</f>
        <v>4</v>
      </c>
      <c r="S33" s="363">
        <f>'HK3'!I26</f>
        <v>9</v>
      </c>
      <c r="T33" s="363">
        <f>'HK3'!L26</f>
        <v>6</v>
      </c>
      <c r="U33" s="363">
        <f>'HK3'!O26</f>
        <v>6</v>
      </c>
      <c r="V33" s="363">
        <f>'HK3'!R26</f>
        <v>6</v>
      </c>
      <c r="W33" s="363">
        <f>'HK3'!U26</f>
        <v>6</v>
      </c>
      <c r="X33" s="363">
        <f>'HK3'!X26</f>
        <v>6</v>
      </c>
      <c r="Y33" s="363">
        <f>'HK3'!AA26</f>
        <v>3</v>
      </c>
      <c r="Z33" s="363">
        <f>'HK4'!I26</f>
        <v>7</v>
      </c>
      <c r="AA33" s="363">
        <f>'HK4'!L26</f>
        <v>3</v>
      </c>
      <c r="AB33" s="363">
        <f>'HK4'!O26</f>
        <v>7</v>
      </c>
      <c r="AC33" s="363">
        <f>'HK4'!R26</f>
        <v>4</v>
      </c>
      <c r="AD33" s="363">
        <f>'HK4'!U26</f>
        <v>5</v>
      </c>
      <c r="AE33" s="363">
        <f>'HK4'!X26</f>
        <v>6</v>
      </c>
      <c r="AF33" s="363">
        <f>'HK4'!AA26</f>
        <v>8</v>
      </c>
      <c r="AG33" s="363">
        <f>'HK4'!AD26</f>
        <v>10</v>
      </c>
      <c r="AH33" s="363">
        <f>'HK4'!AG26</f>
        <v>6</v>
      </c>
      <c r="AI33" s="459">
        <f t="shared" si="0"/>
        <v>6.17</v>
      </c>
      <c r="AJ33" s="411" t="str">
        <f t="shared" si="1"/>
        <v>TB.Khá</v>
      </c>
      <c r="AK33" s="192">
        <f t="shared" si="2"/>
        <v>4</v>
      </c>
      <c r="AL33" s="192">
        <f t="shared" si="3"/>
        <v>7</v>
      </c>
      <c r="AM33" s="412" t="str">
        <f t="shared" si="4"/>
        <v>Học tiếp</v>
      </c>
      <c r="AN33" s="308">
        <f t="shared" si="5"/>
        <v>6.22</v>
      </c>
    </row>
    <row r="34" spans="1:40" s="193" customFormat="1" ht="22.5" customHeight="1">
      <c r="A34" s="189">
        <v>25</v>
      </c>
      <c r="B34" s="190" t="s">
        <v>116</v>
      </c>
      <c r="C34" s="298" t="s">
        <v>35</v>
      </c>
      <c r="D34" s="250" t="s">
        <v>233</v>
      </c>
      <c r="E34" s="192" t="s">
        <v>117</v>
      </c>
      <c r="F34" s="194" t="s">
        <v>118</v>
      </c>
      <c r="G34" s="363">
        <f>'HK1'!I27</f>
        <v>5</v>
      </c>
      <c r="H34" s="363">
        <f>'HK1'!L27</f>
        <v>5</v>
      </c>
      <c r="I34" s="363">
        <f>'HK1'!O27</f>
        <v>6</v>
      </c>
      <c r="J34" s="364">
        <f>'HK1'!R27</f>
        <v>7</v>
      </c>
      <c r="K34" s="363">
        <f>'HK1'!U27</f>
        <v>5</v>
      </c>
      <c r="L34" s="363">
        <f>'HK1'!X27</f>
        <v>7</v>
      </c>
      <c r="M34" s="363">
        <f>'HK2'!I27</f>
        <v>8</v>
      </c>
      <c r="N34" s="363">
        <f>'HK2'!L27</f>
        <v>5</v>
      </c>
      <c r="O34" s="363">
        <f>'HK2'!O27</f>
        <v>6</v>
      </c>
      <c r="P34" s="363">
        <f>'HK2'!R27</f>
        <v>5</v>
      </c>
      <c r="Q34" s="363">
        <f>'HK2'!U27</f>
        <v>6</v>
      </c>
      <c r="R34" s="363">
        <f>'HK2'!X27</f>
        <v>4</v>
      </c>
      <c r="S34" s="363">
        <f>'HK3'!I27</f>
        <v>8</v>
      </c>
      <c r="T34" s="363">
        <f>'HK3'!L27</f>
        <v>7</v>
      </c>
      <c r="U34" s="363">
        <f>'HK3'!O27</f>
        <v>7</v>
      </c>
      <c r="V34" s="363">
        <f>'HK3'!R27</f>
        <v>7</v>
      </c>
      <c r="W34" s="363">
        <f>'HK3'!U27</f>
        <v>6</v>
      </c>
      <c r="X34" s="363">
        <f>'HK3'!X27</f>
        <v>8</v>
      </c>
      <c r="Y34" s="363">
        <f>'HK3'!AA27</f>
        <v>1</v>
      </c>
      <c r="Z34" s="363">
        <f>'HK4'!I27</f>
        <v>5</v>
      </c>
      <c r="AA34" s="363">
        <f>'HK4'!L27</f>
        <v>7</v>
      </c>
      <c r="AB34" s="363">
        <f>'HK4'!O27</f>
        <v>8</v>
      </c>
      <c r="AC34" s="363">
        <f>'HK4'!R27</f>
        <v>3</v>
      </c>
      <c r="AD34" s="363">
        <f>'HK4'!U27</f>
        <v>5</v>
      </c>
      <c r="AE34" s="363">
        <f>'HK4'!X27</f>
        <v>5</v>
      </c>
      <c r="AF34" s="363">
        <f>'HK4'!AA27</f>
        <v>8</v>
      </c>
      <c r="AG34" s="363">
        <f>'HK4'!AD27</f>
        <v>0</v>
      </c>
      <c r="AH34" s="363">
        <f>'HK4'!AG27</f>
        <v>6</v>
      </c>
      <c r="AI34" s="459">
        <f t="shared" si="0"/>
        <v>6.24</v>
      </c>
      <c r="AJ34" s="411" t="str">
        <f t="shared" si="1"/>
        <v>TB.Khá</v>
      </c>
      <c r="AK34" s="192">
        <f t="shared" si="2"/>
        <v>4</v>
      </c>
      <c r="AL34" s="192">
        <f t="shared" si="3"/>
        <v>5</v>
      </c>
      <c r="AM34" s="412" t="str">
        <f t="shared" si="4"/>
        <v>Học tiếp</v>
      </c>
      <c r="AN34" s="308">
        <f t="shared" si="5"/>
        <v>6.05</v>
      </c>
    </row>
    <row r="35" spans="1:40" s="193" customFormat="1" ht="22.5" customHeight="1">
      <c r="A35" s="192">
        <v>26</v>
      </c>
      <c r="B35" s="190" t="s">
        <v>74</v>
      </c>
      <c r="C35" s="298" t="s">
        <v>36</v>
      </c>
      <c r="D35" s="250" t="s">
        <v>234</v>
      </c>
      <c r="E35" s="192" t="s">
        <v>75</v>
      </c>
      <c r="F35" s="194" t="s">
        <v>6</v>
      </c>
      <c r="G35" s="363">
        <f>'HK1'!I28</f>
        <v>6</v>
      </c>
      <c r="H35" s="363">
        <f>'HK1'!L28</f>
        <v>5</v>
      </c>
      <c r="I35" s="363">
        <f>'HK1'!O28</f>
        <v>6</v>
      </c>
      <c r="J35" s="364">
        <f>'HK1'!R28</f>
        <v>6</v>
      </c>
      <c r="K35" s="363">
        <f>'HK1'!U28</f>
        <v>6</v>
      </c>
      <c r="L35" s="363">
        <f>'HK1'!X28</f>
        <v>9</v>
      </c>
      <c r="M35" s="363">
        <f>'HK2'!I28</f>
        <v>5</v>
      </c>
      <c r="N35" s="363">
        <f>'HK2'!L28</f>
        <v>8</v>
      </c>
      <c r="O35" s="363">
        <f>'HK2'!O28</f>
        <v>5</v>
      </c>
      <c r="P35" s="363">
        <f>'HK2'!R28</f>
        <v>5</v>
      </c>
      <c r="Q35" s="363">
        <f>'HK2'!U28</f>
        <v>6</v>
      </c>
      <c r="R35" s="363">
        <f>'HK2'!X28</f>
        <v>6</v>
      </c>
      <c r="S35" s="363">
        <f>'HK3'!I28</f>
        <v>8</v>
      </c>
      <c r="T35" s="363">
        <f>'HK3'!L28</f>
        <v>6</v>
      </c>
      <c r="U35" s="363">
        <f>'HK3'!O28</f>
        <v>6</v>
      </c>
      <c r="V35" s="363">
        <f>'HK3'!R28</f>
        <v>7</v>
      </c>
      <c r="W35" s="363">
        <f>'HK3'!U28</f>
        <v>6</v>
      </c>
      <c r="X35" s="363">
        <f>'HK3'!X28</f>
        <v>8</v>
      </c>
      <c r="Y35" s="363">
        <f>'HK3'!AA28</f>
        <v>5</v>
      </c>
      <c r="Z35" s="363">
        <f>'HK4'!I28</f>
        <v>5</v>
      </c>
      <c r="AA35" s="363">
        <f>'HK4'!L28</f>
        <v>3</v>
      </c>
      <c r="AB35" s="363">
        <f>'HK4'!O28</f>
        <v>7</v>
      </c>
      <c r="AC35" s="363">
        <f>'HK4'!R28</f>
        <v>3</v>
      </c>
      <c r="AD35" s="363">
        <f>'HK4'!U28</f>
        <v>3</v>
      </c>
      <c r="AE35" s="363">
        <f>'HK4'!X28</f>
        <v>5</v>
      </c>
      <c r="AF35" s="363">
        <f>'HK4'!AA28</f>
        <v>6</v>
      </c>
      <c r="AG35" s="363">
        <f>'HK4'!AD28</f>
        <v>0</v>
      </c>
      <c r="AH35" s="363">
        <f>'HK4'!AG28</f>
        <v>8</v>
      </c>
      <c r="AI35" s="459">
        <f t="shared" si="0"/>
        <v>5.43</v>
      </c>
      <c r="AJ35" s="411" t="str">
        <f t="shared" si="1"/>
        <v>Trung Bình</v>
      </c>
      <c r="AK35" s="192">
        <f t="shared" si="2"/>
        <v>4</v>
      </c>
      <c r="AL35" s="192">
        <f t="shared" si="3"/>
        <v>12</v>
      </c>
      <c r="AM35" s="412" t="str">
        <f t="shared" si="4"/>
        <v>Học tiếp</v>
      </c>
      <c r="AN35" s="308">
        <f t="shared" si="5"/>
        <v>5.59</v>
      </c>
    </row>
    <row r="36" spans="1:40" s="193" customFormat="1" ht="22.5" customHeight="1">
      <c r="A36" s="189">
        <v>28</v>
      </c>
      <c r="B36" s="190" t="s">
        <v>120</v>
      </c>
      <c r="C36" s="298" t="s">
        <v>39</v>
      </c>
      <c r="D36" s="250" t="s">
        <v>236</v>
      </c>
      <c r="E36" s="192" t="s">
        <v>121</v>
      </c>
      <c r="F36" s="194" t="s">
        <v>122</v>
      </c>
      <c r="G36" s="363" t="str">
        <f>'HK1'!I30</f>
        <v>M</v>
      </c>
      <c r="H36" s="363">
        <f>'HK1'!L30</f>
        <v>5</v>
      </c>
      <c r="I36" s="363">
        <f>'HK1'!O30</f>
        <v>7</v>
      </c>
      <c r="J36" s="364">
        <f>'HK1'!R30</f>
        <v>9</v>
      </c>
      <c r="K36" s="363">
        <f>'HK1'!U30</f>
        <v>6</v>
      </c>
      <c r="L36" s="363">
        <f>'HK1'!X30</f>
        <v>8</v>
      </c>
      <c r="M36" s="363">
        <f>'HK2'!I30</f>
        <v>9</v>
      </c>
      <c r="N36" s="363">
        <f>'HK2'!L30</f>
        <v>6</v>
      </c>
      <c r="O36" s="363">
        <f>'HK2'!O30</f>
        <v>6</v>
      </c>
      <c r="P36" s="363">
        <f>'HK2'!R30</f>
        <v>6</v>
      </c>
      <c r="Q36" s="363">
        <f>'HK2'!U30</f>
        <v>6</v>
      </c>
      <c r="R36" s="363">
        <f>'HK2'!X30</f>
        <v>8</v>
      </c>
      <c r="S36" s="363">
        <f>'HK3'!I30</f>
        <v>10</v>
      </c>
      <c r="T36" s="363">
        <f>'HK3'!L30</f>
        <v>9</v>
      </c>
      <c r="U36" s="363">
        <f>'HK3'!O30</f>
        <v>8</v>
      </c>
      <c r="V36" s="363">
        <f>'HK3'!R30</f>
        <v>8</v>
      </c>
      <c r="W36" s="363">
        <f>'HK3'!U30</f>
        <v>7</v>
      </c>
      <c r="X36" s="363">
        <f>'HK3'!X30</f>
        <v>10</v>
      </c>
      <c r="Y36" s="363">
        <f>'HK3'!AA30</f>
        <v>3</v>
      </c>
      <c r="Z36" s="363">
        <f>'HK4'!I30</f>
        <v>6</v>
      </c>
      <c r="AA36" s="363">
        <f>'HK4'!L30</f>
        <v>8</v>
      </c>
      <c r="AB36" s="363">
        <f>'HK4'!O30</f>
        <v>8</v>
      </c>
      <c r="AC36" s="363">
        <f>'HK4'!R30</f>
        <v>10</v>
      </c>
      <c r="AD36" s="363">
        <f>'HK4'!U30</f>
        <v>7</v>
      </c>
      <c r="AE36" s="363">
        <f>'HK4'!X30</f>
        <v>6</v>
      </c>
      <c r="AF36" s="363">
        <f>'HK4'!AA30</f>
        <v>9</v>
      </c>
      <c r="AG36" s="363">
        <f>'HK4'!AD30</f>
        <v>10</v>
      </c>
      <c r="AH36" s="363">
        <f>'HK4'!AG30</f>
        <v>7</v>
      </c>
      <c r="AI36" s="459">
        <f t="shared" si="0"/>
        <v>8.2</v>
      </c>
      <c r="AJ36" s="411" t="str">
        <f t="shared" si="1"/>
        <v>Giỏi</v>
      </c>
      <c r="AK36" s="192">
        <f t="shared" si="2"/>
        <v>1</v>
      </c>
      <c r="AL36" s="192">
        <f t="shared" si="3"/>
        <v>0</v>
      </c>
      <c r="AM36" s="412" t="str">
        <f t="shared" si="4"/>
        <v>Học tiếp</v>
      </c>
      <c r="AN36" s="308">
        <f t="shared" si="5"/>
        <v>7.55</v>
      </c>
    </row>
    <row r="37" spans="1:40" s="193" customFormat="1" ht="22.5" customHeight="1">
      <c r="A37" s="189">
        <v>31</v>
      </c>
      <c r="B37" s="413" t="s">
        <v>132</v>
      </c>
      <c r="C37" s="414" t="s">
        <v>133</v>
      </c>
      <c r="D37" s="250" t="s">
        <v>240</v>
      </c>
      <c r="E37" s="192" t="s">
        <v>134</v>
      </c>
      <c r="F37" s="194" t="s">
        <v>2</v>
      </c>
      <c r="G37" s="363">
        <f>'HK1'!I33</f>
        <v>6</v>
      </c>
      <c r="H37" s="363">
        <f>'HK1'!L33</f>
        <v>6</v>
      </c>
      <c r="I37" s="363">
        <f>'HK1'!O33</f>
        <v>5</v>
      </c>
      <c r="J37" s="364">
        <f>'HK1'!R33</f>
        <v>6</v>
      </c>
      <c r="K37" s="363">
        <f>'HK1'!U33</f>
        <v>6</v>
      </c>
      <c r="L37" s="363">
        <f>'HK1'!X33</f>
        <v>9</v>
      </c>
      <c r="M37" s="363">
        <f>'HK2'!I33</f>
        <v>8</v>
      </c>
      <c r="N37" s="363">
        <f>'HK2'!L33</f>
        <v>6</v>
      </c>
      <c r="O37" s="363">
        <f>'HK2'!O33</f>
        <v>6</v>
      </c>
      <c r="P37" s="363">
        <f>'HK2'!R33</f>
        <v>5</v>
      </c>
      <c r="Q37" s="363">
        <f>'HK2'!U33</f>
        <v>7</v>
      </c>
      <c r="R37" s="363">
        <f>'HK2'!X33</f>
        <v>7</v>
      </c>
      <c r="S37" s="363">
        <f>'HK3'!I33</f>
        <v>9</v>
      </c>
      <c r="T37" s="363">
        <f>'HK3'!L33</f>
        <v>6</v>
      </c>
      <c r="U37" s="363">
        <f>'HK3'!O33</f>
        <v>6</v>
      </c>
      <c r="V37" s="363">
        <f>'HK3'!R33</f>
        <v>7</v>
      </c>
      <c r="W37" s="363">
        <f>'HK3'!U33</f>
        <v>6</v>
      </c>
      <c r="X37" s="363">
        <f>'HK3'!X33</f>
        <v>8</v>
      </c>
      <c r="Y37" s="363">
        <f>'HK3'!AA33</f>
        <v>5</v>
      </c>
      <c r="Z37" s="363">
        <f>'HK4'!I33</f>
        <v>6</v>
      </c>
      <c r="AA37" s="363">
        <f>'HK4'!L33</f>
        <v>4</v>
      </c>
      <c r="AB37" s="363">
        <f>'HK4'!O33</f>
        <v>8</v>
      </c>
      <c r="AC37" s="363">
        <f>'HK4'!R33</f>
        <v>3</v>
      </c>
      <c r="AD37" s="363">
        <f>'HK4'!U33</f>
        <v>8</v>
      </c>
      <c r="AE37" s="363">
        <f>'HK4'!X33</f>
        <v>5</v>
      </c>
      <c r="AF37" s="363">
        <f>'HK4'!AA33</f>
        <v>8</v>
      </c>
      <c r="AG37" s="363">
        <f>'HK4'!AD33</f>
        <v>0</v>
      </c>
      <c r="AH37" s="363">
        <f>'HK4'!AG33</f>
        <v>6</v>
      </c>
      <c r="AI37" s="459">
        <f t="shared" si="0"/>
        <v>6.3</v>
      </c>
      <c r="AJ37" s="411" t="str">
        <f t="shared" si="1"/>
        <v>TB.Khá</v>
      </c>
      <c r="AK37" s="192">
        <f t="shared" si="2"/>
        <v>3</v>
      </c>
      <c r="AL37" s="192">
        <f t="shared" si="3"/>
        <v>8</v>
      </c>
      <c r="AM37" s="412" t="str">
        <f t="shared" si="4"/>
        <v>Học tiếp</v>
      </c>
      <c r="AN37" s="308">
        <f t="shared" si="5"/>
        <v>6.2</v>
      </c>
    </row>
    <row r="38" spans="1:40" s="193" customFormat="1" ht="22.5" customHeight="1">
      <c r="A38" s="192">
        <v>32</v>
      </c>
      <c r="B38" s="190" t="s">
        <v>135</v>
      </c>
      <c r="C38" s="298" t="s">
        <v>136</v>
      </c>
      <c r="D38" s="250" t="s">
        <v>241</v>
      </c>
      <c r="E38" s="192" t="s">
        <v>37</v>
      </c>
      <c r="F38" s="194" t="s">
        <v>58</v>
      </c>
      <c r="G38" s="363">
        <f>'HK1'!I34</f>
        <v>6</v>
      </c>
      <c r="H38" s="363">
        <f>'HK1'!L34</f>
        <v>5</v>
      </c>
      <c r="I38" s="363">
        <f>'HK1'!O34</f>
        <v>5</v>
      </c>
      <c r="J38" s="364">
        <f>'HK1'!R34</f>
        <v>6</v>
      </c>
      <c r="K38" s="363">
        <f>'HK1'!U34</f>
        <v>5</v>
      </c>
      <c r="L38" s="363">
        <f>'HK1'!X34</f>
        <v>8</v>
      </c>
      <c r="M38" s="363">
        <f>'HK2'!I34</f>
        <v>8</v>
      </c>
      <c r="N38" s="363">
        <f>'HK2'!L34</f>
        <v>5</v>
      </c>
      <c r="O38" s="363">
        <f>'HK2'!O34</f>
        <v>5</v>
      </c>
      <c r="P38" s="363">
        <f>'HK2'!R34</f>
        <v>6</v>
      </c>
      <c r="Q38" s="363">
        <f>'HK2'!U34</f>
        <v>6</v>
      </c>
      <c r="R38" s="363">
        <f>'HK2'!X34</f>
        <v>5</v>
      </c>
      <c r="S38" s="363">
        <f>'HK3'!I34</f>
        <v>9</v>
      </c>
      <c r="T38" s="363">
        <f>'HK3'!L34</f>
        <v>8</v>
      </c>
      <c r="U38" s="363">
        <f>'HK3'!O34</f>
        <v>7</v>
      </c>
      <c r="V38" s="363">
        <f>'HK3'!R34</f>
        <v>7</v>
      </c>
      <c r="W38" s="363">
        <f>'HK3'!U34</f>
        <v>8</v>
      </c>
      <c r="X38" s="363">
        <f>'HK3'!X34</f>
        <v>9</v>
      </c>
      <c r="Y38" s="363">
        <f>'HK3'!AA34</f>
        <v>2</v>
      </c>
      <c r="Z38" s="363">
        <f>'HK4'!I34</f>
        <v>5</v>
      </c>
      <c r="AA38" s="363">
        <f>'HK4'!L34</f>
        <v>4</v>
      </c>
      <c r="AB38" s="363">
        <f>'HK4'!O34</f>
        <v>4</v>
      </c>
      <c r="AC38" s="363">
        <f>'HK4'!R34</f>
        <v>3</v>
      </c>
      <c r="AD38" s="363">
        <f>'HK4'!U34</f>
        <v>5</v>
      </c>
      <c r="AE38" s="363">
        <f>'HK4'!X34</f>
        <v>5</v>
      </c>
      <c r="AF38" s="363">
        <f>'HK4'!AA34</f>
        <v>8</v>
      </c>
      <c r="AG38" s="363">
        <f>'HK4'!AD34</f>
        <v>0</v>
      </c>
      <c r="AH38" s="363">
        <f>'HK4'!AG34</f>
        <v>6</v>
      </c>
      <c r="AI38" s="459">
        <f t="shared" si="0"/>
        <v>6.13</v>
      </c>
      <c r="AJ38" s="411" t="str">
        <f t="shared" si="1"/>
        <v>TB.Khá</v>
      </c>
      <c r="AK38" s="192">
        <f t="shared" si="2"/>
        <v>5</v>
      </c>
      <c r="AL38" s="192">
        <f t="shared" si="3"/>
        <v>11</v>
      </c>
      <c r="AM38" s="412" t="str">
        <f t="shared" si="4"/>
        <v>Học tiếp</v>
      </c>
      <c r="AN38" s="308">
        <f t="shared" si="5"/>
        <v>5.95</v>
      </c>
    </row>
    <row r="39" spans="1:40" s="193" customFormat="1" ht="22.5" customHeight="1">
      <c r="A39" s="189">
        <v>33</v>
      </c>
      <c r="B39" s="190" t="s">
        <v>137</v>
      </c>
      <c r="C39" s="298" t="s">
        <v>44</v>
      </c>
      <c r="D39" s="250" t="s">
        <v>242</v>
      </c>
      <c r="E39" s="192" t="s">
        <v>40</v>
      </c>
      <c r="F39" s="194" t="s">
        <v>2</v>
      </c>
      <c r="G39" s="363">
        <f>'HK1'!I35</f>
        <v>6</v>
      </c>
      <c r="H39" s="363">
        <f>'HK1'!L35</f>
        <v>6</v>
      </c>
      <c r="I39" s="363">
        <f>'HK1'!O35</f>
        <v>5</v>
      </c>
      <c r="J39" s="364">
        <f>'HK1'!R35</f>
        <v>6</v>
      </c>
      <c r="K39" s="363">
        <f>'HK1'!U35</f>
        <v>5</v>
      </c>
      <c r="L39" s="363">
        <f>'HK1'!X35</f>
        <v>8</v>
      </c>
      <c r="M39" s="363">
        <f>'HK2'!I35</f>
        <v>8</v>
      </c>
      <c r="N39" s="363">
        <f>'HK2'!L35</f>
        <v>6</v>
      </c>
      <c r="O39" s="363">
        <f>'HK2'!O35</f>
        <v>5</v>
      </c>
      <c r="P39" s="363">
        <f>'HK2'!R35</f>
        <v>6</v>
      </c>
      <c r="Q39" s="363">
        <f>'HK2'!U35</f>
        <v>7</v>
      </c>
      <c r="R39" s="363">
        <f>'HK2'!X35</f>
        <v>8</v>
      </c>
      <c r="S39" s="363">
        <f>'HK3'!I35</f>
        <v>9</v>
      </c>
      <c r="T39" s="363">
        <f>'HK3'!L35</f>
        <v>6</v>
      </c>
      <c r="U39" s="363">
        <f>'HK3'!O35</f>
        <v>7</v>
      </c>
      <c r="V39" s="363">
        <f>'HK3'!R35</f>
        <v>7</v>
      </c>
      <c r="W39" s="363">
        <f>'HK3'!U35</f>
        <v>8</v>
      </c>
      <c r="X39" s="363">
        <f>'HK3'!X35</f>
        <v>7</v>
      </c>
      <c r="Y39" s="363">
        <f>'HK3'!AA35</f>
        <v>5</v>
      </c>
      <c r="Z39" s="363">
        <f>'HK4'!I35</f>
        <v>6</v>
      </c>
      <c r="AA39" s="363">
        <f>'HK4'!L35</f>
        <v>5</v>
      </c>
      <c r="AB39" s="363">
        <f>'HK4'!O35</f>
        <v>6</v>
      </c>
      <c r="AC39" s="363">
        <f>'HK4'!R35</f>
        <v>6</v>
      </c>
      <c r="AD39" s="363">
        <f>'HK4'!U35</f>
        <v>3</v>
      </c>
      <c r="AE39" s="363">
        <f>'HK4'!X35</f>
        <v>5</v>
      </c>
      <c r="AF39" s="363">
        <f>'HK4'!AA35</f>
        <v>7</v>
      </c>
      <c r="AG39" s="363">
        <f>'HK4'!AD35</f>
        <v>0</v>
      </c>
      <c r="AH39" s="363">
        <f>'HK4'!AG35</f>
        <v>8</v>
      </c>
      <c r="AI39" s="459">
        <f t="shared" si="0"/>
        <v>6.17</v>
      </c>
      <c r="AJ39" s="411" t="str">
        <f t="shared" si="1"/>
        <v>TB.Khá</v>
      </c>
      <c r="AK39" s="192">
        <f t="shared" si="2"/>
        <v>2</v>
      </c>
      <c r="AL39" s="192">
        <f t="shared" si="3"/>
        <v>5</v>
      </c>
      <c r="AM39" s="412" t="str">
        <f t="shared" si="4"/>
        <v>Học tiếp</v>
      </c>
      <c r="AN39" s="308">
        <f t="shared" si="5"/>
        <v>6.09</v>
      </c>
    </row>
    <row r="40" spans="1:40" s="193" customFormat="1" ht="22.5" customHeight="1">
      <c r="A40" s="189">
        <v>34</v>
      </c>
      <c r="B40" s="190" t="s">
        <v>142</v>
      </c>
      <c r="C40" s="298" t="s">
        <v>143</v>
      </c>
      <c r="D40" s="250" t="s">
        <v>244</v>
      </c>
      <c r="E40" s="192" t="s">
        <v>91</v>
      </c>
      <c r="F40" s="194" t="s">
        <v>9</v>
      </c>
      <c r="G40" s="363">
        <f>'HK1'!I36</f>
        <v>6</v>
      </c>
      <c r="H40" s="363">
        <f>'HK1'!L36</f>
        <v>5</v>
      </c>
      <c r="I40" s="363">
        <f>'HK1'!O36</f>
        <v>7</v>
      </c>
      <c r="J40" s="364">
        <f>'HK1'!R36</f>
        <v>6</v>
      </c>
      <c r="K40" s="363">
        <f>'HK1'!U36</f>
        <v>6</v>
      </c>
      <c r="L40" s="363">
        <f>'HK1'!X36</f>
        <v>7</v>
      </c>
      <c r="M40" s="363">
        <f>'HK2'!I36</f>
        <v>8</v>
      </c>
      <c r="N40" s="363">
        <f>'HK2'!L36</f>
        <v>6</v>
      </c>
      <c r="O40" s="363">
        <f>'HK2'!O36</f>
        <v>5</v>
      </c>
      <c r="P40" s="363">
        <f>'HK2'!R36</f>
        <v>5</v>
      </c>
      <c r="Q40" s="363">
        <f>'HK2'!U36</f>
        <v>6</v>
      </c>
      <c r="R40" s="363">
        <f>'HK2'!X36</f>
        <v>9</v>
      </c>
      <c r="S40" s="363">
        <f>'HK3'!I36</f>
        <v>9</v>
      </c>
      <c r="T40" s="363">
        <f>'HK3'!L36</f>
        <v>7</v>
      </c>
      <c r="U40" s="363">
        <f>'HK3'!O36</f>
        <v>8</v>
      </c>
      <c r="V40" s="363">
        <f>'HK3'!R36</f>
        <v>7</v>
      </c>
      <c r="W40" s="363">
        <f>'HK3'!U36</f>
        <v>7</v>
      </c>
      <c r="X40" s="363">
        <f>'HK3'!X36</f>
        <v>8</v>
      </c>
      <c r="Y40" s="363">
        <f>'HK3'!AA36</f>
        <v>8</v>
      </c>
      <c r="Z40" s="363">
        <f>'HK4'!I36</f>
        <v>5</v>
      </c>
      <c r="AA40" s="363">
        <f>'HK4'!L36</f>
        <v>8</v>
      </c>
      <c r="AB40" s="363">
        <f>'HK4'!O36</f>
        <v>7</v>
      </c>
      <c r="AC40" s="363">
        <f>'HK4'!R36</f>
        <v>6</v>
      </c>
      <c r="AD40" s="363">
        <f>'HK4'!U36</f>
        <v>6</v>
      </c>
      <c r="AE40" s="363">
        <f>'HK4'!X36</f>
        <v>6</v>
      </c>
      <c r="AF40" s="363">
        <f>'HK4'!AA36</f>
        <v>9</v>
      </c>
      <c r="AG40" s="363">
        <f>'HK4'!AD36</f>
        <v>2</v>
      </c>
      <c r="AH40" s="363">
        <f>'HK4'!AG36</f>
        <v>7</v>
      </c>
      <c r="AI40" s="459">
        <f t="shared" si="0"/>
        <v>7.02</v>
      </c>
      <c r="AJ40" s="411" t="str">
        <f t="shared" si="1"/>
        <v>Khá</v>
      </c>
      <c r="AK40" s="192">
        <f t="shared" si="2"/>
        <v>1</v>
      </c>
      <c r="AL40" s="192">
        <f t="shared" si="3"/>
        <v>1</v>
      </c>
      <c r="AM40" s="412" t="str">
        <f t="shared" si="4"/>
        <v>Học tiếp</v>
      </c>
      <c r="AN40" s="308">
        <f t="shared" si="5"/>
        <v>6.55</v>
      </c>
    </row>
    <row r="41" spans="1:40" s="193" customFormat="1" ht="22.5" customHeight="1">
      <c r="A41" s="192">
        <v>35</v>
      </c>
      <c r="B41" s="190" t="s">
        <v>144</v>
      </c>
      <c r="C41" s="298" t="s">
        <v>143</v>
      </c>
      <c r="D41" s="250" t="s">
        <v>245</v>
      </c>
      <c r="E41" s="192" t="s">
        <v>145</v>
      </c>
      <c r="F41" s="194" t="s">
        <v>14</v>
      </c>
      <c r="G41" s="363">
        <f>'HK1'!I37</f>
        <v>5</v>
      </c>
      <c r="H41" s="363">
        <f>'HK1'!L37</f>
        <v>6</v>
      </c>
      <c r="I41" s="363">
        <f>'HK1'!O37</f>
        <v>9</v>
      </c>
      <c r="J41" s="364">
        <f>'HK1'!R37</f>
        <v>10</v>
      </c>
      <c r="K41" s="363">
        <f>'HK1'!U37</f>
        <v>7</v>
      </c>
      <c r="L41" s="363">
        <f>'HK1'!X37</f>
        <v>8</v>
      </c>
      <c r="M41" s="363">
        <f>'HK2'!I37</f>
        <v>8</v>
      </c>
      <c r="N41" s="363">
        <f>'HK2'!L37</f>
        <v>7</v>
      </c>
      <c r="O41" s="363">
        <f>'HK2'!O37</f>
        <v>6</v>
      </c>
      <c r="P41" s="363">
        <f>'HK2'!R37</f>
        <v>6</v>
      </c>
      <c r="Q41" s="363">
        <f>'HK2'!U37</f>
        <v>9</v>
      </c>
      <c r="R41" s="363">
        <f>'HK2'!X37</f>
        <v>7</v>
      </c>
      <c r="S41" s="363">
        <f>'HK3'!I37</f>
        <v>9</v>
      </c>
      <c r="T41" s="363">
        <f>'HK3'!L37</f>
        <v>8</v>
      </c>
      <c r="U41" s="363">
        <f>'HK3'!O37</f>
        <v>7</v>
      </c>
      <c r="V41" s="363">
        <f>'HK3'!R37</f>
        <v>8</v>
      </c>
      <c r="W41" s="363">
        <f>'HK3'!U37</f>
        <v>7</v>
      </c>
      <c r="X41" s="363">
        <f>'HK3'!X37</f>
        <v>9</v>
      </c>
      <c r="Y41" s="363">
        <f>'HK3'!AA37</f>
        <v>10</v>
      </c>
      <c r="Z41" s="363">
        <f>'HK4'!I37</f>
        <v>6</v>
      </c>
      <c r="AA41" s="363">
        <f>'HK4'!L37</f>
        <v>7</v>
      </c>
      <c r="AB41" s="363">
        <f>'HK4'!O37</f>
        <v>7</v>
      </c>
      <c r="AC41" s="363">
        <f>'HK4'!R37</f>
        <v>7</v>
      </c>
      <c r="AD41" s="363">
        <f>'HK4'!U37</f>
        <v>7</v>
      </c>
      <c r="AE41" s="363">
        <f>'HK4'!X37</f>
        <v>8</v>
      </c>
      <c r="AF41" s="363">
        <f>'HK4'!AA37</f>
        <v>9</v>
      </c>
      <c r="AG41" s="363">
        <f>'HK4'!AD37</f>
        <v>7</v>
      </c>
      <c r="AH41" s="363">
        <f>'HK4'!AG37</f>
        <v>7</v>
      </c>
      <c r="AI41" s="459">
        <f t="shared" si="0"/>
        <v>7.54</v>
      </c>
      <c r="AJ41" s="411" t="str">
        <f t="shared" si="1"/>
        <v>Khá</v>
      </c>
      <c r="AK41" s="192">
        <f t="shared" si="2"/>
        <v>0</v>
      </c>
      <c r="AL41" s="192">
        <f t="shared" si="3"/>
        <v>0</v>
      </c>
      <c r="AM41" s="412" t="str">
        <f t="shared" si="4"/>
        <v>Học tiếp</v>
      </c>
      <c r="AN41" s="308">
        <f t="shared" si="5"/>
        <v>7.38</v>
      </c>
    </row>
    <row r="42" spans="1:40" s="193" customFormat="1" ht="22.5" customHeight="1">
      <c r="A42" s="189">
        <v>36</v>
      </c>
      <c r="B42" s="190" t="s">
        <v>146</v>
      </c>
      <c r="C42" s="298" t="s">
        <v>147</v>
      </c>
      <c r="D42" s="250" t="s">
        <v>246</v>
      </c>
      <c r="E42" s="192" t="s">
        <v>27</v>
      </c>
      <c r="F42" s="194" t="s">
        <v>14</v>
      </c>
      <c r="G42" s="363">
        <f>'HK1'!I38</f>
        <v>7</v>
      </c>
      <c r="H42" s="363">
        <f>'HK1'!L38</f>
        <v>5</v>
      </c>
      <c r="I42" s="363">
        <f>'HK1'!O38</f>
        <v>8</v>
      </c>
      <c r="J42" s="364">
        <f>'HK1'!R38</f>
        <v>9</v>
      </c>
      <c r="K42" s="363">
        <f>'HK1'!U38</f>
        <v>6</v>
      </c>
      <c r="L42" s="363">
        <f>'HK1'!X38</f>
        <v>9</v>
      </c>
      <c r="M42" s="363">
        <f>'HK2'!I38</f>
        <v>7</v>
      </c>
      <c r="N42" s="363">
        <f>'HK2'!L38</f>
        <v>7</v>
      </c>
      <c r="O42" s="363">
        <f>'HK2'!O38</f>
        <v>6</v>
      </c>
      <c r="P42" s="363">
        <f>'HK2'!R38</f>
        <v>7</v>
      </c>
      <c r="Q42" s="363">
        <f>'HK2'!U38</f>
        <v>6</v>
      </c>
      <c r="R42" s="363">
        <f>'HK2'!X38</f>
        <v>7</v>
      </c>
      <c r="S42" s="363">
        <f>'HK3'!I38</f>
        <v>9</v>
      </c>
      <c r="T42" s="363">
        <f>'HK3'!L38</f>
        <v>8</v>
      </c>
      <c r="U42" s="363">
        <f>'HK3'!O38</f>
        <v>6</v>
      </c>
      <c r="V42" s="363">
        <f>'HK3'!R38</f>
        <v>7</v>
      </c>
      <c r="W42" s="363">
        <f>'HK3'!U38</f>
        <v>7</v>
      </c>
      <c r="X42" s="363">
        <f>'HK3'!X38</f>
        <v>9</v>
      </c>
      <c r="Y42" s="363">
        <f>'HK3'!AA38</f>
        <v>7</v>
      </c>
      <c r="Z42" s="363">
        <f>'HK4'!I38</f>
        <v>5</v>
      </c>
      <c r="AA42" s="363">
        <f>'HK4'!L38</f>
        <v>5</v>
      </c>
      <c r="AB42" s="363">
        <f>'HK4'!O38</f>
        <v>8</v>
      </c>
      <c r="AC42" s="363">
        <f>'HK4'!R38</f>
        <v>3</v>
      </c>
      <c r="AD42" s="363">
        <f>'HK4'!U38</f>
        <v>8</v>
      </c>
      <c r="AE42" s="363">
        <f>'HK4'!X38</f>
        <v>5</v>
      </c>
      <c r="AF42" s="363">
        <f>'HK4'!AA38</f>
        <v>8</v>
      </c>
      <c r="AG42" s="363">
        <f>'HK4'!AD38</f>
        <v>0</v>
      </c>
      <c r="AH42" s="363">
        <f>'HK4'!AG38</f>
        <v>3</v>
      </c>
      <c r="AI42" s="459">
        <f t="shared" si="0"/>
        <v>6.54</v>
      </c>
      <c r="AJ42" s="411" t="str">
        <f t="shared" si="1"/>
        <v>TB.Khá</v>
      </c>
      <c r="AK42" s="192">
        <f t="shared" si="2"/>
        <v>3</v>
      </c>
      <c r="AL42" s="192">
        <f t="shared" si="3"/>
        <v>5</v>
      </c>
      <c r="AM42" s="412" t="str">
        <f t="shared" si="4"/>
        <v>Học tiếp</v>
      </c>
      <c r="AN42" s="308">
        <f t="shared" si="5"/>
        <v>6.69</v>
      </c>
    </row>
    <row r="43" spans="1:40" s="193" customFormat="1" ht="22.5" customHeight="1">
      <c r="A43" s="189">
        <v>37</v>
      </c>
      <c r="B43" s="190" t="s">
        <v>148</v>
      </c>
      <c r="C43" s="298" t="s">
        <v>149</v>
      </c>
      <c r="D43" s="250" t="s">
        <v>247</v>
      </c>
      <c r="E43" s="192" t="s">
        <v>115</v>
      </c>
      <c r="F43" s="194" t="s">
        <v>150</v>
      </c>
      <c r="G43" s="363">
        <f>'HK1'!I39</f>
        <v>6</v>
      </c>
      <c r="H43" s="363">
        <f>'HK1'!L39</f>
        <v>5</v>
      </c>
      <c r="I43" s="363">
        <f>'HK1'!O39</f>
        <v>7</v>
      </c>
      <c r="J43" s="364">
        <f>'HK1'!R39</f>
        <v>7</v>
      </c>
      <c r="K43" s="363">
        <f>'HK1'!U39</f>
        <v>7</v>
      </c>
      <c r="L43" s="363">
        <f>'HK1'!X39</f>
        <v>9</v>
      </c>
      <c r="M43" s="363">
        <f>'HK2'!I39</f>
        <v>8</v>
      </c>
      <c r="N43" s="363">
        <f>'HK2'!L39</f>
        <v>7</v>
      </c>
      <c r="O43" s="363">
        <f>'HK2'!O39</f>
        <v>5</v>
      </c>
      <c r="P43" s="363">
        <f>'HK2'!R39</f>
        <v>6</v>
      </c>
      <c r="Q43" s="363">
        <f>'HK2'!U39</f>
        <v>5</v>
      </c>
      <c r="R43" s="363">
        <f>'HK2'!X39</f>
        <v>7</v>
      </c>
      <c r="S43" s="363">
        <f>'HK3'!I39</f>
        <v>9</v>
      </c>
      <c r="T43" s="363">
        <f>'HK3'!L39</f>
        <v>6</v>
      </c>
      <c r="U43" s="363">
        <f>'HK3'!O39</f>
        <v>6</v>
      </c>
      <c r="V43" s="363">
        <f>'HK3'!R39</f>
        <v>7</v>
      </c>
      <c r="W43" s="363">
        <f>'HK3'!U39</f>
        <v>7</v>
      </c>
      <c r="X43" s="363">
        <f>'HK3'!X39</f>
        <v>8</v>
      </c>
      <c r="Y43" s="363">
        <f>'HK3'!AA39</f>
        <v>5</v>
      </c>
      <c r="Z43" s="363">
        <f>'HK4'!I39</f>
        <v>6</v>
      </c>
      <c r="AA43" s="363">
        <f>'HK4'!L39</f>
        <v>7</v>
      </c>
      <c r="AB43" s="363">
        <f>'HK4'!O39</f>
        <v>8</v>
      </c>
      <c r="AC43" s="363">
        <f>'HK4'!R39</f>
        <v>4</v>
      </c>
      <c r="AD43" s="363">
        <f>'HK4'!U39</f>
        <v>5</v>
      </c>
      <c r="AE43" s="363">
        <f>'HK4'!X39</f>
        <v>5</v>
      </c>
      <c r="AF43" s="363">
        <f>'HK4'!AA39</f>
        <v>9</v>
      </c>
      <c r="AG43" s="363">
        <f>'HK4'!AD39</f>
        <v>6</v>
      </c>
      <c r="AH43" s="363">
        <f>'HK4'!AG39</f>
        <v>7</v>
      </c>
      <c r="AI43" s="459">
        <f aca="true" t="shared" si="6" ref="AI43:AI71">ROUND(SUMPRODUCT(S43:AH43,$S$10:$AH$10)/SUMIF($S43:$AH43,"&lt;&gt;M",$S$10:$AH$10),2)</f>
        <v>6.59</v>
      </c>
      <c r="AJ43" s="411" t="str">
        <f aca="true" t="shared" si="7" ref="AJ43:AJ71">IF(AI43&gt;=9,"Xuất Sắc",IF(AI43&gt;=8,"Giỏi",IF(AI43&gt;=7,"Khá",IF(AI43&gt;=6,"TB.Khá",IF(AI43&gt;=5,"Trung Bình",IF(AI43&gt;=4,"Yếu","Kém"))))))</f>
        <v>TB.Khá</v>
      </c>
      <c r="AK43" s="192">
        <f aca="true" t="shared" si="8" ref="AK43:AK71">COUNTIF(G43:AH43,"&lt;5")</f>
        <v>1</v>
      </c>
      <c r="AL43" s="192">
        <f aca="true" t="shared" si="9" ref="AL43:AL71">SUMIF(G43:AH43,"&lt;5",$G$10:$AH$10)</f>
        <v>4</v>
      </c>
      <c r="AM43" s="412" t="str">
        <f aca="true" t="shared" si="10" ref="AM43:AM71">IF(AND(AI43&gt;=5,AL43&lt;=25),"Học tiếp",IF(OR(AI43&lt;3.5,AN43&lt;4),"Thôi học","Ngừng học"))</f>
        <v>Học tiếp</v>
      </c>
      <c r="AN43" s="308">
        <f aca="true" t="shared" si="11" ref="AN43:AN71">ROUND(SUMPRODUCT(G43:AH43,$G$10:$AH$10)/SUMIF($G43:$AH43,"&lt;&gt;M",$G$10:$AH$10),2)</f>
        <v>6.48</v>
      </c>
    </row>
    <row r="44" spans="1:40" s="193" customFormat="1" ht="22.5" customHeight="1">
      <c r="A44" s="189">
        <v>39</v>
      </c>
      <c r="B44" s="190" t="s">
        <v>154</v>
      </c>
      <c r="C44" s="298" t="s">
        <v>155</v>
      </c>
      <c r="D44" s="250" t="s">
        <v>249</v>
      </c>
      <c r="E44" s="192" t="s">
        <v>156</v>
      </c>
      <c r="F44" s="194" t="s">
        <v>4</v>
      </c>
      <c r="G44" s="363">
        <f>'HK1'!I41</f>
        <v>7</v>
      </c>
      <c r="H44" s="363">
        <f>'HK1'!L41</f>
        <v>6</v>
      </c>
      <c r="I44" s="363">
        <f>'HK1'!O41</f>
        <v>6</v>
      </c>
      <c r="J44" s="364">
        <f>'HK1'!R41</f>
        <v>5</v>
      </c>
      <c r="K44" s="363">
        <f>'HK1'!U41</f>
        <v>5</v>
      </c>
      <c r="L44" s="363">
        <f>'HK1'!X41</f>
        <v>9</v>
      </c>
      <c r="M44" s="363">
        <f>'HK2'!I41</f>
        <v>8</v>
      </c>
      <c r="N44" s="363">
        <f>'HK2'!L41</f>
        <v>7</v>
      </c>
      <c r="O44" s="363">
        <f>'HK2'!O41</f>
        <v>7</v>
      </c>
      <c r="P44" s="363">
        <f>'HK2'!R41</f>
        <v>5</v>
      </c>
      <c r="Q44" s="363">
        <f>'HK2'!U41</f>
        <v>5</v>
      </c>
      <c r="R44" s="363">
        <f>'HK2'!X41</f>
        <v>8</v>
      </c>
      <c r="S44" s="363">
        <f>'HK3'!I41</f>
        <v>9</v>
      </c>
      <c r="T44" s="363">
        <f>'HK3'!L41</f>
        <v>6</v>
      </c>
      <c r="U44" s="363">
        <f>'HK3'!O41</f>
        <v>7</v>
      </c>
      <c r="V44" s="363">
        <f>'HK3'!R41</f>
        <v>8</v>
      </c>
      <c r="W44" s="363">
        <f>'HK3'!U41</f>
        <v>7</v>
      </c>
      <c r="X44" s="363">
        <f>'HK3'!X41</f>
        <v>9</v>
      </c>
      <c r="Y44" s="363">
        <f>'HK3'!AA41</f>
        <v>4</v>
      </c>
      <c r="Z44" s="363">
        <f>'HK4'!I41</f>
        <v>5</v>
      </c>
      <c r="AA44" s="363">
        <f>'HK4'!L41</f>
        <v>5</v>
      </c>
      <c r="AB44" s="363">
        <f>'HK4'!O41</f>
        <v>6</v>
      </c>
      <c r="AC44" s="363">
        <f>'HK4'!R41</f>
        <v>3</v>
      </c>
      <c r="AD44" s="363">
        <f>'HK4'!U41</f>
        <v>5</v>
      </c>
      <c r="AE44" s="363">
        <f>'HK4'!X41</f>
        <v>5</v>
      </c>
      <c r="AF44" s="363">
        <f>'HK4'!AA41</f>
        <v>6</v>
      </c>
      <c r="AG44" s="363">
        <f>'HK4'!AD41</f>
        <v>0</v>
      </c>
      <c r="AH44" s="363">
        <f>'HK4'!AG41</f>
        <v>4</v>
      </c>
      <c r="AI44" s="459">
        <f t="shared" si="6"/>
        <v>6.07</v>
      </c>
      <c r="AJ44" s="411" t="str">
        <f t="shared" si="7"/>
        <v>TB.Khá</v>
      </c>
      <c r="AK44" s="192">
        <f t="shared" si="8"/>
        <v>4</v>
      </c>
      <c r="AL44" s="192">
        <f t="shared" si="9"/>
        <v>5</v>
      </c>
      <c r="AM44" s="412" t="str">
        <f t="shared" si="10"/>
        <v>Học tiếp</v>
      </c>
      <c r="AN44" s="308">
        <f t="shared" si="11"/>
        <v>6.13</v>
      </c>
    </row>
    <row r="45" spans="1:40" s="193" customFormat="1" ht="22.5" customHeight="1">
      <c r="A45" s="189">
        <v>40</v>
      </c>
      <c r="B45" s="190" t="s">
        <v>162</v>
      </c>
      <c r="C45" s="298" t="s">
        <v>50</v>
      </c>
      <c r="D45" s="250" t="s">
        <v>252</v>
      </c>
      <c r="E45" s="192" t="s">
        <v>29</v>
      </c>
      <c r="F45" s="194" t="s">
        <v>0</v>
      </c>
      <c r="G45" s="363">
        <f>'HK1'!I42</f>
        <v>6</v>
      </c>
      <c r="H45" s="363">
        <f>'HK1'!L42</f>
        <v>5</v>
      </c>
      <c r="I45" s="363">
        <f>'HK1'!O42</f>
        <v>6</v>
      </c>
      <c r="J45" s="364">
        <f>'HK1'!R42</f>
        <v>6</v>
      </c>
      <c r="K45" s="363">
        <f>'HK1'!U42</f>
        <v>5</v>
      </c>
      <c r="L45" s="363">
        <f>'HK1'!X42</f>
        <v>8</v>
      </c>
      <c r="M45" s="363">
        <f>'HK2'!I42</f>
        <v>5</v>
      </c>
      <c r="N45" s="363">
        <f>'HK2'!L42</f>
        <v>5</v>
      </c>
      <c r="O45" s="363">
        <f>'HK2'!O42</f>
        <v>6</v>
      </c>
      <c r="P45" s="363">
        <f>'HK2'!R42</f>
        <v>5</v>
      </c>
      <c r="Q45" s="363">
        <f>'HK2'!U42</f>
        <v>5</v>
      </c>
      <c r="R45" s="363">
        <f>'HK2'!X42</f>
        <v>9</v>
      </c>
      <c r="S45" s="363">
        <f>'HK3'!I42</f>
        <v>9</v>
      </c>
      <c r="T45" s="363">
        <f>'HK3'!L42</f>
        <v>7</v>
      </c>
      <c r="U45" s="363">
        <f>'HK3'!O42</f>
        <v>8</v>
      </c>
      <c r="V45" s="363">
        <f>'HK3'!R42</f>
        <v>7</v>
      </c>
      <c r="W45" s="363">
        <f>'HK3'!U42</f>
        <v>7</v>
      </c>
      <c r="X45" s="363">
        <f>'HK3'!X42</f>
        <v>8</v>
      </c>
      <c r="Y45" s="363">
        <f>'HK3'!AA42</f>
        <v>9</v>
      </c>
      <c r="Z45" s="363">
        <f>'HK4'!I42</f>
        <v>6</v>
      </c>
      <c r="AA45" s="363">
        <f>'HK4'!L42</f>
        <v>6</v>
      </c>
      <c r="AB45" s="363">
        <f>'HK4'!O42</f>
        <v>8</v>
      </c>
      <c r="AC45" s="363">
        <f>'HK4'!R42</f>
        <v>3</v>
      </c>
      <c r="AD45" s="363">
        <f>'HK4'!U42</f>
        <v>5</v>
      </c>
      <c r="AE45" s="363">
        <f>'HK4'!X42</f>
        <v>5</v>
      </c>
      <c r="AF45" s="363">
        <f>'HK4'!AA42</f>
        <v>8</v>
      </c>
      <c r="AG45" s="363">
        <f>'HK4'!AD42</f>
        <v>0</v>
      </c>
      <c r="AH45" s="363">
        <f>'HK4'!AG42</f>
        <v>9</v>
      </c>
      <c r="AI45" s="459">
        <f t="shared" si="6"/>
        <v>6.52</v>
      </c>
      <c r="AJ45" s="411" t="str">
        <f t="shared" si="7"/>
        <v>TB.Khá</v>
      </c>
      <c r="AK45" s="192">
        <f t="shared" si="8"/>
        <v>2</v>
      </c>
      <c r="AL45" s="192">
        <f t="shared" si="9"/>
        <v>5</v>
      </c>
      <c r="AM45" s="412" t="str">
        <f t="shared" si="10"/>
        <v>Học tiếp</v>
      </c>
      <c r="AN45" s="308">
        <f t="shared" si="11"/>
        <v>6</v>
      </c>
    </row>
    <row r="46" spans="1:40" s="193" customFormat="1" ht="22.5" customHeight="1">
      <c r="A46" s="192">
        <v>41</v>
      </c>
      <c r="B46" s="190" t="s">
        <v>163</v>
      </c>
      <c r="C46" s="298" t="s">
        <v>50</v>
      </c>
      <c r="D46" s="250" t="s">
        <v>253</v>
      </c>
      <c r="E46" s="192" t="s">
        <v>41</v>
      </c>
      <c r="F46" s="194" t="s">
        <v>58</v>
      </c>
      <c r="G46" s="363">
        <f>'HK1'!I43</f>
        <v>6</v>
      </c>
      <c r="H46" s="363">
        <f>'HK1'!L43</f>
        <v>6</v>
      </c>
      <c r="I46" s="363">
        <f>'HK1'!O43</f>
        <v>6</v>
      </c>
      <c r="J46" s="364">
        <f>'HK1'!R43</f>
        <v>6</v>
      </c>
      <c r="K46" s="363">
        <f>'HK1'!U43</f>
        <v>5</v>
      </c>
      <c r="L46" s="363">
        <f>'HK1'!X43</f>
        <v>7</v>
      </c>
      <c r="M46" s="363">
        <f>'HK2'!I43</f>
        <v>5</v>
      </c>
      <c r="N46" s="363">
        <f>'HK2'!L43</f>
        <v>5</v>
      </c>
      <c r="O46" s="363">
        <f>'HK2'!O43</f>
        <v>6</v>
      </c>
      <c r="P46" s="363">
        <f>'HK2'!R43</f>
        <v>6</v>
      </c>
      <c r="Q46" s="363">
        <f>'HK2'!U43</f>
        <v>7</v>
      </c>
      <c r="R46" s="363">
        <f>'HK2'!X43</f>
        <v>4</v>
      </c>
      <c r="S46" s="363">
        <f>'HK3'!I43</f>
        <v>9</v>
      </c>
      <c r="T46" s="363">
        <f>'HK3'!L43</f>
        <v>8</v>
      </c>
      <c r="U46" s="363">
        <f>'HK3'!O43</f>
        <v>6</v>
      </c>
      <c r="V46" s="363">
        <f>'HK3'!R43</f>
        <v>7</v>
      </c>
      <c r="W46" s="363">
        <f>'HK3'!U43</f>
        <v>7</v>
      </c>
      <c r="X46" s="363">
        <f>'HK3'!X43</f>
        <v>9</v>
      </c>
      <c r="Y46" s="363">
        <f>'HK3'!AA43</f>
        <v>3</v>
      </c>
      <c r="Z46" s="363">
        <f>'HK4'!I43</f>
        <v>6</v>
      </c>
      <c r="AA46" s="363">
        <f>'HK4'!L43</f>
        <v>6</v>
      </c>
      <c r="AB46" s="363">
        <f>'HK4'!O43</f>
        <v>7</v>
      </c>
      <c r="AC46" s="363">
        <f>'HK4'!R43</f>
        <v>8</v>
      </c>
      <c r="AD46" s="363">
        <f>'HK4'!U43</f>
        <v>9</v>
      </c>
      <c r="AE46" s="363">
        <f>'HK4'!X43</f>
        <v>8</v>
      </c>
      <c r="AF46" s="363">
        <f>'HK4'!AA43</f>
        <v>9</v>
      </c>
      <c r="AG46" s="363">
        <f>'HK4'!AD43</f>
        <v>0</v>
      </c>
      <c r="AH46" s="363">
        <f>'HK4'!AG43</f>
        <v>3</v>
      </c>
      <c r="AI46" s="459">
        <f t="shared" si="6"/>
        <v>7.41</v>
      </c>
      <c r="AJ46" s="411" t="str">
        <f t="shared" si="7"/>
        <v>Khá</v>
      </c>
      <c r="AK46" s="192">
        <f t="shared" si="8"/>
        <v>4</v>
      </c>
      <c r="AL46" s="192">
        <f t="shared" si="9"/>
        <v>1</v>
      </c>
      <c r="AM46" s="412" t="str">
        <f t="shared" si="10"/>
        <v>Học tiếp</v>
      </c>
      <c r="AN46" s="308">
        <f t="shared" si="11"/>
        <v>6.63</v>
      </c>
    </row>
    <row r="47" spans="1:40" s="193" customFormat="1" ht="22.5" customHeight="1">
      <c r="A47" s="189">
        <v>42</v>
      </c>
      <c r="B47" s="190" t="s">
        <v>164</v>
      </c>
      <c r="C47" s="298" t="s">
        <v>50</v>
      </c>
      <c r="D47" s="250" t="s">
        <v>254</v>
      </c>
      <c r="E47" s="192" t="s">
        <v>165</v>
      </c>
      <c r="F47" s="194" t="s">
        <v>47</v>
      </c>
      <c r="G47" s="363">
        <f>'HK1'!I44</f>
        <v>7</v>
      </c>
      <c r="H47" s="363">
        <f>'HK1'!L44</f>
        <v>5</v>
      </c>
      <c r="I47" s="363">
        <f>'HK1'!O44</f>
        <v>7</v>
      </c>
      <c r="J47" s="364">
        <f>'HK1'!R44</f>
        <v>10</v>
      </c>
      <c r="K47" s="363">
        <f>'HK1'!U44</f>
        <v>6</v>
      </c>
      <c r="L47" s="363">
        <f>'HK1'!X44</f>
        <v>8</v>
      </c>
      <c r="M47" s="363">
        <f>'HK2'!I44</f>
        <v>8</v>
      </c>
      <c r="N47" s="363">
        <f>'HK2'!L44</f>
        <v>6</v>
      </c>
      <c r="O47" s="363">
        <f>'HK2'!O44</f>
        <v>5</v>
      </c>
      <c r="P47" s="363">
        <f>'HK2'!R44</f>
        <v>5</v>
      </c>
      <c r="Q47" s="363">
        <f>'HK2'!U44</f>
        <v>6</v>
      </c>
      <c r="R47" s="363">
        <f>'HK2'!X44</f>
        <v>6</v>
      </c>
      <c r="S47" s="363">
        <f>'HK3'!I44</f>
        <v>9</v>
      </c>
      <c r="T47" s="363">
        <f>'HK3'!L44</f>
        <v>8</v>
      </c>
      <c r="U47" s="363">
        <f>'HK3'!O44</f>
        <v>7</v>
      </c>
      <c r="V47" s="363">
        <f>'HK3'!R44</f>
        <v>7</v>
      </c>
      <c r="W47" s="363">
        <f>'HK3'!U44</f>
        <v>7</v>
      </c>
      <c r="X47" s="363">
        <f>'HK3'!X44</f>
        <v>10</v>
      </c>
      <c r="Y47" s="363">
        <f>'HK3'!AA44</f>
        <v>4</v>
      </c>
      <c r="Z47" s="363">
        <f>'HK4'!I44</f>
        <v>5</v>
      </c>
      <c r="AA47" s="363">
        <f>'HK4'!L44</f>
        <v>5</v>
      </c>
      <c r="AB47" s="363">
        <f>'HK4'!O44</f>
        <v>6</v>
      </c>
      <c r="AC47" s="363">
        <f>'HK4'!R44</f>
        <v>8</v>
      </c>
      <c r="AD47" s="363">
        <f>'HK4'!U44</f>
        <v>9</v>
      </c>
      <c r="AE47" s="363">
        <f>'HK4'!X44</f>
        <v>7</v>
      </c>
      <c r="AF47" s="363">
        <f>'HK4'!AA44</f>
        <v>7</v>
      </c>
      <c r="AG47" s="363">
        <f>'HK4'!AD44</f>
        <v>0</v>
      </c>
      <c r="AH47" s="363">
        <f>'HK4'!AG44</f>
        <v>8</v>
      </c>
      <c r="AI47" s="459">
        <f t="shared" si="6"/>
        <v>7.17</v>
      </c>
      <c r="AJ47" s="411" t="str">
        <f t="shared" si="7"/>
        <v>Khá</v>
      </c>
      <c r="AK47" s="192">
        <f t="shared" si="8"/>
        <v>2</v>
      </c>
      <c r="AL47" s="192">
        <f t="shared" si="9"/>
        <v>1</v>
      </c>
      <c r="AM47" s="412" t="str">
        <f t="shared" si="10"/>
        <v>Học tiếp</v>
      </c>
      <c r="AN47" s="308">
        <f t="shared" si="11"/>
        <v>6.86</v>
      </c>
    </row>
    <row r="48" spans="1:40" s="193" customFormat="1" ht="22.5" customHeight="1">
      <c r="A48" s="189">
        <v>43</v>
      </c>
      <c r="B48" s="190" t="s">
        <v>166</v>
      </c>
      <c r="C48" s="298" t="s">
        <v>50</v>
      </c>
      <c r="D48" s="250" t="s">
        <v>255</v>
      </c>
      <c r="E48" s="192" t="s">
        <v>167</v>
      </c>
      <c r="F48" s="194" t="s">
        <v>8</v>
      </c>
      <c r="G48" s="363">
        <f>'HK1'!I45</f>
        <v>7</v>
      </c>
      <c r="H48" s="363">
        <f>'HK1'!L45</f>
        <v>6</v>
      </c>
      <c r="I48" s="363">
        <f>'HK1'!O45</f>
        <v>7</v>
      </c>
      <c r="J48" s="364">
        <f>'HK1'!R45</f>
        <v>6</v>
      </c>
      <c r="K48" s="363">
        <f>'HK1'!U45</f>
        <v>5</v>
      </c>
      <c r="L48" s="363">
        <f>'HK1'!X45</f>
        <v>6</v>
      </c>
      <c r="M48" s="363">
        <f>'HK2'!I45</f>
        <v>8</v>
      </c>
      <c r="N48" s="363">
        <f>'HK2'!L45</f>
        <v>5</v>
      </c>
      <c r="O48" s="363">
        <f>'HK2'!O45</f>
        <v>7</v>
      </c>
      <c r="P48" s="363">
        <f>'HK2'!R45</f>
        <v>5</v>
      </c>
      <c r="Q48" s="363">
        <f>'HK2'!U45</f>
        <v>5</v>
      </c>
      <c r="R48" s="363">
        <f>'HK2'!X45</f>
        <v>7</v>
      </c>
      <c r="S48" s="363">
        <f>'HK3'!I45</f>
        <v>9</v>
      </c>
      <c r="T48" s="363">
        <f>'HK3'!L45</f>
        <v>6</v>
      </c>
      <c r="U48" s="363">
        <f>'HK3'!O45</f>
        <v>5</v>
      </c>
      <c r="V48" s="363">
        <f>'HK3'!R45</f>
        <v>7</v>
      </c>
      <c r="W48" s="363">
        <f>'HK3'!U45</f>
        <v>7</v>
      </c>
      <c r="X48" s="363">
        <f>'HK3'!X45</f>
        <v>9</v>
      </c>
      <c r="Y48" s="363">
        <f>'HK3'!AA45</f>
        <v>6</v>
      </c>
      <c r="Z48" s="363">
        <f>'HK4'!I45</f>
        <v>7</v>
      </c>
      <c r="AA48" s="363">
        <f>'HK4'!L45</f>
        <v>5</v>
      </c>
      <c r="AB48" s="363">
        <f>'HK4'!O45</f>
        <v>6</v>
      </c>
      <c r="AC48" s="363">
        <f>'HK4'!R45</f>
        <v>3</v>
      </c>
      <c r="AD48" s="363">
        <f>'HK4'!U45</f>
        <v>6</v>
      </c>
      <c r="AE48" s="363">
        <f>'HK4'!X45</f>
        <v>7</v>
      </c>
      <c r="AF48" s="363">
        <f>'HK4'!AA45</f>
        <v>7</v>
      </c>
      <c r="AG48" s="363">
        <f>'HK4'!AD45</f>
        <v>8</v>
      </c>
      <c r="AH48" s="363">
        <f>'HK4'!AG45</f>
        <v>8</v>
      </c>
      <c r="AI48" s="459">
        <f t="shared" si="6"/>
        <v>6.41</v>
      </c>
      <c r="AJ48" s="411" t="str">
        <f t="shared" si="7"/>
        <v>TB.Khá</v>
      </c>
      <c r="AK48" s="192">
        <f t="shared" si="8"/>
        <v>1</v>
      </c>
      <c r="AL48" s="192">
        <f t="shared" si="9"/>
        <v>4</v>
      </c>
      <c r="AM48" s="412" t="str">
        <f t="shared" si="10"/>
        <v>Học tiếp</v>
      </c>
      <c r="AN48" s="308">
        <f t="shared" si="11"/>
        <v>6.31</v>
      </c>
    </row>
    <row r="49" spans="1:40" s="193" customFormat="1" ht="22.5" customHeight="1">
      <c r="A49" s="189">
        <v>45</v>
      </c>
      <c r="B49" s="190" t="s">
        <v>46</v>
      </c>
      <c r="C49" s="298" t="s">
        <v>51</v>
      </c>
      <c r="D49" s="250" t="s">
        <v>257</v>
      </c>
      <c r="E49" s="192" t="s">
        <v>171</v>
      </c>
      <c r="F49" s="194" t="s">
        <v>7</v>
      </c>
      <c r="G49" s="363">
        <f>'HK1'!I47</f>
        <v>6</v>
      </c>
      <c r="H49" s="363">
        <f>'HK1'!L47</f>
        <v>6</v>
      </c>
      <c r="I49" s="363">
        <f>'HK1'!O47</f>
        <v>5</v>
      </c>
      <c r="J49" s="364">
        <f>'HK1'!R47</f>
        <v>6</v>
      </c>
      <c r="K49" s="363">
        <f>'HK1'!U47</f>
        <v>5</v>
      </c>
      <c r="L49" s="363">
        <f>'HK1'!X47</f>
        <v>9</v>
      </c>
      <c r="M49" s="363">
        <f>'HK2'!I47</f>
        <v>8</v>
      </c>
      <c r="N49" s="363">
        <f>'HK2'!L47</f>
        <v>6</v>
      </c>
      <c r="O49" s="363">
        <f>'HK2'!O47</f>
        <v>6</v>
      </c>
      <c r="P49" s="363">
        <f>'HK2'!R47</f>
        <v>6</v>
      </c>
      <c r="Q49" s="363">
        <f>'HK2'!U47</f>
        <v>8</v>
      </c>
      <c r="R49" s="363">
        <f>'HK2'!X47</f>
        <v>4</v>
      </c>
      <c r="S49" s="363">
        <f>'HK3'!I47</f>
        <v>9</v>
      </c>
      <c r="T49" s="363">
        <f>'HK3'!L47</f>
        <v>7</v>
      </c>
      <c r="U49" s="363">
        <f>'HK3'!O47</f>
        <v>7</v>
      </c>
      <c r="V49" s="363">
        <f>'HK3'!R47</f>
        <v>7</v>
      </c>
      <c r="W49" s="363">
        <f>'HK3'!U47</f>
        <v>6</v>
      </c>
      <c r="X49" s="363">
        <f>'HK3'!X47</f>
        <v>6</v>
      </c>
      <c r="Y49" s="363">
        <f>'HK3'!AA47</f>
        <v>3</v>
      </c>
      <c r="Z49" s="363">
        <f>'HK4'!I47</f>
        <v>7</v>
      </c>
      <c r="AA49" s="363">
        <f>'HK4'!L47</f>
        <v>5</v>
      </c>
      <c r="AB49" s="363">
        <f>'HK4'!O47</f>
        <v>6</v>
      </c>
      <c r="AC49" s="363">
        <f>'HK4'!R47</f>
        <v>3</v>
      </c>
      <c r="AD49" s="363">
        <f>'HK4'!U47</f>
        <v>6</v>
      </c>
      <c r="AE49" s="363">
        <f>'HK4'!X47</f>
        <v>4</v>
      </c>
      <c r="AF49" s="363">
        <f>'HK4'!AA47</f>
        <v>7</v>
      </c>
      <c r="AG49" s="363">
        <f>'HK4'!AD47</f>
        <v>0</v>
      </c>
      <c r="AH49" s="363">
        <f>'HK4'!AG47</f>
        <v>8</v>
      </c>
      <c r="AI49" s="459">
        <f t="shared" si="6"/>
        <v>6.07</v>
      </c>
      <c r="AJ49" s="411" t="str">
        <f t="shared" si="7"/>
        <v>TB.Khá</v>
      </c>
      <c r="AK49" s="192">
        <f t="shared" si="8"/>
        <v>5</v>
      </c>
      <c r="AL49" s="192">
        <f t="shared" si="9"/>
        <v>8</v>
      </c>
      <c r="AM49" s="412" t="str">
        <f t="shared" si="10"/>
        <v>Học tiếp</v>
      </c>
      <c r="AN49" s="308">
        <f t="shared" si="11"/>
        <v>6.13</v>
      </c>
    </row>
    <row r="50" spans="1:40" s="193" customFormat="1" ht="22.5" customHeight="1">
      <c r="A50" s="189">
        <v>46</v>
      </c>
      <c r="B50" s="190" t="s">
        <v>172</v>
      </c>
      <c r="C50" s="298" t="s">
        <v>51</v>
      </c>
      <c r="D50" s="250" t="s">
        <v>258</v>
      </c>
      <c r="E50" s="192" t="s">
        <v>173</v>
      </c>
      <c r="F50" s="194" t="s">
        <v>58</v>
      </c>
      <c r="G50" s="363">
        <f>'HK1'!I48</f>
        <v>6</v>
      </c>
      <c r="H50" s="363">
        <f>'HK1'!L48</f>
        <v>3</v>
      </c>
      <c r="I50" s="363">
        <f>'HK1'!O48</f>
        <v>4</v>
      </c>
      <c r="J50" s="364">
        <f>'HK1'!R48</f>
        <v>8</v>
      </c>
      <c r="K50" s="363">
        <f>'HK1'!U48</f>
        <v>3</v>
      </c>
      <c r="L50" s="363">
        <f>'HK1'!X48</f>
        <v>6</v>
      </c>
      <c r="M50" s="363">
        <f>'HK2'!I48</f>
        <v>7</v>
      </c>
      <c r="N50" s="363">
        <f>'HK2'!L48</f>
        <v>7</v>
      </c>
      <c r="O50" s="363">
        <f>'HK2'!O48</f>
        <v>5</v>
      </c>
      <c r="P50" s="363">
        <f>'HK2'!R48</f>
        <v>6</v>
      </c>
      <c r="Q50" s="363">
        <f>'HK2'!U48</f>
        <v>8</v>
      </c>
      <c r="R50" s="363">
        <f>'HK2'!X48</f>
        <v>4</v>
      </c>
      <c r="S50" s="363">
        <f>'HK3'!I48</f>
        <v>9</v>
      </c>
      <c r="T50" s="363">
        <f>'HK3'!L48</f>
        <v>6</v>
      </c>
      <c r="U50" s="363">
        <f>'HK3'!O48</f>
        <v>6</v>
      </c>
      <c r="V50" s="363">
        <f>'HK3'!R48</f>
        <v>5</v>
      </c>
      <c r="W50" s="363">
        <f>'HK3'!U48</f>
        <v>5</v>
      </c>
      <c r="X50" s="363">
        <f>'HK3'!X48</f>
        <v>6</v>
      </c>
      <c r="Y50" s="363">
        <f>'HK3'!AA48</f>
        <v>3</v>
      </c>
      <c r="Z50" s="363">
        <f>'HK4'!I48</f>
        <v>5</v>
      </c>
      <c r="AA50" s="363">
        <f>'HK4'!L48</f>
        <v>5</v>
      </c>
      <c r="AB50" s="363">
        <f>'HK4'!O48</f>
        <v>5</v>
      </c>
      <c r="AC50" s="363">
        <f>'HK4'!R48</f>
        <v>3</v>
      </c>
      <c r="AD50" s="363">
        <f>'HK4'!U48</f>
        <v>3</v>
      </c>
      <c r="AE50" s="363">
        <f>'HK4'!X48</f>
        <v>6</v>
      </c>
      <c r="AF50" s="363">
        <f>'HK4'!AA48</f>
        <v>8</v>
      </c>
      <c r="AG50" s="363">
        <f>'HK4'!AD48</f>
        <v>0</v>
      </c>
      <c r="AH50" s="363">
        <f>'HK4'!AG48</f>
        <v>6</v>
      </c>
      <c r="AI50" s="459">
        <f t="shared" si="6"/>
        <v>5.39</v>
      </c>
      <c r="AJ50" s="411" t="str">
        <f t="shared" si="7"/>
        <v>Trung Bình</v>
      </c>
      <c r="AK50" s="192">
        <f t="shared" si="8"/>
        <v>8</v>
      </c>
      <c r="AL50" s="192">
        <f t="shared" si="9"/>
        <v>20</v>
      </c>
      <c r="AM50" s="412" t="str">
        <f t="shared" si="10"/>
        <v>Học tiếp</v>
      </c>
      <c r="AN50" s="308">
        <f t="shared" si="11"/>
        <v>5.56</v>
      </c>
    </row>
    <row r="51" spans="1:40" s="193" customFormat="1" ht="22.5" customHeight="1">
      <c r="A51" s="192">
        <v>47</v>
      </c>
      <c r="B51" s="190" t="s">
        <v>174</v>
      </c>
      <c r="C51" s="298" t="s">
        <v>51</v>
      </c>
      <c r="D51" s="250" t="s">
        <v>259</v>
      </c>
      <c r="E51" s="192" t="s">
        <v>175</v>
      </c>
      <c r="F51" s="194" t="s">
        <v>13</v>
      </c>
      <c r="G51" s="363">
        <f>'HK1'!I49</f>
        <v>6</v>
      </c>
      <c r="H51" s="363">
        <f>'HK1'!L49</f>
        <v>6</v>
      </c>
      <c r="I51" s="363">
        <f>'HK1'!O49</f>
        <v>7</v>
      </c>
      <c r="J51" s="364">
        <f>'HK1'!R49</f>
        <v>6</v>
      </c>
      <c r="K51" s="363">
        <f>'HK1'!U49</f>
        <v>4</v>
      </c>
      <c r="L51" s="363">
        <f>'HK1'!X49</f>
        <v>10</v>
      </c>
      <c r="M51" s="363">
        <f>'HK2'!I49</f>
        <v>8</v>
      </c>
      <c r="N51" s="363">
        <f>'HK2'!L49</f>
        <v>6</v>
      </c>
      <c r="O51" s="363">
        <f>'HK2'!O49</f>
        <v>5</v>
      </c>
      <c r="P51" s="363">
        <f>'HK2'!R49</f>
        <v>5</v>
      </c>
      <c r="Q51" s="363">
        <f>'HK2'!U49</f>
        <v>5</v>
      </c>
      <c r="R51" s="363">
        <f>'HK2'!X49</f>
        <v>7</v>
      </c>
      <c r="S51" s="363">
        <f>'HK3'!I49</f>
        <v>9</v>
      </c>
      <c r="T51" s="363">
        <f>'HK3'!L49</f>
        <v>6</v>
      </c>
      <c r="U51" s="363">
        <f>'HK3'!O49</f>
        <v>7</v>
      </c>
      <c r="V51" s="363">
        <f>'HK3'!R49</f>
        <v>7</v>
      </c>
      <c r="W51" s="363">
        <f>'HK3'!U49</f>
        <v>7</v>
      </c>
      <c r="X51" s="363">
        <f>'HK3'!X49</f>
        <v>7</v>
      </c>
      <c r="Y51" s="363">
        <f>'HK3'!AA49</f>
        <v>7</v>
      </c>
      <c r="Z51" s="363">
        <f>'HK4'!I49</f>
        <v>6</v>
      </c>
      <c r="AA51" s="363">
        <f>'HK4'!L49</f>
        <v>5</v>
      </c>
      <c r="AB51" s="363">
        <f>'HK4'!O49</f>
        <v>7</v>
      </c>
      <c r="AC51" s="363">
        <f>'HK4'!R49</f>
        <v>7</v>
      </c>
      <c r="AD51" s="363">
        <f>'HK4'!U49</f>
        <v>6</v>
      </c>
      <c r="AE51" s="363">
        <f>'HK4'!X49</f>
        <v>5</v>
      </c>
      <c r="AF51" s="363">
        <f>'HK4'!AA49</f>
        <v>6</v>
      </c>
      <c r="AG51" s="363">
        <f>'HK4'!AD49</f>
        <v>0</v>
      </c>
      <c r="AH51" s="363">
        <f>'HK4'!AG49</f>
        <v>8</v>
      </c>
      <c r="AI51" s="459">
        <f t="shared" si="6"/>
        <v>6.46</v>
      </c>
      <c r="AJ51" s="411" t="str">
        <f t="shared" si="7"/>
        <v>TB.Khá</v>
      </c>
      <c r="AK51" s="192">
        <f t="shared" si="8"/>
        <v>2</v>
      </c>
      <c r="AL51" s="192">
        <f t="shared" si="9"/>
        <v>5</v>
      </c>
      <c r="AM51" s="412" t="str">
        <f t="shared" si="10"/>
        <v>Học tiếp</v>
      </c>
      <c r="AN51" s="308">
        <f t="shared" si="11"/>
        <v>6.16</v>
      </c>
    </row>
    <row r="52" spans="1:40" s="193" customFormat="1" ht="22.5" customHeight="1">
      <c r="A52" s="189">
        <v>48</v>
      </c>
      <c r="B52" s="190" t="s">
        <v>176</v>
      </c>
      <c r="C52" s="298" t="s">
        <v>177</v>
      </c>
      <c r="D52" s="250" t="s">
        <v>260</v>
      </c>
      <c r="E52" s="192" t="s">
        <v>178</v>
      </c>
      <c r="F52" s="194" t="s">
        <v>170</v>
      </c>
      <c r="G52" s="363">
        <f>'HK1'!I50</f>
        <v>8</v>
      </c>
      <c r="H52" s="363">
        <f>'HK1'!L50</f>
        <v>7</v>
      </c>
      <c r="I52" s="363">
        <f>'HK1'!O50</f>
        <v>5</v>
      </c>
      <c r="J52" s="364">
        <f>'HK1'!R50</f>
        <v>6</v>
      </c>
      <c r="K52" s="363">
        <f>'HK1'!U50</f>
        <v>4</v>
      </c>
      <c r="L52" s="363">
        <f>'HK1'!X50</f>
        <v>8</v>
      </c>
      <c r="M52" s="363">
        <f>'HK2'!I50</f>
        <v>9</v>
      </c>
      <c r="N52" s="363">
        <f>'HK2'!L50</f>
        <v>5</v>
      </c>
      <c r="O52" s="363">
        <f>'HK2'!O50</f>
        <v>7</v>
      </c>
      <c r="P52" s="363">
        <f>'HK2'!R50</f>
        <v>6</v>
      </c>
      <c r="Q52" s="363">
        <f>'HK2'!U50</f>
        <v>8</v>
      </c>
      <c r="R52" s="363">
        <f>'HK2'!X50</f>
        <v>6</v>
      </c>
      <c r="S52" s="363">
        <f>'HK3'!I50</f>
        <v>9</v>
      </c>
      <c r="T52" s="363">
        <f>'HK3'!L50</f>
        <v>4</v>
      </c>
      <c r="U52" s="363">
        <f>'HK3'!O50</f>
        <v>7</v>
      </c>
      <c r="V52" s="363">
        <f>'HK3'!R50</f>
        <v>8</v>
      </c>
      <c r="W52" s="363">
        <f>'HK3'!U50</f>
        <v>0</v>
      </c>
      <c r="X52" s="363">
        <f>'HK3'!X50</f>
        <v>5</v>
      </c>
      <c r="Y52" s="363">
        <f>'HK3'!AA50</f>
        <v>5</v>
      </c>
      <c r="Z52" s="363">
        <f>'HK4'!I50</f>
        <v>6</v>
      </c>
      <c r="AA52" s="363">
        <f>'HK4'!L50</f>
        <v>4</v>
      </c>
      <c r="AB52" s="363">
        <f>'HK4'!O50</f>
        <v>8</v>
      </c>
      <c r="AC52" s="363">
        <f>'HK4'!R50</f>
        <v>7</v>
      </c>
      <c r="AD52" s="363">
        <f>'HK4'!U50</f>
        <v>6</v>
      </c>
      <c r="AE52" s="363">
        <f>'HK4'!X50</f>
        <v>6</v>
      </c>
      <c r="AF52" s="363">
        <f>'HK4'!AA50</f>
        <v>8</v>
      </c>
      <c r="AG52" s="363">
        <f>'HK4'!AD50</f>
        <v>1</v>
      </c>
      <c r="AH52" s="363">
        <f>'HK4'!AG50</f>
        <v>8</v>
      </c>
      <c r="AI52" s="459">
        <f t="shared" si="6"/>
        <v>6.02</v>
      </c>
      <c r="AJ52" s="411" t="str">
        <f t="shared" si="7"/>
        <v>TB.Khá</v>
      </c>
      <c r="AK52" s="192">
        <f t="shared" si="8"/>
        <v>5</v>
      </c>
      <c r="AL52" s="192">
        <f t="shared" si="9"/>
        <v>14</v>
      </c>
      <c r="AM52" s="412" t="str">
        <f t="shared" si="10"/>
        <v>Học tiếp</v>
      </c>
      <c r="AN52" s="308">
        <f t="shared" si="11"/>
        <v>6.27</v>
      </c>
    </row>
    <row r="53" spans="1:40" s="193" customFormat="1" ht="22.5" customHeight="1">
      <c r="A53" s="189">
        <v>49</v>
      </c>
      <c r="B53" s="190" t="s">
        <v>179</v>
      </c>
      <c r="C53" s="298" t="s">
        <v>180</v>
      </c>
      <c r="D53" s="250" t="s">
        <v>261</v>
      </c>
      <c r="E53" s="192" t="s">
        <v>31</v>
      </c>
      <c r="F53" s="194" t="s">
        <v>0</v>
      </c>
      <c r="G53" s="363">
        <f>'HK1'!I51</f>
        <v>7</v>
      </c>
      <c r="H53" s="363">
        <f>'HK1'!L51</f>
        <v>5</v>
      </c>
      <c r="I53" s="363">
        <f>'HK1'!O51</f>
        <v>7</v>
      </c>
      <c r="J53" s="364">
        <f>'HK1'!R51</f>
        <v>9</v>
      </c>
      <c r="K53" s="363">
        <f>'HK1'!U51</f>
        <v>5</v>
      </c>
      <c r="L53" s="363">
        <f>'HK1'!X51</f>
        <v>8</v>
      </c>
      <c r="M53" s="363">
        <f>'HK2'!I51</f>
        <v>8</v>
      </c>
      <c r="N53" s="363">
        <f>'HK2'!L51</f>
        <v>8</v>
      </c>
      <c r="O53" s="363">
        <f>'HK2'!O51</f>
        <v>5</v>
      </c>
      <c r="P53" s="363">
        <f>'HK2'!R51</f>
        <v>5</v>
      </c>
      <c r="Q53" s="363">
        <f>'HK2'!U51</f>
        <v>7</v>
      </c>
      <c r="R53" s="363">
        <f>'HK2'!X51</f>
        <v>8</v>
      </c>
      <c r="S53" s="363">
        <f>'HK3'!I51</f>
        <v>9</v>
      </c>
      <c r="T53" s="363">
        <f>'HK3'!L51</f>
        <v>6</v>
      </c>
      <c r="U53" s="363">
        <f>'HK3'!O51</f>
        <v>8</v>
      </c>
      <c r="V53" s="363">
        <f>'HK3'!R51</f>
        <v>7</v>
      </c>
      <c r="W53" s="363">
        <f>'HK3'!U51</f>
        <v>6</v>
      </c>
      <c r="X53" s="363">
        <f>'HK3'!X51</f>
        <v>8</v>
      </c>
      <c r="Y53" s="363">
        <f>'HK3'!AA51</f>
        <v>9</v>
      </c>
      <c r="Z53" s="363">
        <f>'HK4'!I51</f>
        <v>6</v>
      </c>
      <c r="AA53" s="363">
        <f>'HK4'!L51</f>
        <v>8</v>
      </c>
      <c r="AB53" s="363">
        <f>'HK4'!O51</f>
        <v>6</v>
      </c>
      <c r="AC53" s="363">
        <f>'HK4'!R51</f>
        <v>7</v>
      </c>
      <c r="AD53" s="363">
        <f>'HK4'!U51</f>
        <v>6</v>
      </c>
      <c r="AE53" s="363">
        <f>'HK4'!X51</f>
        <v>6</v>
      </c>
      <c r="AF53" s="363">
        <f>'HK4'!AA51</f>
        <v>8</v>
      </c>
      <c r="AG53" s="363">
        <f>'HK4'!AD51</f>
        <v>0</v>
      </c>
      <c r="AH53" s="363">
        <f>'HK4'!AG51</f>
        <v>6</v>
      </c>
      <c r="AI53" s="459">
        <f t="shared" si="6"/>
        <v>6.89</v>
      </c>
      <c r="AJ53" s="411" t="str">
        <f t="shared" si="7"/>
        <v>TB.Khá</v>
      </c>
      <c r="AK53" s="192">
        <f t="shared" si="8"/>
        <v>1</v>
      </c>
      <c r="AL53" s="192">
        <f t="shared" si="9"/>
        <v>1</v>
      </c>
      <c r="AM53" s="412" t="str">
        <f t="shared" si="10"/>
        <v>Học tiếp</v>
      </c>
      <c r="AN53" s="308">
        <f t="shared" si="11"/>
        <v>6.75</v>
      </c>
    </row>
    <row r="54" spans="1:41" s="347" customFormat="1" ht="22.5" customHeight="1">
      <c r="A54" s="192">
        <v>50</v>
      </c>
      <c r="B54" s="190" t="s">
        <v>181</v>
      </c>
      <c r="C54" s="298" t="s">
        <v>182</v>
      </c>
      <c r="D54" s="250" t="s">
        <v>262</v>
      </c>
      <c r="E54" s="192" t="s">
        <v>183</v>
      </c>
      <c r="F54" s="194" t="s">
        <v>184</v>
      </c>
      <c r="G54" s="363">
        <f>'HK1'!I52</f>
        <v>6</v>
      </c>
      <c r="H54" s="363">
        <f>'HK1'!L52</f>
        <v>5</v>
      </c>
      <c r="I54" s="363">
        <f>'HK1'!O52</f>
        <v>6</v>
      </c>
      <c r="J54" s="364">
        <f>'HK1'!R52</f>
        <v>9</v>
      </c>
      <c r="K54" s="363">
        <f>'HK1'!U52</f>
        <v>5</v>
      </c>
      <c r="L54" s="363">
        <f>'HK1'!X52</f>
        <v>7</v>
      </c>
      <c r="M54" s="363">
        <f>'HK2'!I52</f>
        <v>7</v>
      </c>
      <c r="N54" s="363">
        <f>'HK2'!L52</f>
        <v>7</v>
      </c>
      <c r="O54" s="363">
        <f>'HK2'!O52</f>
        <v>5</v>
      </c>
      <c r="P54" s="363">
        <f>'HK2'!R52</f>
        <v>7</v>
      </c>
      <c r="Q54" s="363">
        <f>'HK2'!U52</f>
        <v>6</v>
      </c>
      <c r="R54" s="363">
        <f>'HK2'!X52</f>
        <v>5</v>
      </c>
      <c r="S54" s="363">
        <f>'HK3'!I52</f>
        <v>9</v>
      </c>
      <c r="T54" s="363">
        <f>'HK3'!L52</f>
        <v>8</v>
      </c>
      <c r="U54" s="363">
        <f>'HK3'!O52</f>
        <v>7</v>
      </c>
      <c r="V54" s="363">
        <f>'HK3'!R52</f>
        <v>7</v>
      </c>
      <c r="W54" s="363">
        <f>'HK3'!U52</f>
        <v>6</v>
      </c>
      <c r="X54" s="363">
        <f>'HK3'!X52</f>
        <v>8</v>
      </c>
      <c r="Y54" s="363">
        <f>'HK3'!AA52</f>
        <v>3</v>
      </c>
      <c r="Z54" s="363">
        <f>'HK4'!I52</f>
        <v>6</v>
      </c>
      <c r="AA54" s="363">
        <f>'HK4'!L52</f>
        <v>7</v>
      </c>
      <c r="AB54" s="363">
        <f>'HK4'!O52</f>
        <v>8</v>
      </c>
      <c r="AC54" s="363">
        <f>'HK4'!R52</f>
        <v>3</v>
      </c>
      <c r="AD54" s="363">
        <f>'HK4'!U52</f>
        <v>6</v>
      </c>
      <c r="AE54" s="363">
        <f>'HK4'!X52</f>
        <v>7</v>
      </c>
      <c r="AF54" s="363">
        <f>'HK4'!AA52</f>
        <v>9</v>
      </c>
      <c r="AG54" s="363">
        <f>'HK4'!AD52</f>
        <v>0</v>
      </c>
      <c r="AH54" s="363">
        <f>'HK4'!AG52</f>
        <v>8</v>
      </c>
      <c r="AI54" s="459">
        <f t="shared" si="6"/>
        <v>6.76</v>
      </c>
      <c r="AJ54" s="411" t="str">
        <f t="shared" si="7"/>
        <v>TB.Khá</v>
      </c>
      <c r="AK54" s="192">
        <f t="shared" si="8"/>
        <v>3</v>
      </c>
      <c r="AL54" s="192">
        <f t="shared" si="9"/>
        <v>5</v>
      </c>
      <c r="AM54" s="412" t="str">
        <f t="shared" si="10"/>
        <v>Học tiếp</v>
      </c>
      <c r="AN54" s="308">
        <f t="shared" si="11"/>
        <v>6.56</v>
      </c>
      <c r="AO54" s="347" t="s">
        <v>298</v>
      </c>
    </row>
    <row r="55" spans="1:40" s="193" customFormat="1" ht="22.5" customHeight="1">
      <c r="A55" s="189">
        <v>51</v>
      </c>
      <c r="B55" s="190" t="s">
        <v>185</v>
      </c>
      <c r="C55" s="298" t="s">
        <v>186</v>
      </c>
      <c r="D55" s="250" t="s">
        <v>263</v>
      </c>
      <c r="E55" s="192" t="s">
        <v>41</v>
      </c>
      <c r="F55" s="194" t="s">
        <v>118</v>
      </c>
      <c r="G55" s="363">
        <f>'HK1'!I53</f>
        <v>5</v>
      </c>
      <c r="H55" s="363">
        <f>'HK1'!L53</f>
        <v>5</v>
      </c>
      <c r="I55" s="363">
        <f>'HK1'!O53</f>
        <v>7</v>
      </c>
      <c r="J55" s="364">
        <f>'HK1'!R53</f>
        <v>8</v>
      </c>
      <c r="K55" s="363">
        <f>'HK1'!U53</f>
        <v>6</v>
      </c>
      <c r="L55" s="363">
        <f>'HK1'!X53</f>
        <v>7</v>
      </c>
      <c r="M55" s="363">
        <f>'HK2'!I53</f>
        <v>8</v>
      </c>
      <c r="N55" s="363">
        <f>'HK2'!L53</f>
        <v>7</v>
      </c>
      <c r="O55" s="363">
        <f>'HK2'!O53</f>
        <v>6</v>
      </c>
      <c r="P55" s="363">
        <f>'HK2'!R53</f>
        <v>7</v>
      </c>
      <c r="Q55" s="363">
        <f>'HK2'!U53</f>
        <v>8</v>
      </c>
      <c r="R55" s="363">
        <f>'HK2'!X53</f>
        <v>9</v>
      </c>
      <c r="S55" s="363">
        <f>'HK3'!I53</f>
        <v>9</v>
      </c>
      <c r="T55" s="363">
        <f>'HK3'!L53</f>
        <v>6</v>
      </c>
      <c r="U55" s="363">
        <f>'HK3'!O53</f>
        <v>6</v>
      </c>
      <c r="V55" s="363">
        <f>'HK3'!R53</f>
        <v>7</v>
      </c>
      <c r="W55" s="363">
        <f>'HK3'!U53</f>
        <v>7</v>
      </c>
      <c r="X55" s="363">
        <f>'HK3'!X53</f>
        <v>8</v>
      </c>
      <c r="Y55" s="363">
        <f>'HK3'!AA53</f>
        <v>7</v>
      </c>
      <c r="Z55" s="363">
        <f>'HK4'!I53</f>
        <v>5</v>
      </c>
      <c r="AA55" s="363">
        <f>'HK4'!L53</f>
        <v>7</v>
      </c>
      <c r="AB55" s="363">
        <f>'HK4'!O53</f>
        <v>9</v>
      </c>
      <c r="AC55" s="363">
        <f>'HK4'!R53</f>
        <v>8</v>
      </c>
      <c r="AD55" s="363">
        <f>'HK4'!U53</f>
        <v>6</v>
      </c>
      <c r="AE55" s="363">
        <f>'HK4'!X53</f>
        <v>8</v>
      </c>
      <c r="AF55" s="363">
        <f>'HK4'!AA53</f>
        <v>9</v>
      </c>
      <c r="AG55" s="363">
        <f>'HK4'!AD53</f>
        <v>0</v>
      </c>
      <c r="AH55" s="363">
        <f>'HK4'!AG53</f>
        <v>6</v>
      </c>
      <c r="AI55" s="459">
        <f t="shared" si="6"/>
        <v>7.07</v>
      </c>
      <c r="AJ55" s="411" t="str">
        <f t="shared" si="7"/>
        <v>Khá</v>
      </c>
      <c r="AK55" s="192">
        <f t="shared" si="8"/>
        <v>1</v>
      </c>
      <c r="AL55" s="192">
        <f t="shared" si="9"/>
        <v>1</v>
      </c>
      <c r="AM55" s="412" t="str">
        <f t="shared" si="10"/>
        <v>Học tiếp</v>
      </c>
      <c r="AN55" s="308">
        <f t="shared" si="11"/>
        <v>6.89</v>
      </c>
    </row>
    <row r="56" spans="1:40" s="193" customFormat="1" ht="22.5" customHeight="1">
      <c r="A56" s="189">
        <v>52</v>
      </c>
      <c r="B56" s="190" t="s">
        <v>162</v>
      </c>
      <c r="C56" s="298" t="s">
        <v>187</v>
      </c>
      <c r="D56" s="250" t="s">
        <v>264</v>
      </c>
      <c r="E56" s="192" t="s">
        <v>188</v>
      </c>
      <c r="F56" s="194" t="s">
        <v>7</v>
      </c>
      <c r="G56" s="363">
        <f>'HK1'!I54</f>
        <v>5</v>
      </c>
      <c r="H56" s="363">
        <f>'HK1'!L54</f>
        <v>5</v>
      </c>
      <c r="I56" s="363">
        <f>'HK1'!O54</f>
        <v>6</v>
      </c>
      <c r="J56" s="364">
        <f>'HK1'!R54</f>
        <v>10</v>
      </c>
      <c r="K56" s="363">
        <f>'HK1'!U54</f>
        <v>5</v>
      </c>
      <c r="L56" s="363">
        <f>'HK1'!X54</f>
        <v>6</v>
      </c>
      <c r="M56" s="363">
        <f>'HK2'!I54</f>
        <v>5</v>
      </c>
      <c r="N56" s="363">
        <f>'HK2'!L54</f>
        <v>6</v>
      </c>
      <c r="O56" s="363">
        <f>'HK2'!O54</f>
        <v>7</v>
      </c>
      <c r="P56" s="363">
        <f>'HK2'!R54</f>
        <v>5</v>
      </c>
      <c r="Q56" s="363">
        <f>'HK2'!U54</f>
        <v>7</v>
      </c>
      <c r="R56" s="363">
        <f>'HK2'!X54</f>
        <v>3</v>
      </c>
      <c r="S56" s="363">
        <f>'HK3'!I54</f>
        <v>5</v>
      </c>
      <c r="T56" s="363">
        <f>'HK3'!L54</f>
        <v>2</v>
      </c>
      <c r="U56" s="363">
        <f>'HK3'!O54</f>
        <v>6</v>
      </c>
      <c r="V56" s="363">
        <f>'HK3'!R54</f>
        <v>5</v>
      </c>
      <c r="W56" s="363">
        <f>'HK3'!U54</f>
        <v>4</v>
      </c>
      <c r="X56" s="363">
        <f>'HK3'!X54</f>
        <v>7</v>
      </c>
      <c r="Y56" s="363">
        <f>'HK3'!AA54</f>
        <v>2</v>
      </c>
      <c r="Z56" s="363">
        <f>'HK4'!I54</f>
        <v>6</v>
      </c>
      <c r="AA56" s="363">
        <f>'HK4'!L54</f>
        <v>5</v>
      </c>
      <c r="AB56" s="363">
        <f>'HK4'!O54</f>
        <v>8</v>
      </c>
      <c r="AC56" s="363">
        <f>'HK4'!R54</f>
        <v>3</v>
      </c>
      <c r="AD56" s="363">
        <f>'HK4'!U54</f>
        <v>7</v>
      </c>
      <c r="AE56" s="363">
        <f>'HK4'!X54</f>
        <v>5</v>
      </c>
      <c r="AF56" s="363">
        <f>'HK4'!AA54</f>
        <v>8</v>
      </c>
      <c r="AG56" s="363">
        <f>'HK4'!AD54</f>
        <v>0</v>
      </c>
      <c r="AH56" s="363">
        <f>'HK4'!AG54</f>
        <v>6</v>
      </c>
      <c r="AI56" s="459">
        <f t="shared" si="6"/>
        <v>5.35</v>
      </c>
      <c r="AJ56" s="411" t="str">
        <f t="shared" si="7"/>
        <v>Trung Bình</v>
      </c>
      <c r="AK56" s="192">
        <f t="shared" si="8"/>
        <v>6</v>
      </c>
      <c r="AL56" s="192">
        <f t="shared" si="9"/>
        <v>11</v>
      </c>
      <c r="AM56" s="412" t="str">
        <f t="shared" si="10"/>
        <v>Học tiếp</v>
      </c>
      <c r="AN56" s="308">
        <f t="shared" si="11"/>
        <v>5.68</v>
      </c>
    </row>
    <row r="57" spans="1:40" s="193" customFormat="1" ht="22.5" customHeight="1">
      <c r="A57" s="189">
        <v>54</v>
      </c>
      <c r="B57" s="190" t="s">
        <v>28</v>
      </c>
      <c r="C57" s="298" t="s">
        <v>52</v>
      </c>
      <c r="D57" s="250" t="s">
        <v>267</v>
      </c>
      <c r="E57" s="192" t="s">
        <v>191</v>
      </c>
      <c r="F57" s="194" t="s">
        <v>55</v>
      </c>
      <c r="G57" s="363">
        <f>'HK1'!I56</f>
        <v>5</v>
      </c>
      <c r="H57" s="363">
        <f>'HK1'!L56</f>
        <v>5</v>
      </c>
      <c r="I57" s="363">
        <f>'HK1'!O56</f>
        <v>7</v>
      </c>
      <c r="J57" s="364">
        <f>'HK1'!R56</f>
        <v>5</v>
      </c>
      <c r="K57" s="363">
        <f>'HK1'!U56</f>
        <v>4</v>
      </c>
      <c r="L57" s="363">
        <f>'HK1'!X56</f>
        <v>8</v>
      </c>
      <c r="M57" s="363">
        <f>'HK2'!I56</f>
        <v>8</v>
      </c>
      <c r="N57" s="363">
        <f>'HK2'!L56</f>
        <v>5</v>
      </c>
      <c r="O57" s="363">
        <f>'HK2'!O56</f>
        <v>6</v>
      </c>
      <c r="P57" s="363">
        <f>'HK2'!R56</f>
        <v>5</v>
      </c>
      <c r="Q57" s="363">
        <f>'HK2'!U56</f>
        <v>7</v>
      </c>
      <c r="R57" s="363">
        <f>'HK2'!X56</f>
        <v>6</v>
      </c>
      <c r="S57" s="363">
        <f>'HK3'!I56</f>
        <v>9</v>
      </c>
      <c r="T57" s="363">
        <f>'HK3'!L56</f>
        <v>6</v>
      </c>
      <c r="U57" s="363">
        <f>'HK3'!O56</f>
        <v>8</v>
      </c>
      <c r="V57" s="363">
        <f>'HK3'!R56</f>
        <v>8</v>
      </c>
      <c r="W57" s="363">
        <f>'HK3'!U56</f>
        <v>6</v>
      </c>
      <c r="X57" s="363">
        <f>'HK3'!X56</f>
        <v>6</v>
      </c>
      <c r="Y57" s="363">
        <f>'HK3'!AA56</f>
        <v>3</v>
      </c>
      <c r="Z57" s="363">
        <f>'HK4'!I56</f>
        <v>6</v>
      </c>
      <c r="AA57" s="363">
        <f>'HK4'!L56</f>
        <v>6</v>
      </c>
      <c r="AB57" s="363">
        <f>'HK4'!O56</f>
        <v>8</v>
      </c>
      <c r="AC57" s="363">
        <f>'HK4'!R56</f>
        <v>3</v>
      </c>
      <c r="AD57" s="363">
        <f>'HK4'!U56</f>
        <v>2</v>
      </c>
      <c r="AE57" s="363">
        <f>'HK4'!X56</f>
        <v>6</v>
      </c>
      <c r="AF57" s="363">
        <f>'HK4'!AA56</f>
        <v>6</v>
      </c>
      <c r="AG57" s="363">
        <f>'HK4'!AD56</f>
        <v>0</v>
      </c>
      <c r="AH57" s="363">
        <f>'HK4'!AG56</f>
        <v>3</v>
      </c>
      <c r="AI57" s="459">
        <f t="shared" si="6"/>
        <v>6</v>
      </c>
      <c r="AJ57" s="411" t="str">
        <f t="shared" si="7"/>
        <v>TB.Khá</v>
      </c>
      <c r="AK57" s="192">
        <f t="shared" si="8"/>
        <v>6</v>
      </c>
      <c r="AL57" s="192">
        <f t="shared" si="9"/>
        <v>13</v>
      </c>
      <c r="AM57" s="412" t="str">
        <f t="shared" si="10"/>
        <v>Học tiếp</v>
      </c>
      <c r="AN57" s="308">
        <f t="shared" si="11"/>
        <v>5.86</v>
      </c>
    </row>
    <row r="58" spans="1:40" s="193" customFormat="1" ht="22.5" customHeight="1">
      <c r="A58" s="189">
        <v>55</v>
      </c>
      <c r="B58" s="190" t="s">
        <v>194</v>
      </c>
      <c r="C58" s="298" t="s">
        <v>195</v>
      </c>
      <c r="D58" s="250" t="s">
        <v>269</v>
      </c>
      <c r="E58" s="192" t="s">
        <v>196</v>
      </c>
      <c r="F58" s="194" t="s">
        <v>197</v>
      </c>
      <c r="G58" s="363">
        <f>'HK1'!I57</f>
        <v>5</v>
      </c>
      <c r="H58" s="363">
        <f>'HK1'!L57</f>
        <v>6</v>
      </c>
      <c r="I58" s="363">
        <f>'HK1'!O57</f>
        <v>6</v>
      </c>
      <c r="J58" s="364">
        <f>'HK1'!R57</f>
        <v>6</v>
      </c>
      <c r="K58" s="363">
        <f>'HK1'!U57</f>
        <v>6</v>
      </c>
      <c r="L58" s="363">
        <f>'HK1'!X57</f>
        <v>7</v>
      </c>
      <c r="M58" s="363">
        <f>'HK2'!I57</f>
        <v>8</v>
      </c>
      <c r="N58" s="363">
        <f>'HK2'!L57</f>
        <v>6</v>
      </c>
      <c r="O58" s="363">
        <f>'HK2'!O57</f>
        <v>6</v>
      </c>
      <c r="P58" s="363">
        <f>'HK2'!R57</f>
        <v>7</v>
      </c>
      <c r="Q58" s="363">
        <f>'HK2'!U57</f>
        <v>6</v>
      </c>
      <c r="R58" s="363">
        <f>'HK2'!X57</f>
        <v>9</v>
      </c>
      <c r="S58" s="363">
        <f>'HK3'!I57</f>
        <v>9</v>
      </c>
      <c r="T58" s="363">
        <f>'HK3'!L57</f>
        <v>8</v>
      </c>
      <c r="U58" s="363">
        <f>'HK3'!O57</f>
        <v>8</v>
      </c>
      <c r="V58" s="363">
        <f>'HK3'!R57</f>
        <v>8</v>
      </c>
      <c r="W58" s="363">
        <f>'HK3'!U57</f>
        <v>8</v>
      </c>
      <c r="X58" s="363">
        <f>'HK3'!X57</f>
        <v>8</v>
      </c>
      <c r="Y58" s="363">
        <f>'HK3'!AA57</f>
        <v>9</v>
      </c>
      <c r="Z58" s="363">
        <f>'HK4'!I57</f>
        <v>6</v>
      </c>
      <c r="AA58" s="363">
        <f>'HK4'!L57</f>
        <v>8</v>
      </c>
      <c r="AB58" s="363">
        <f>'HK4'!O57</f>
        <v>7</v>
      </c>
      <c r="AC58" s="363">
        <f>'HK4'!R57</f>
        <v>6</v>
      </c>
      <c r="AD58" s="363">
        <f>'HK4'!U57</f>
        <v>6</v>
      </c>
      <c r="AE58" s="363">
        <f>'HK4'!X57</f>
        <v>6</v>
      </c>
      <c r="AF58" s="363">
        <f>'HK4'!AA57</f>
        <v>9</v>
      </c>
      <c r="AG58" s="363">
        <f>'HK4'!AD57</f>
        <v>0</v>
      </c>
      <c r="AH58" s="363">
        <f>'HK4'!AG57</f>
        <v>7</v>
      </c>
      <c r="AI58" s="459">
        <f t="shared" si="6"/>
        <v>7.26</v>
      </c>
      <c r="AJ58" s="411" t="str">
        <f t="shared" si="7"/>
        <v>Khá</v>
      </c>
      <c r="AK58" s="192">
        <f t="shared" si="8"/>
        <v>1</v>
      </c>
      <c r="AL58" s="192">
        <f t="shared" si="9"/>
        <v>1</v>
      </c>
      <c r="AM58" s="412" t="str">
        <f t="shared" si="10"/>
        <v>Học tiếp</v>
      </c>
      <c r="AN58" s="308">
        <f t="shared" si="11"/>
        <v>6.77</v>
      </c>
    </row>
    <row r="59" spans="1:40" s="193" customFormat="1" ht="22.5" customHeight="1">
      <c r="A59" s="189">
        <v>61</v>
      </c>
      <c r="B59" s="188" t="s">
        <v>46</v>
      </c>
      <c r="C59" s="300" t="s">
        <v>51</v>
      </c>
      <c r="D59" s="196">
        <v>409170198</v>
      </c>
      <c r="E59" s="281" t="s">
        <v>313</v>
      </c>
      <c r="F59" s="279" t="s">
        <v>0</v>
      </c>
      <c r="G59" s="363">
        <f>'HK1'!I63</f>
        <v>7</v>
      </c>
      <c r="H59" s="363">
        <f>'HK1'!L63</f>
        <v>7</v>
      </c>
      <c r="I59" s="363">
        <f>'HK1'!O63</f>
        <v>5</v>
      </c>
      <c r="J59" s="364">
        <f>'HK1'!R63</f>
        <v>3</v>
      </c>
      <c r="K59" s="363">
        <f>'HK1'!U63</f>
        <v>6</v>
      </c>
      <c r="L59" s="363">
        <f>'HK1'!X63</f>
        <v>8</v>
      </c>
      <c r="M59" s="363">
        <f>'HK2'!I63</f>
        <v>7</v>
      </c>
      <c r="N59" s="363">
        <f>'HK2'!L63</f>
        <v>7</v>
      </c>
      <c r="O59" s="363">
        <f>'HK2'!O63</f>
        <v>7</v>
      </c>
      <c r="P59" s="363">
        <f>'HK2'!R63</f>
        <v>7</v>
      </c>
      <c r="Q59" s="363">
        <f>'HK2'!U63</f>
        <v>5</v>
      </c>
      <c r="R59" s="363">
        <f>'HK2'!X63</f>
        <v>9</v>
      </c>
      <c r="S59" s="363">
        <f>'HK3'!I63</f>
        <v>10</v>
      </c>
      <c r="T59" s="363">
        <f>'HK3'!L63</f>
        <v>6</v>
      </c>
      <c r="U59" s="363">
        <f>'HK3'!O63</f>
        <v>6</v>
      </c>
      <c r="V59" s="363">
        <f>'HK3'!R63</f>
        <v>7</v>
      </c>
      <c r="W59" s="363">
        <f>'HK3'!U63</f>
        <v>7</v>
      </c>
      <c r="X59" s="363">
        <f>'HK3'!X63</f>
        <v>6</v>
      </c>
      <c r="Y59" s="363">
        <f>'HK3'!AA63</f>
        <v>9</v>
      </c>
      <c r="Z59" s="363">
        <f>'HK4'!I63</f>
        <v>2</v>
      </c>
      <c r="AA59" s="363">
        <f>'HK4'!L63</f>
        <v>5</v>
      </c>
      <c r="AB59" s="363">
        <f>'HK4'!O63</f>
        <v>7</v>
      </c>
      <c r="AC59" s="363">
        <f>'HK4'!R63</f>
        <v>2</v>
      </c>
      <c r="AD59" s="363">
        <f>'HK4'!U63</f>
        <v>8</v>
      </c>
      <c r="AE59" s="363">
        <f>'HK4'!X63</f>
        <v>5</v>
      </c>
      <c r="AF59" s="363">
        <f>'HK4'!AA63</f>
        <v>6</v>
      </c>
      <c r="AG59" s="363">
        <f>'HK4'!AD63</f>
        <v>0</v>
      </c>
      <c r="AH59" s="363">
        <f>'HK4'!AG63</f>
        <v>1</v>
      </c>
      <c r="AI59" s="459">
        <f t="shared" si="6"/>
        <v>5.76</v>
      </c>
      <c r="AJ59" s="411" t="str">
        <f t="shared" si="7"/>
        <v>Trung Bình</v>
      </c>
      <c r="AK59" s="192">
        <f t="shared" si="8"/>
        <v>5</v>
      </c>
      <c r="AL59" s="192">
        <f t="shared" si="9"/>
        <v>13</v>
      </c>
      <c r="AM59" s="412" t="str">
        <f t="shared" si="10"/>
        <v>Học tiếp</v>
      </c>
      <c r="AN59" s="308">
        <f t="shared" si="11"/>
        <v>5.97</v>
      </c>
    </row>
    <row r="60" spans="1:40" s="478" customFormat="1" ht="22.5" customHeight="1">
      <c r="A60" s="471">
        <v>29</v>
      </c>
      <c r="B60" s="472" t="s">
        <v>123</v>
      </c>
      <c r="C60" s="151" t="s">
        <v>124</v>
      </c>
      <c r="D60" s="473" t="s">
        <v>237</v>
      </c>
      <c r="E60" s="471" t="s">
        <v>125</v>
      </c>
      <c r="F60" s="474" t="s">
        <v>118</v>
      </c>
      <c r="G60" s="475">
        <f>'HK1'!I31</f>
        <v>7</v>
      </c>
      <c r="H60" s="475">
        <f>'HK1'!L31</f>
        <v>5</v>
      </c>
      <c r="I60" s="475">
        <f>'HK1'!O31</f>
        <v>5</v>
      </c>
      <c r="J60" s="476">
        <f>'HK1'!R31</f>
        <v>3</v>
      </c>
      <c r="K60" s="475">
        <f>'HK1'!U31</f>
        <v>3</v>
      </c>
      <c r="L60" s="475">
        <f>'HK1'!X31</f>
        <v>9</v>
      </c>
      <c r="M60" s="475">
        <f>'HK2'!I31</f>
        <v>9</v>
      </c>
      <c r="N60" s="475">
        <f>'HK2'!L31</f>
        <v>5</v>
      </c>
      <c r="O60" s="475">
        <f>'HK2'!O31</f>
        <v>5</v>
      </c>
      <c r="P60" s="475">
        <f>'HK2'!R31</f>
        <v>4</v>
      </c>
      <c r="Q60" s="475">
        <f>'HK2'!U31</f>
        <v>6</v>
      </c>
      <c r="R60" s="475">
        <f>'HK2'!X31</f>
        <v>5</v>
      </c>
      <c r="S60" s="475">
        <f>'HK3'!I31</f>
        <v>9</v>
      </c>
      <c r="T60" s="475">
        <f>'HK3'!L31</f>
        <v>6</v>
      </c>
      <c r="U60" s="475">
        <f>'HK3'!O31</f>
        <v>5</v>
      </c>
      <c r="V60" s="475">
        <f>'HK3'!R31</f>
        <v>6</v>
      </c>
      <c r="W60" s="475">
        <f>'HK3'!U31</f>
        <v>6</v>
      </c>
      <c r="X60" s="475">
        <f>'HK3'!X31</f>
        <v>9</v>
      </c>
      <c r="Y60" s="475">
        <f>'HK3'!AA31</f>
        <v>3</v>
      </c>
      <c r="Z60" s="475">
        <f>'HK4'!I31</f>
        <v>5</v>
      </c>
      <c r="AA60" s="475">
        <f>'HK4'!L31</f>
        <v>7</v>
      </c>
      <c r="AB60" s="475">
        <f>'HK4'!O31</f>
        <v>7</v>
      </c>
      <c r="AC60" s="475">
        <f>'HK4'!R31</f>
        <v>0</v>
      </c>
      <c r="AD60" s="475">
        <f>'HK4'!U31</f>
        <v>5</v>
      </c>
      <c r="AE60" s="475">
        <f>'HK4'!X31</f>
        <v>5</v>
      </c>
      <c r="AF60" s="475">
        <f>'HK4'!AA31</f>
        <v>0</v>
      </c>
      <c r="AG60" s="475">
        <f>'HK4'!AD31</f>
        <v>0</v>
      </c>
      <c r="AH60" s="475">
        <f>'HK4'!AG31</f>
        <v>4</v>
      </c>
      <c r="AI60" s="470">
        <f>ROUND(SUMPRODUCT(S60:AH60,$S$10:$AH$10)/SUMIF($S60:$AH60,"&lt;&gt;M",$S$10:$AH$10),2)</f>
        <v>5.2</v>
      </c>
      <c r="AJ60" s="152" t="str">
        <f>IF(AI60&gt;=9,"Xuất Sắc",IF(AI60&gt;=8,"Giỏi",IF(AI60&gt;=7,"Khá",IF(AI60&gt;=6,"TB.Khá",IF(AI60&gt;=5,"Trung Bình",IF(AI60&gt;=4,"Yếu","Kém"))))))</f>
        <v>Trung Bình</v>
      </c>
      <c r="AK60" s="471">
        <f>COUNTIF(G60:AH60,"&lt;5")</f>
        <v>8</v>
      </c>
      <c r="AL60" s="471">
        <f>SUMIF(G60:AH60,"&lt;5",$G$10:$AH$10)</f>
        <v>21</v>
      </c>
      <c r="AM60" s="477" t="str">
        <f>IF(AND(AI60&gt;=5,AL60&lt;=25),"Học tiếp",IF(OR(AI60&lt;3.5,AN60&lt;4),"Thôi học","Ngừng học"))</f>
        <v>Học tiếp</v>
      </c>
      <c r="AN60" s="470">
        <f>ROUND(SUMPRODUCT(G60:AH60,$G$10:$AH$10)/SUMIF($G60:$AH60,"&lt;&gt;M",$G$10:$AH$10),2)</f>
        <v>5.24</v>
      </c>
    </row>
    <row r="61" spans="1:40" s="441" customFormat="1" ht="22.5" customHeight="1">
      <c r="A61" s="432">
        <v>5</v>
      </c>
      <c r="B61" s="433" t="s">
        <v>64</v>
      </c>
      <c r="C61" s="434" t="s">
        <v>25</v>
      </c>
      <c r="D61" s="435" t="s">
        <v>213</v>
      </c>
      <c r="E61" s="432" t="s">
        <v>65</v>
      </c>
      <c r="F61" s="436" t="s">
        <v>4</v>
      </c>
      <c r="G61" s="437">
        <f>'HK1'!I7</f>
        <v>5</v>
      </c>
      <c r="H61" s="437">
        <f>'HK1'!L7</f>
        <v>6</v>
      </c>
      <c r="I61" s="437">
        <f>'HK1'!O7</f>
        <v>4</v>
      </c>
      <c r="J61" s="438">
        <f>'HK1'!R7</f>
        <v>6</v>
      </c>
      <c r="K61" s="437">
        <f>'HK1'!U7</f>
        <v>2</v>
      </c>
      <c r="L61" s="437">
        <f>'HK1'!X7</f>
        <v>8</v>
      </c>
      <c r="M61" s="437">
        <f>'HK2'!I7</f>
        <v>7</v>
      </c>
      <c r="N61" s="437">
        <f>'HK2'!L7</f>
        <v>7</v>
      </c>
      <c r="O61" s="437">
        <f>'HK2'!O7</f>
        <v>6</v>
      </c>
      <c r="P61" s="437">
        <f>'HK2'!R7</f>
        <v>5</v>
      </c>
      <c r="Q61" s="437">
        <f>'HK2'!U7</f>
        <v>5</v>
      </c>
      <c r="R61" s="437">
        <f>'HK2'!X7</f>
        <v>8</v>
      </c>
      <c r="S61" s="437">
        <f>'HK3'!I7</f>
        <v>9</v>
      </c>
      <c r="T61" s="437">
        <f>'HK3'!L7</f>
        <v>7</v>
      </c>
      <c r="U61" s="437">
        <f>'HK3'!O7</f>
        <v>7</v>
      </c>
      <c r="V61" s="437">
        <f>'HK3'!R7</f>
        <v>7</v>
      </c>
      <c r="W61" s="437">
        <f>'HK3'!U7</f>
        <v>6</v>
      </c>
      <c r="X61" s="437">
        <f>'HK3'!X7</f>
        <v>7</v>
      </c>
      <c r="Y61" s="437">
        <f>'HK3'!AA7</f>
        <v>6</v>
      </c>
      <c r="Z61" s="437">
        <f>'HK4'!I7</f>
        <v>5</v>
      </c>
      <c r="AA61" s="437">
        <f>'HK4'!L7</f>
        <v>5</v>
      </c>
      <c r="AB61" s="437">
        <f>'HK4'!O7</f>
        <v>5</v>
      </c>
      <c r="AC61" s="437">
        <f>'HK4'!R7</f>
        <v>2</v>
      </c>
      <c r="AD61" s="437">
        <f>'HK4'!U7</f>
        <v>1</v>
      </c>
      <c r="AE61" s="437">
        <f>'HK4'!X7</f>
        <v>2</v>
      </c>
      <c r="AF61" s="437">
        <f>'HK4'!AA7</f>
        <v>0</v>
      </c>
      <c r="AG61" s="437">
        <f>'HK4'!AD7</f>
        <v>0</v>
      </c>
      <c r="AH61" s="437">
        <f>'HK4'!AG7</f>
        <v>0</v>
      </c>
      <c r="AI61" s="469">
        <f t="shared" si="6"/>
        <v>4.78</v>
      </c>
      <c r="AJ61" s="440" t="str">
        <f t="shared" si="7"/>
        <v>Yếu</v>
      </c>
      <c r="AK61" s="432">
        <f t="shared" si="8"/>
        <v>8</v>
      </c>
      <c r="AL61" s="432">
        <f t="shared" si="9"/>
        <v>23</v>
      </c>
      <c r="AM61" s="463" t="str">
        <f t="shared" si="10"/>
        <v>Ngừng học</v>
      </c>
      <c r="AN61" s="439">
        <f t="shared" si="11"/>
        <v>5.05</v>
      </c>
    </row>
    <row r="62" spans="1:40" s="441" customFormat="1" ht="22.5" customHeight="1">
      <c r="A62" s="442">
        <v>27</v>
      </c>
      <c r="B62" s="461" t="s">
        <v>43</v>
      </c>
      <c r="C62" s="461" t="s">
        <v>38</v>
      </c>
      <c r="D62" s="462" t="s">
        <v>235</v>
      </c>
      <c r="E62" s="432" t="s">
        <v>119</v>
      </c>
      <c r="F62" s="436" t="s">
        <v>118</v>
      </c>
      <c r="G62" s="437">
        <f>'HK1'!I29</f>
        <v>4</v>
      </c>
      <c r="H62" s="437">
        <f>'HK1'!L29</f>
        <v>5</v>
      </c>
      <c r="I62" s="437">
        <f>'HK1'!O29</f>
        <v>3</v>
      </c>
      <c r="J62" s="438">
        <f>'HK1'!R29</f>
        <v>5</v>
      </c>
      <c r="K62" s="437">
        <f>'HK1'!U29</f>
        <v>0</v>
      </c>
      <c r="L62" s="437">
        <f>'HK1'!X29</f>
        <v>8</v>
      </c>
      <c r="M62" s="437">
        <f>'HK2'!I29</f>
        <v>7</v>
      </c>
      <c r="N62" s="437">
        <f>'HK2'!L29</f>
        <v>1</v>
      </c>
      <c r="O62" s="437">
        <f>'HK2'!O29</f>
        <v>5</v>
      </c>
      <c r="P62" s="437">
        <f>'HK2'!R29</f>
        <v>0</v>
      </c>
      <c r="Q62" s="437">
        <f>'HK2'!U29</f>
        <v>6</v>
      </c>
      <c r="R62" s="437">
        <f>'HK2'!X29</f>
        <v>4</v>
      </c>
      <c r="S62" s="437">
        <f>'HK3'!I29</f>
        <v>8</v>
      </c>
      <c r="T62" s="437">
        <f>'HK3'!L29</f>
        <v>6</v>
      </c>
      <c r="U62" s="437">
        <f>'HK3'!O29</f>
        <v>6</v>
      </c>
      <c r="V62" s="437">
        <f>'HK3'!R29</f>
        <v>0</v>
      </c>
      <c r="W62" s="437">
        <f>'HK3'!U29</f>
        <v>6</v>
      </c>
      <c r="X62" s="437">
        <f>'HK3'!X29</f>
        <v>5</v>
      </c>
      <c r="Y62" s="437">
        <f>'HK3'!AA29</f>
        <v>3</v>
      </c>
      <c r="Z62" s="437">
        <f>'HK4'!I29</f>
        <v>5</v>
      </c>
      <c r="AA62" s="437">
        <f>'HK4'!L29</f>
        <v>1</v>
      </c>
      <c r="AB62" s="437">
        <f>'HK4'!O29</f>
        <v>8</v>
      </c>
      <c r="AC62" s="437">
        <f>'HK4'!R29</f>
        <v>2</v>
      </c>
      <c r="AD62" s="437">
        <f>'HK4'!U29</f>
        <v>5</v>
      </c>
      <c r="AE62" s="437">
        <f>'HK4'!X29</f>
        <v>6</v>
      </c>
      <c r="AF62" s="437">
        <f>'HK4'!AA29</f>
        <v>6</v>
      </c>
      <c r="AG62" s="437">
        <f>'HK4'!AD29</f>
        <v>0</v>
      </c>
      <c r="AH62" s="437">
        <f>'HK4'!AG29</f>
        <v>6</v>
      </c>
      <c r="AI62" s="469">
        <f t="shared" si="6"/>
        <v>4.87</v>
      </c>
      <c r="AJ62" s="440" t="str">
        <f t="shared" si="7"/>
        <v>Yếu</v>
      </c>
      <c r="AK62" s="432">
        <f t="shared" si="8"/>
        <v>11</v>
      </c>
      <c r="AL62" s="432">
        <f t="shared" si="9"/>
        <v>33</v>
      </c>
      <c r="AM62" s="463" t="str">
        <f t="shared" si="10"/>
        <v>Ngừng học</v>
      </c>
      <c r="AN62" s="439">
        <f t="shared" si="11"/>
        <v>4.24</v>
      </c>
    </row>
    <row r="63" spans="1:40" s="441" customFormat="1" ht="22.5" customHeight="1">
      <c r="A63" s="442">
        <v>30</v>
      </c>
      <c r="B63" s="433" t="s">
        <v>129</v>
      </c>
      <c r="C63" s="434" t="s">
        <v>130</v>
      </c>
      <c r="D63" s="435" t="s">
        <v>239</v>
      </c>
      <c r="E63" s="432" t="s">
        <v>131</v>
      </c>
      <c r="F63" s="436" t="s">
        <v>11</v>
      </c>
      <c r="G63" s="437">
        <f>'HK1'!I32</f>
        <v>5</v>
      </c>
      <c r="H63" s="437">
        <f>'HK1'!L32</f>
        <v>6</v>
      </c>
      <c r="I63" s="437">
        <f>'HK1'!O32</f>
        <v>6</v>
      </c>
      <c r="J63" s="438">
        <f>'HK1'!R32</f>
        <v>6</v>
      </c>
      <c r="K63" s="437">
        <f>'HK1'!U32</f>
        <v>6</v>
      </c>
      <c r="L63" s="437">
        <f>'HK1'!X32</f>
        <v>8</v>
      </c>
      <c r="M63" s="437">
        <f>'HK2'!I32</f>
        <v>5</v>
      </c>
      <c r="N63" s="437">
        <f>'HK2'!L32</f>
        <v>6</v>
      </c>
      <c r="O63" s="437">
        <f>'HK2'!O32</f>
        <v>5</v>
      </c>
      <c r="P63" s="437">
        <f>'HK2'!R32</f>
        <v>5</v>
      </c>
      <c r="Q63" s="437">
        <f>'HK2'!U32</f>
        <v>7</v>
      </c>
      <c r="R63" s="437">
        <f>'HK2'!X32</f>
        <v>5</v>
      </c>
      <c r="S63" s="437">
        <f>'HK3'!I32</f>
        <v>8</v>
      </c>
      <c r="T63" s="437">
        <f>'HK3'!L32</f>
        <v>7</v>
      </c>
      <c r="U63" s="437">
        <f>'HK3'!O32</f>
        <v>5</v>
      </c>
      <c r="V63" s="437">
        <f>'HK3'!R32</f>
        <v>0</v>
      </c>
      <c r="W63" s="437">
        <f>'HK3'!U32</f>
        <v>5</v>
      </c>
      <c r="X63" s="437">
        <f>'HK3'!X32</f>
        <v>7</v>
      </c>
      <c r="Y63" s="437">
        <f>'HK3'!AA32</f>
        <v>0</v>
      </c>
      <c r="Z63" s="437">
        <f>'HK4'!I32</f>
        <v>5</v>
      </c>
      <c r="AA63" s="437">
        <f>'HK4'!L32</f>
        <v>0</v>
      </c>
      <c r="AB63" s="437">
        <f>'HK4'!O32</f>
        <v>7</v>
      </c>
      <c r="AC63" s="437">
        <f>'HK4'!R32</f>
        <v>4</v>
      </c>
      <c r="AD63" s="437">
        <f>'HK4'!U32</f>
        <v>7</v>
      </c>
      <c r="AE63" s="437">
        <f>'HK4'!X32</f>
        <v>5</v>
      </c>
      <c r="AF63" s="437">
        <f>'HK4'!AA32</f>
        <v>5</v>
      </c>
      <c r="AG63" s="437">
        <f>'HK4'!AD32</f>
        <v>0</v>
      </c>
      <c r="AH63" s="437">
        <f>'HK4'!AG32</f>
        <v>8</v>
      </c>
      <c r="AI63" s="469">
        <f t="shared" si="6"/>
        <v>4.98</v>
      </c>
      <c r="AJ63" s="440" t="str">
        <f t="shared" si="7"/>
        <v>Yếu</v>
      </c>
      <c r="AK63" s="432">
        <f t="shared" si="8"/>
        <v>5</v>
      </c>
      <c r="AL63" s="432">
        <f t="shared" si="9"/>
        <v>11</v>
      </c>
      <c r="AM63" s="463" t="str">
        <f t="shared" si="10"/>
        <v>Ngừng học</v>
      </c>
      <c r="AN63" s="439">
        <f t="shared" si="11"/>
        <v>5.27</v>
      </c>
    </row>
    <row r="64" spans="1:40" s="441" customFormat="1" ht="22.5" customHeight="1">
      <c r="A64" s="432">
        <v>38</v>
      </c>
      <c r="B64" s="433" t="s">
        <v>151</v>
      </c>
      <c r="C64" s="434" t="s">
        <v>152</v>
      </c>
      <c r="D64" s="435" t="s">
        <v>248</v>
      </c>
      <c r="E64" s="432" t="s">
        <v>153</v>
      </c>
      <c r="F64" s="436" t="s">
        <v>5</v>
      </c>
      <c r="G64" s="437">
        <f>'HK1'!I40</f>
        <v>5</v>
      </c>
      <c r="H64" s="437">
        <f>'HK1'!L40</f>
        <v>4</v>
      </c>
      <c r="I64" s="437">
        <f>'HK1'!O40</f>
        <v>5</v>
      </c>
      <c r="J64" s="438">
        <f>'HK1'!R40</f>
        <v>10</v>
      </c>
      <c r="K64" s="437">
        <f>'HK1'!U40</f>
        <v>4</v>
      </c>
      <c r="L64" s="437">
        <f>'HK1'!X40</f>
        <v>7</v>
      </c>
      <c r="M64" s="437">
        <f>'HK2'!I40</f>
        <v>5</v>
      </c>
      <c r="N64" s="437">
        <f>'HK2'!L40</f>
        <v>6</v>
      </c>
      <c r="O64" s="437">
        <f>'HK2'!O40</f>
        <v>5</v>
      </c>
      <c r="P64" s="437">
        <f>'HK2'!R40</f>
        <v>3</v>
      </c>
      <c r="Q64" s="437">
        <f>'HK2'!U40</f>
        <v>7</v>
      </c>
      <c r="R64" s="437">
        <f>'HK2'!X40</f>
        <v>5</v>
      </c>
      <c r="S64" s="437">
        <f>'HK3'!I40</f>
        <v>8</v>
      </c>
      <c r="T64" s="437">
        <f>'HK3'!L40</f>
        <v>6</v>
      </c>
      <c r="U64" s="437">
        <f>'HK3'!O40</f>
        <v>7</v>
      </c>
      <c r="V64" s="437">
        <f>'HK3'!R40</f>
        <v>6</v>
      </c>
      <c r="W64" s="437">
        <f>'HK3'!U40</f>
        <v>5</v>
      </c>
      <c r="X64" s="437">
        <f>'HK3'!X40</f>
        <v>7</v>
      </c>
      <c r="Y64" s="437">
        <f>'HK3'!AA40</f>
        <v>3</v>
      </c>
      <c r="Z64" s="437">
        <f>'HK4'!I40</f>
        <v>5</v>
      </c>
      <c r="AA64" s="437">
        <f>'HK4'!L40</f>
        <v>4</v>
      </c>
      <c r="AB64" s="437">
        <f>'HK4'!O40</f>
        <v>6</v>
      </c>
      <c r="AC64" s="437">
        <f>'HK4'!R40</f>
        <v>2</v>
      </c>
      <c r="AD64" s="437">
        <f>'HK4'!U40</f>
        <v>2</v>
      </c>
      <c r="AE64" s="437">
        <f>'HK4'!X40</f>
        <v>4</v>
      </c>
      <c r="AF64" s="437">
        <f>'HK4'!AA40</f>
        <v>7</v>
      </c>
      <c r="AG64" s="437">
        <f>'HK4'!AD40</f>
        <v>0</v>
      </c>
      <c r="AH64" s="437">
        <f>'HK4'!AG40</f>
        <v>8</v>
      </c>
      <c r="AI64" s="469">
        <f t="shared" si="6"/>
        <v>5.17</v>
      </c>
      <c r="AJ64" s="440" t="str">
        <f t="shared" si="7"/>
        <v>Trung Bình</v>
      </c>
      <c r="AK64" s="432">
        <f t="shared" si="8"/>
        <v>9</v>
      </c>
      <c r="AL64" s="432">
        <f t="shared" si="9"/>
        <v>27</v>
      </c>
      <c r="AM64" s="463" t="str">
        <f t="shared" si="10"/>
        <v>Ngừng học</v>
      </c>
      <c r="AN64" s="439">
        <f t="shared" si="11"/>
        <v>5.24</v>
      </c>
    </row>
    <row r="65" spans="1:40" s="451" customFormat="1" ht="22.5" customHeight="1">
      <c r="A65" s="432">
        <v>44</v>
      </c>
      <c r="B65" s="464" t="s">
        <v>168</v>
      </c>
      <c r="C65" s="434" t="s">
        <v>50</v>
      </c>
      <c r="D65" s="465" t="s">
        <v>256</v>
      </c>
      <c r="E65" s="466" t="s">
        <v>169</v>
      </c>
      <c r="F65" s="467" t="s">
        <v>170</v>
      </c>
      <c r="G65" s="437">
        <f>'HK1'!I46</f>
        <v>5</v>
      </c>
      <c r="H65" s="437">
        <f>'HK1'!L46</f>
        <v>6</v>
      </c>
      <c r="I65" s="437">
        <f>'HK1'!O46</f>
        <v>4</v>
      </c>
      <c r="J65" s="438">
        <f>'HK1'!R46</f>
        <v>3</v>
      </c>
      <c r="K65" s="437">
        <f>'HK1'!U46</f>
        <v>3</v>
      </c>
      <c r="L65" s="437">
        <f>'HK1'!X46</f>
        <v>8</v>
      </c>
      <c r="M65" s="437">
        <f>'HK2'!I46</f>
        <v>8</v>
      </c>
      <c r="N65" s="437">
        <f>'HK2'!L46</f>
        <v>5</v>
      </c>
      <c r="O65" s="437">
        <f>'HK2'!O46</f>
        <v>6</v>
      </c>
      <c r="P65" s="437">
        <f>'HK2'!R46</f>
        <v>5</v>
      </c>
      <c r="Q65" s="437">
        <f>'HK2'!U46</f>
        <v>5</v>
      </c>
      <c r="R65" s="437">
        <f>'HK2'!X46</f>
        <v>5</v>
      </c>
      <c r="S65" s="437">
        <f>'HK3'!I46</f>
        <v>8</v>
      </c>
      <c r="T65" s="437">
        <f>'HK3'!L46</f>
        <v>5</v>
      </c>
      <c r="U65" s="437">
        <f>'HK3'!O46</f>
        <v>6</v>
      </c>
      <c r="V65" s="437">
        <f>'HK3'!R46</f>
        <v>0</v>
      </c>
      <c r="W65" s="437">
        <f>'HK3'!U46</f>
        <v>6</v>
      </c>
      <c r="X65" s="437">
        <f>'HK3'!X46</f>
        <v>6</v>
      </c>
      <c r="Y65" s="437">
        <f>'HK3'!AA46</f>
        <v>3</v>
      </c>
      <c r="Z65" s="437">
        <f>'HK4'!I46</f>
        <v>5</v>
      </c>
      <c r="AA65" s="437">
        <f>'HK4'!L46</f>
        <v>2</v>
      </c>
      <c r="AB65" s="437">
        <f>'HK4'!O46</f>
        <v>6</v>
      </c>
      <c r="AC65" s="437">
        <f>'HK4'!R46</f>
        <v>0</v>
      </c>
      <c r="AD65" s="437">
        <f>'HK4'!U46</f>
        <v>1</v>
      </c>
      <c r="AE65" s="437">
        <f>'HK4'!X46</f>
        <v>2</v>
      </c>
      <c r="AF65" s="437">
        <f>'HK4'!AA46</f>
        <v>4</v>
      </c>
      <c r="AG65" s="437">
        <f>'HK4'!AD46</f>
        <v>0</v>
      </c>
      <c r="AH65" s="437">
        <f>'HK4'!AG46</f>
        <v>6</v>
      </c>
      <c r="AI65" s="469">
        <f t="shared" si="6"/>
        <v>3.89</v>
      </c>
      <c r="AJ65" s="440" t="str">
        <f t="shared" si="7"/>
        <v>Kém</v>
      </c>
      <c r="AK65" s="466">
        <f t="shared" si="8"/>
        <v>11</v>
      </c>
      <c r="AL65" s="466">
        <f t="shared" si="9"/>
        <v>33</v>
      </c>
      <c r="AM65" s="463" t="str">
        <f t="shared" si="10"/>
        <v>Ngừng học</v>
      </c>
      <c r="AN65" s="468">
        <f t="shared" si="11"/>
        <v>4.45</v>
      </c>
    </row>
    <row r="66" spans="1:40" s="452" customFormat="1" ht="22.5" customHeight="1">
      <c r="A66" s="432">
        <v>53</v>
      </c>
      <c r="B66" s="433" t="s">
        <v>190</v>
      </c>
      <c r="C66" s="434" t="s">
        <v>187</v>
      </c>
      <c r="D66" s="435" t="s">
        <v>266</v>
      </c>
      <c r="E66" s="432" t="s">
        <v>117</v>
      </c>
      <c r="F66" s="436" t="s">
        <v>48</v>
      </c>
      <c r="G66" s="437">
        <f>'HK1'!I55</f>
        <v>5</v>
      </c>
      <c r="H66" s="437">
        <f>'HK1'!L55</f>
        <v>5</v>
      </c>
      <c r="I66" s="437">
        <f>'HK1'!O55</f>
        <v>6</v>
      </c>
      <c r="J66" s="438">
        <f>'HK1'!R55</f>
        <v>4</v>
      </c>
      <c r="K66" s="437">
        <f>'HK1'!U55</f>
        <v>5</v>
      </c>
      <c r="L66" s="437">
        <f>'HK1'!X55</f>
        <v>9</v>
      </c>
      <c r="M66" s="437">
        <f>'HK2'!I55</f>
        <v>8</v>
      </c>
      <c r="N66" s="437">
        <f>'HK2'!L55</f>
        <v>7</v>
      </c>
      <c r="O66" s="437">
        <f>'HK2'!O55</f>
        <v>6</v>
      </c>
      <c r="P66" s="437">
        <f>'HK2'!R55</f>
        <v>3</v>
      </c>
      <c r="Q66" s="437">
        <f>'HK2'!U55</f>
        <v>8</v>
      </c>
      <c r="R66" s="437">
        <f>'HK2'!X55</f>
        <v>5</v>
      </c>
      <c r="S66" s="437">
        <f>'HK3'!I55</f>
        <v>9</v>
      </c>
      <c r="T66" s="437">
        <f>'HK3'!L55</f>
        <v>7</v>
      </c>
      <c r="U66" s="437">
        <f>'HK3'!O55</f>
        <v>1</v>
      </c>
      <c r="V66" s="437">
        <f>'HK3'!R55</f>
        <v>7</v>
      </c>
      <c r="W66" s="437">
        <f>'HK3'!U55</f>
        <v>7</v>
      </c>
      <c r="X66" s="437">
        <f>'HK3'!X55</f>
        <v>8</v>
      </c>
      <c r="Y66" s="437">
        <f>'HK3'!AA55</f>
        <v>3</v>
      </c>
      <c r="Z66" s="437">
        <f>'HK4'!I55</f>
        <v>6</v>
      </c>
      <c r="AA66" s="437">
        <f>'HK4'!L55</f>
        <v>6</v>
      </c>
      <c r="AB66" s="437">
        <f>'HK4'!O55</f>
        <v>7</v>
      </c>
      <c r="AC66" s="437">
        <f>'HK4'!R55</f>
        <v>3</v>
      </c>
      <c r="AD66" s="437">
        <f>'HK4'!U55</f>
        <v>3</v>
      </c>
      <c r="AE66" s="437">
        <f>'HK4'!X55</f>
        <v>4</v>
      </c>
      <c r="AF66" s="437">
        <f>'HK4'!AA55</f>
        <v>8</v>
      </c>
      <c r="AG66" s="437">
        <f>'HK4'!AD55</f>
        <v>0</v>
      </c>
      <c r="AH66" s="437">
        <f>'HK4'!AG55</f>
        <v>8</v>
      </c>
      <c r="AI66" s="469">
        <f t="shared" si="6"/>
        <v>5.46</v>
      </c>
      <c r="AJ66" s="440" t="str">
        <f t="shared" si="7"/>
        <v>Trung Bình</v>
      </c>
      <c r="AK66" s="432">
        <f t="shared" si="8"/>
        <v>8</v>
      </c>
      <c r="AL66" s="432">
        <f t="shared" si="9"/>
        <v>26</v>
      </c>
      <c r="AM66" s="463" t="str">
        <f t="shared" si="10"/>
        <v>Ngừng học</v>
      </c>
      <c r="AN66" s="439">
        <f t="shared" si="11"/>
        <v>5.55</v>
      </c>
    </row>
    <row r="67" spans="1:40" s="452" customFormat="1" ht="22.5" customHeight="1">
      <c r="A67" s="432">
        <v>56</v>
      </c>
      <c r="B67" s="443" t="s">
        <v>300</v>
      </c>
      <c r="C67" s="444" t="s">
        <v>60</v>
      </c>
      <c r="D67" s="445">
        <v>409170136</v>
      </c>
      <c r="E67" s="446" t="s">
        <v>301</v>
      </c>
      <c r="F67" s="443" t="s">
        <v>302</v>
      </c>
      <c r="G67" s="437">
        <f>'HK1'!I58</f>
        <v>8</v>
      </c>
      <c r="H67" s="437">
        <f>'HK1'!L58</f>
        <v>6</v>
      </c>
      <c r="I67" s="437">
        <f>'HK1'!O58</f>
        <v>6</v>
      </c>
      <c r="J67" s="438">
        <f>'HK1'!R58</f>
        <v>5</v>
      </c>
      <c r="K67" s="437">
        <f>'HK1'!U58</f>
        <v>5</v>
      </c>
      <c r="L67" s="437">
        <f>'HK1'!X58</f>
        <v>7</v>
      </c>
      <c r="M67" s="437">
        <f>'HK2'!I58</f>
        <v>5</v>
      </c>
      <c r="N67" s="437">
        <f>'HK2'!L58</f>
        <v>6</v>
      </c>
      <c r="O67" s="437">
        <f>'HK2'!O58</f>
        <v>6</v>
      </c>
      <c r="P67" s="437">
        <f>'HK2'!R58</f>
        <v>5</v>
      </c>
      <c r="Q67" s="437">
        <f>'HK2'!U58</f>
        <v>5</v>
      </c>
      <c r="R67" s="437">
        <f>'HK2'!X58</f>
        <v>9</v>
      </c>
      <c r="S67" s="437">
        <f>'HK3'!I58</f>
        <v>0</v>
      </c>
      <c r="T67" s="437">
        <f>'HK3'!L58</f>
        <v>6</v>
      </c>
      <c r="U67" s="437">
        <f>'HK3'!O58</f>
        <v>5</v>
      </c>
      <c r="V67" s="437">
        <f>'HK3'!R58</f>
        <v>6</v>
      </c>
      <c r="W67" s="437">
        <f>'HK3'!U58</f>
        <v>7</v>
      </c>
      <c r="X67" s="437">
        <f>'HK3'!X58</f>
        <v>3</v>
      </c>
      <c r="Y67" s="437">
        <f>'HK3'!AA58</f>
        <v>10</v>
      </c>
      <c r="Z67" s="437">
        <f>'HK4'!I58</f>
        <v>5</v>
      </c>
      <c r="AA67" s="437">
        <f>'HK4'!L58</f>
        <v>5</v>
      </c>
      <c r="AB67" s="437">
        <f>'HK4'!O58</f>
        <v>6</v>
      </c>
      <c r="AC67" s="437">
        <f>'HK4'!R58</f>
        <v>2</v>
      </c>
      <c r="AD67" s="437">
        <f>'HK4'!U58</f>
        <v>3</v>
      </c>
      <c r="AE67" s="437">
        <f>'HK4'!X58</f>
        <v>6</v>
      </c>
      <c r="AF67" s="437">
        <f>'HK4'!AA58</f>
        <v>5</v>
      </c>
      <c r="AG67" s="437">
        <f>'HK4'!AD58</f>
        <v>0</v>
      </c>
      <c r="AH67" s="437">
        <f>'HK4'!AG58</f>
        <v>8</v>
      </c>
      <c r="AI67" s="469">
        <f t="shared" si="6"/>
        <v>4.28</v>
      </c>
      <c r="AJ67" s="440" t="str">
        <f t="shared" si="7"/>
        <v>Yếu</v>
      </c>
      <c r="AK67" s="432">
        <f t="shared" si="8"/>
        <v>5</v>
      </c>
      <c r="AL67" s="432">
        <f t="shared" si="9"/>
        <v>16</v>
      </c>
      <c r="AM67" s="463" t="str">
        <f t="shared" si="10"/>
        <v>Ngừng học</v>
      </c>
      <c r="AN67" s="439">
        <f t="shared" si="11"/>
        <v>4.98</v>
      </c>
    </row>
    <row r="68" spans="1:40" s="452" customFormat="1" ht="22.5" customHeight="1">
      <c r="A68" s="442">
        <v>57</v>
      </c>
      <c r="B68" s="447" t="s">
        <v>296</v>
      </c>
      <c r="C68" s="448" t="s">
        <v>297</v>
      </c>
      <c r="D68" s="449">
        <v>409170141</v>
      </c>
      <c r="E68" s="450" t="s">
        <v>303</v>
      </c>
      <c r="F68" s="443" t="s">
        <v>1</v>
      </c>
      <c r="G68" s="437">
        <f>'HK1'!I59</f>
        <v>8</v>
      </c>
      <c r="H68" s="437">
        <f>'HK1'!L59</f>
        <v>6</v>
      </c>
      <c r="I68" s="437">
        <f>'HK1'!O59</f>
        <v>5</v>
      </c>
      <c r="J68" s="438">
        <f>'HK1'!R59</f>
        <v>4</v>
      </c>
      <c r="K68" s="437">
        <f>'HK1'!U59</f>
        <v>5</v>
      </c>
      <c r="L68" s="437">
        <f>'HK1'!X59</f>
        <v>7</v>
      </c>
      <c r="M68" s="437">
        <f>'HK2'!I59</f>
        <v>6</v>
      </c>
      <c r="N68" s="437">
        <f>'HK2'!L59</f>
        <v>8</v>
      </c>
      <c r="O68" s="437">
        <f>'HK2'!O59</f>
        <v>6</v>
      </c>
      <c r="P68" s="437">
        <f>'HK2'!R59</f>
        <v>0</v>
      </c>
      <c r="Q68" s="437">
        <f>'HK2'!U59</f>
        <v>5</v>
      </c>
      <c r="R68" s="437">
        <f>'HK2'!X59</f>
        <v>4</v>
      </c>
      <c r="S68" s="437">
        <f>'HK3'!I59</f>
        <v>10</v>
      </c>
      <c r="T68" s="437">
        <f>'HK3'!L59</f>
        <v>7</v>
      </c>
      <c r="U68" s="437">
        <f>'HK3'!O59</f>
        <v>6</v>
      </c>
      <c r="V68" s="437">
        <f>'HK3'!R59</f>
        <v>6</v>
      </c>
      <c r="W68" s="437">
        <f>'HK3'!U59</f>
        <v>6</v>
      </c>
      <c r="X68" s="437">
        <f>'HK3'!X59</f>
        <v>3</v>
      </c>
      <c r="Y68" s="437">
        <f>'HK3'!AA59</f>
        <v>7</v>
      </c>
      <c r="Z68" s="437">
        <f>'HK4'!I59</f>
        <v>0</v>
      </c>
      <c r="AA68" s="437">
        <f>'HK4'!L59</f>
        <v>0</v>
      </c>
      <c r="AB68" s="437">
        <f>'HK4'!O59</f>
        <v>6</v>
      </c>
      <c r="AC68" s="437">
        <f>'HK4'!R59</f>
        <v>7</v>
      </c>
      <c r="AD68" s="437">
        <f>'HK4'!U59</f>
        <v>5</v>
      </c>
      <c r="AE68" s="437">
        <f>'HK4'!X59</f>
        <v>6</v>
      </c>
      <c r="AF68" s="437">
        <f>'HK4'!AA59</f>
        <v>0</v>
      </c>
      <c r="AG68" s="437">
        <f>'HK4'!AD59</f>
        <v>0</v>
      </c>
      <c r="AH68" s="437">
        <f>'HK4'!AG59</f>
        <v>0</v>
      </c>
      <c r="AI68" s="469">
        <f t="shared" si="6"/>
        <v>4.78</v>
      </c>
      <c r="AJ68" s="440" t="str">
        <f t="shared" si="7"/>
        <v>Yếu</v>
      </c>
      <c r="AK68" s="432">
        <f t="shared" si="8"/>
        <v>9</v>
      </c>
      <c r="AL68" s="432">
        <f t="shared" si="9"/>
        <v>23</v>
      </c>
      <c r="AM68" s="463" t="str">
        <f t="shared" si="10"/>
        <v>Ngừng học</v>
      </c>
      <c r="AN68" s="439">
        <f t="shared" si="11"/>
        <v>5.01</v>
      </c>
    </row>
    <row r="69" spans="1:40" s="452" customFormat="1" ht="22.5" customHeight="1">
      <c r="A69" s="442">
        <v>58</v>
      </c>
      <c r="B69" s="447" t="s">
        <v>304</v>
      </c>
      <c r="C69" s="448" t="s">
        <v>305</v>
      </c>
      <c r="D69" s="449">
        <v>409170168</v>
      </c>
      <c r="E69" s="450" t="s">
        <v>306</v>
      </c>
      <c r="F69" s="443" t="s">
        <v>1</v>
      </c>
      <c r="G69" s="437">
        <f>'HK1'!I60</f>
        <v>5</v>
      </c>
      <c r="H69" s="437">
        <f>'HK1'!L60</f>
        <v>6</v>
      </c>
      <c r="I69" s="437">
        <f>'HK1'!O60</f>
        <v>5</v>
      </c>
      <c r="J69" s="438">
        <f>'HK1'!R60</f>
        <v>6</v>
      </c>
      <c r="K69" s="437">
        <f>'HK1'!U60</f>
        <v>5</v>
      </c>
      <c r="L69" s="437">
        <f>'HK1'!X60</f>
        <v>7</v>
      </c>
      <c r="M69" s="437">
        <f>'HK2'!I60</f>
        <v>5</v>
      </c>
      <c r="N69" s="437">
        <f>'HK2'!L60</f>
        <v>5</v>
      </c>
      <c r="O69" s="437">
        <f>'HK2'!O60</f>
        <v>6</v>
      </c>
      <c r="P69" s="437">
        <f>'HK2'!R60</f>
        <v>4</v>
      </c>
      <c r="Q69" s="437">
        <f>'HK2'!U60</f>
        <v>6</v>
      </c>
      <c r="R69" s="437">
        <f>'HK2'!X60</f>
        <v>6</v>
      </c>
      <c r="S69" s="437">
        <f>'HK3'!I60</f>
        <v>0</v>
      </c>
      <c r="T69" s="437">
        <f>'HK3'!L60</f>
        <v>8</v>
      </c>
      <c r="U69" s="437">
        <f>'HK3'!O60</f>
        <v>6</v>
      </c>
      <c r="V69" s="437">
        <f>'HK3'!R60</f>
        <v>7</v>
      </c>
      <c r="W69" s="437">
        <f>'HK3'!U60</f>
        <v>7</v>
      </c>
      <c r="X69" s="437">
        <f>'HK3'!X60</f>
        <v>0</v>
      </c>
      <c r="Y69" s="437">
        <f>'HK3'!AA60</f>
        <v>7</v>
      </c>
      <c r="Z69" s="437">
        <f>'HK4'!I60</f>
        <v>5</v>
      </c>
      <c r="AA69" s="437">
        <f>'HK4'!L60</f>
        <v>0</v>
      </c>
      <c r="AB69" s="437">
        <f>'HK4'!O60</f>
        <v>5</v>
      </c>
      <c r="AC69" s="437">
        <f>'HK4'!R60</f>
        <v>3</v>
      </c>
      <c r="AD69" s="437">
        <f>'HK4'!U60</f>
        <v>6</v>
      </c>
      <c r="AE69" s="437">
        <f>'HK4'!X60</f>
        <v>7</v>
      </c>
      <c r="AF69" s="437">
        <f>'HK4'!AA60</f>
        <v>5</v>
      </c>
      <c r="AG69" s="437">
        <f>'HK4'!AD60</f>
        <v>0</v>
      </c>
      <c r="AH69" s="437">
        <f>'HK4'!AG60</f>
        <v>7</v>
      </c>
      <c r="AI69" s="469">
        <f t="shared" si="6"/>
        <v>4.41</v>
      </c>
      <c r="AJ69" s="440" t="str">
        <f t="shared" si="7"/>
        <v>Yếu</v>
      </c>
      <c r="AK69" s="432">
        <f t="shared" si="8"/>
        <v>6</v>
      </c>
      <c r="AL69" s="432">
        <f t="shared" si="9"/>
        <v>20</v>
      </c>
      <c r="AM69" s="463" t="str">
        <f t="shared" si="10"/>
        <v>Ngừng học</v>
      </c>
      <c r="AN69" s="439">
        <f t="shared" si="11"/>
        <v>4.81</v>
      </c>
    </row>
    <row r="70" spans="1:40" s="452" customFormat="1" ht="22.5" customHeight="1">
      <c r="A70" s="432">
        <v>59</v>
      </c>
      <c r="B70" s="447" t="s">
        <v>309</v>
      </c>
      <c r="C70" s="448" t="s">
        <v>124</v>
      </c>
      <c r="D70" s="449">
        <v>409170175</v>
      </c>
      <c r="E70" s="450" t="s">
        <v>307</v>
      </c>
      <c r="F70" s="443" t="s">
        <v>308</v>
      </c>
      <c r="G70" s="437">
        <f>'HK1'!I61</f>
        <v>7</v>
      </c>
      <c r="H70" s="437">
        <f>'HK1'!L61</f>
        <v>7</v>
      </c>
      <c r="I70" s="437">
        <f>'HK1'!O61</f>
        <v>7</v>
      </c>
      <c r="J70" s="438">
        <f>'HK1'!R61</f>
        <v>6</v>
      </c>
      <c r="K70" s="437">
        <f>'HK1'!U61</f>
        <v>7</v>
      </c>
      <c r="L70" s="437">
        <f>'HK1'!X61</f>
        <v>7</v>
      </c>
      <c r="M70" s="437">
        <f>'HK2'!I61</f>
        <v>6</v>
      </c>
      <c r="N70" s="437">
        <f>'HK2'!L61</f>
        <v>7</v>
      </c>
      <c r="O70" s="437">
        <f>'HK2'!O61</f>
        <v>7</v>
      </c>
      <c r="P70" s="437">
        <f>'HK2'!R61</f>
        <v>5</v>
      </c>
      <c r="Q70" s="437">
        <f>'HK2'!U61</f>
        <v>6</v>
      </c>
      <c r="R70" s="437">
        <f>'HK2'!X61</f>
        <v>6</v>
      </c>
      <c r="S70" s="437">
        <f>'HK3'!I61</f>
        <v>0</v>
      </c>
      <c r="T70" s="437">
        <f>'HK3'!L61</f>
        <v>8</v>
      </c>
      <c r="U70" s="437">
        <f>'HK3'!O61</f>
        <v>5</v>
      </c>
      <c r="V70" s="437">
        <f>'HK3'!R61</f>
        <v>7</v>
      </c>
      <c r="W70" s="437">
        <f>'HK3'!U61</f>
        <v>6</v>
      </c>
      <c r="X70" s="437">
        <f>'HK3'!X61</f>
        <v>6</v>
      </c>
      <c r="Y70" s="437">
        <f>'HK3'!AA61</f>
        <v>6</v>
      </c>
      <c r="Z70" s="437">
        <f>'HK4'!I61</f>
        <v>6</v>
      </c>
      <c r="AA70" s="437">
        <f>'HK4'!L61</f>
        <v>5</v>
      </c>
      <c r="AB70" s="437">
        <f>'HK4'!O61</f>
        <v>6</v>
      </c>
      <c r="AC70" s="437">
        <f>'HK4'!R61</f>
        <v>2</v>
      </c>
      <c r="AD70" s="437">
        <f>'HK4'!U61</f>
        <v>4</v>
      </c>
      <c r="AE70" s="437">
        <f>'HK4'!X61</f>
        <v>7</v>
      </c>
      <c r="AF70" s="437">
        <f>'HK4'!AA61</f>
        <v>6</v>
      </c>
      <c r="AG70" s="437">
        <f>'HK4'!AD61</f>
        <v>0</v>
      </c>
      <c r="AH70" s="437">
        <f>'HK4'!AG61</f>
        <v>6</v>
      </c>
      <c r="AI70" s="469">
        <f t="shared" si="6"/>
        <v>4.91</v>
      </c>
      <c r="AJ70" s="440" t="str">
        <f t="shared" si="7"/>
        <v>Yếu</v>
      </c>
      <c r="AK70" s="432">
        <f t="shared" si="8"/>
        <v>4</v>
      </c>
      <c r="AL70" s="432">
        <f t="shared" si="9"/>
        <v>13</v>
      </c>
      <c r="AM70" s="463" t="str">
        <f t="shared" si="10"/>
        <v>Ngừng học</v>
      </c>
      <c r="AN70" s="439">
        <f t="shared" si="11"/>
        <v>5.66</v>
      </c>
    </row>
    <row r="71" spans="1:40" s="452" customFormat="1" ht="22.5" customHeight="1">
      <c r="A71" s="442">
        <v>60</v>
      </c>
      <c r="B71" s="447" t="s">
        <v>310</v>
      </c>
      <c r="C71" s="448" t="s">
        <v>311</v>
      </c>
      <c r="D71" s="449">
        <v>409170194</v>
      </c>
      <c r="E71" s="450" t="s">
        <v>312</v>
      </c>
      <c r="F71" s="443" t="s">
        <v>7</v>
      </c>
      <c r="G71" s="437">
        <f>'HK1'!I62</f>
        <v>6</v>
      </c>
      <c r="H71" s="437">
        <f>'HK1'!L62</f>
        <v>6</v>
      </c>
      <c r="I71" s="437">
        <f>'HK1'!O62</f>
        <v>5</v>
      </c>
      <c r="J71" s="438">
        <f>'HK1'!R62</f>
        <v>4</v>
      </c>
      <c r="K71" s="437">
        <f>'HK1'!U62</f>
        <v>5</v>
      </c>
      <c r="L71" s="437">
        <f>'HK1'!X62</f>
        <v>6</v>
      </c>
      <c r="M71" s="437">
        <f>'HK2'!I62</f>
        <v>8</v>
      </c>
      <c r="N71" s="437">
        <f>'HK2'!L62</f>
        <v>5</v>
      </c>
      <c r="O71" s="437">
        <f>'HK2'!O62</f>
        <v>6</v>
      </c>
      <c r="P71" s="437">
        <f>'HK2'!R62</f>
        <v>5</v>
      </c>
      <c r="Q71" s="437">
        <f>'HK2'!U62</f>
        <v>5</v>
      </c>
      <c r="R71" s="437">
        <f>'HK2'!X62</f>
        <v>6</v>
      </c>
      <c r="S71" s="437">
        <f>'HK3'!I62</f>
        <v>0</v>
      </c>
      <c r="T71" s="437">
        <f>'HK3'!L62</f>
        <v>6</v>
      </c>
      <c r="U71" s="437">
        <f>'HK3'!O62</f>
        <v>5</v>
      </c>
      <c r="V71" s="437">
        <f>'HK3'!R62</f>
        <v>6</v>
      </c>
      <c r="W71" s="437">
        <f>'HK3'!U62</f>
        <v>6</v>
      </c>
      <c r="X71" s="437">
        <f>'HK3'!X62</f>
        <v>5</v>
      </c>
      <c r="Y71" s="437">
        <f>'HK3'!AA62</f>
        <v>6</v>
      </c>
      <c r="Z71" s="437">
        <f>'HK4'!I62</f>
        <v>6</v>
      </c>
      <c r="AA71" s="437">
        <f>'HK4'!L62</f>
        <v>6</v>
      </c>
      <c r="AB71" s="437">
        <f>'HK4'!O62</f>
        <v>7</v>
      </c>
      <c r="AC71" s="437">
        <f>'HK4'!R62</f>
        <v>2</v>
      </c>
      <c r="AD71" s="437">
        <f>'HK4'!U62</f>
        <v>5</v>
      </c>
      <c r="AE71" s="437">
        <f>'HK4'!X62</f>
        <v>6</v>
      </c>
      <c r="AF71" s="437">
        <f>'HK4'!AA62</f>
        <v>5</v>
      </c>
      <c r="AG71" s="437">
        <f>'HK4'!AD62</f>
        <v>0</v>
      </c>
      <c r="AH71" s="437">
        <f>'HK4'!AG62</f>
        <v>5</v>
      </c>
      <c r="AI71" s="469">
        <f t="shared" si="6"/>
        <v>4.74</v>
      </c>
      <c r="AJ71" s="440" t="str">
        <f t="shared" si="7"/>
        <v>Yếu</v>
      </c>
      <c r="AK71" s="432">
        <f t="shared" si="8"/>
        <v>4</v>
      </c>
      <c r="AL71" s="432">
        <f t="shared" si="9"/>
        <v>13</v>
      </c>
      <c r="AM71" s="463" t="str">
        <f t="shared" si="10"/>
        <v>Ngừng học</v>
      </c>
      <c r="AN71" s="439">
        <f t="shared" si="11"/>
        <v>5.14</v>
      </c>
    </row>
    <row r="72" spans="1:39" ht="22.5" customHeight="1">
      <c r="A72" s="350"/>
      <c r="B72" s="351"/>
      <c r="C72" s="352"/>
      <c r="D72" s="353"/>
      <c r="E72" s="354"/>
      <c r="F72" s="355"/>
      <c r="G72" s="356"/>
      <c r="H72" s="357"/>
      <c r="I72" s="356"/>
      <c r="J72" s="358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9"/>
      <c r="AJ72" s="360"/>
      <c r="AK72" s="360"/>
      <c r="AL72" s="360"/>
      <c r="AM72" s="360"/>
    </row>
    <row r="73" spans="2:39" ht="15.75">
      <c r="B73" s="238"/>
      <c r="C73" s="238"/>
      <c r="D73" s="238"/>
      <c r="G73" s="178"/>
      <c r="AA73" s="506" t="s">
        <v>329</v>
      </c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</row>
    <row r="74" spans="2:36" ht="15.75">
      <c r="B74" s="238"/>
      <c r="C74" s="238"/>
      <c r="D74" s="238"/>
      <c r="G74" s="178"/>
      <c r="AI74" s="117"/>
      <c r="AJ74" s="117"/>
    </row>
    <row r="75" spans="2:41" ht="18.75">
      <c r="B75" s="238"/>
      <c r="C75" s="238"/>
      <c r="D75" s="238"/>
      <c r="G75" s="178"/>
      <c r="AA75" s="309"/>
      <c r="AB75" s="309"/>
      <c r="AC75" s="309"/>
      <c r="AD75" s="310"/>
      <c r="AE75" s="310"/>
      <c r="AF75" s="309"/>
      <c r="AG75" s="309"/>
      <c r="AH75" s="309"/>
      <c r="AI75" s="311" t="s">
        <v>330</v>
      </c>
      <c r="AJ75" s="311"/>
      <c r="AK75" s="311"/>
      <c r="AL75" s="311"/>
      <c r="AM75" s="311"/>
      <c r="AN75" s="311"/>
      <c r="AO75" s="311"/>
    </row>
    <row r="76" spans="2:41" ht="18.75">
      <c r="B76" s="238"/>
      <c r="C76" s="238"/>
      <c r="D76" s="238"/>
      <c r="G76" s="178"/>
      <c r="AA76" s="309"/>
      <c r="AB76" s="309"/>
      <c r="AC76" s="309"/>
      <c r="AD76" s="310"/>
      <c r="AE76" s="310"/>
      <c r="AF76" s="309"/>
      <c r="AG76" s="309"/>
      <c r="AH76" s="309"/>
      <c r="AI76" s="311" t="s">
        <v>331</v>
      </c>
      <c r="AJ76" s="311"/>
      <c r="AK76" s="311"/>
      <c r="AL76" s="311"/>
      <c r="AM76" s="311"/>
      <c r="AN76" s="311"/>
      <c r="AO76" s="311"/>
    </row>
    <row r="77" spans="2:41" ht="18.75">
      <c r="B77" s="501" t="s">
        <v>332</v>
      </c>
      <c r="C77" s="501"/>
      <c r="D77" s="312"/>
      <c r="E77" s="117"/>
      <c r="F77" s="313"/>
      <c r="G77" s="313"/>
      <c r="AA77" s="309"/>
      <c r="AB77" s="309"/>
      <c r="AC77" s="309"/>
      <c r="AD77" s="310"/>
      <c r="AE77" s="310"/>
      <c r="AF77" s="309"/>
      <c r="AG77" s="309"/>
      <c r="AH77" s="309"/>
      <c r="AI77" s="311" t="s">
        <v>333</v>
      </c>
      <c r="AJ77" s="311"/>
      <c r="AK77" s="311"/>
      <c r="AL77" s="311"/>
      <c r="AM77" s="311"/>
      <c r="AN77" s="311"/>
      <c r="AO77" s="311"/>
    </row>
    <row r="78" spans="2:36" ht="15.75">
      <c r="B78" s="312"/>
      <c r="C78" s="312"/>
      <c r="D78" s="312"/>
      <c r="E78" s="117"/>
      <c r="F78" s="313"/>
      <c r="G78" s="313"/>
      <c r="AI78" s="282"/>
      <c r="AJ78" s="117"/>
    </row>
    <row r="79" spans="2:36" ht="15.75">
      <c r="B79" s="312"/>
      <c r="C79" s="312"/>
      <c r="D79" s="312"/>
      <c r="E79" s="117"/>
      <c r="F79" s="313"/>
      <c r="G79" s="313"/>
      <c r="AI79" s="282"/>
      <c r="AJ79" s="117"/>
    </row>
    <row r="80" spans="2:36" ht="15.75">
      <c r="B80" s="312"/>
      <c r="C80" s="312"/>
      <c r="D80" s="312"/>
      <c r="E80" s="117"/>
      <c r="F80" s="313"/>
      <c r="G80" s="313"/>
      <c r="AI80" s="282"/>
      <c r="AJ80" s="117"/>
    </row>
    <row r="81" spans="2:36" ht="15.75">
      <c r="B81" s="312"/>
      <c r="C81" s="312"/>
      <c r="D81" s="312"/>
      <c r="E81" s="117"/>
      <c r="F81" s="313"/>
      <c r="G81" s="313"/>
      <c r="AI81" s="282"/>
      <c r="AJ81" s="117"/>
    </row>
    <row r="82" spans="2:36" ht="15.75">
      <c r="B82" s="312"/>
      <c r="C82" s="312"/>
      <c r="D82" s="312"/>
      <c r="E82" s="117"/>
      <c r="F82" s="313"/>
      <c r="G82" s="313"/>
      <c r="AI82" s="282"/>
      <c r="AJ82" s="117"/>
    </row>
    <row r="83" spans="2:39" ht="18.75">
      <c r="B83" s="501" t="s">
        <v>334</v>
      </c>
      <c r="C83" s="501"/>
      <c r="D83" s="312"/>
      <c r="E83" s="117"/>
      <c r="F83" s="313"/>
      <c r="G83" s="313"/>
      <c r="AB83" s="502" t="s">
        <v>335</v>
      </c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</row>
  </sheetData>
  <sheetProtection/>
  <mergeCells count="7">
    <mergeCell ref="B83:C83"/>
    <mergeCell ref="AB83:AM83"/>
    <mergeCell ref="A10:F10"/>
    <mergeCell ref="A6:AM6"/>
    <mergeCell ref="A7:AM7"/>
    <mergeCell ref="AA73:AM73"/>
    <mergeCell ref="B77:C77"/>
  </mergeCells>
  <printOptions/>
  <pageMargins left="0.49" right="0.16" top="0.38" bottom="0.27" header="0.17" footer="0.22"/>
  <pageSetup horizontalDpi="300" verticalDpi="300" orientation="landscape" paperSize="8" scale="12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Q82"/>
  <sheetViews>
    <sheetView workbookViewId="0" topLeftCell="A7">
      <selection activeCell="J71" sqref="J71"/>
    </sheetView>
  </sheetViews>
  <sheetFormatPr defaultColWidth="8.796875" defaultRowHeight="15"/>
  <cols>
    <col min="1" max="1" width="3.59765625" style="117" customWidth="1"/>
    <col min="2" max="2" width="15.59765625" style="132" customWidth="1"/>
    <col min="3" max="3" width="7.69921875" style="301" customWidth="1"/>
    <col min="4" max="4" width="10.8984375" style="132" customWidth="1"/>
    <col min="5" max="5" width="8.8984375" style="132" hidden="1" customWidth="1"/>
    <col min="6" max="6" width="5" style="178" customWidth="1"/>
    <col min="7" max="25" width="4.3984375" style="117" customWidth="1"/>
    <col min="26" max="26" width="5.5" style="117" customWidth="1"/>
    <col min="27" max="35" width="4.3984375" style="117" customWidth="1"/>
    <col min="36" max="36" width="6.3984375" style="117" customWidth="1"/>
    <col min="37" max="37" width="6.19921875" style="176" customWidth="1"/>
    <col min="38" max="38" width="10.59765625" style="132" customWidth="1"/>
    <col min="39" max="39" width="4.19921875" style="117" customWidth="1"/>
    <col min="40" max="40" width="4.8984375" style="117" customWidth="1"/>
    <col min="41" max="41" width="10.69921875" style="117" customWidth="1"/>
    <col min="42" max="42" width="6.5" style="117" customWidth="1"/>
    <col min="43" max="16384" width="9" style="117" customWidth="1"/>
  </cols>
  <sheetData>
    <row r="1" spans="1:41" s="177" customFormat="1" ht="15">
      <c r="A1" s="283"/>
      <c r="B1" s="284"/>
      <c r="C1" s="285" t="s">
        <v>315</v>
      </c>
      <c r="D1" s="285"/>
      <c r="E1" s="114"/>
      <c r="F1" s="114"/>
      <c r="G1" s="116"/>
      <c r="H1" s="286"/>
      <c r="I1" s="116"/>
      <c r="J1" s="116"/>
      <c r="K1" s="286"/>
      <c r="L1" s="286"/>
      <c r="M1" s="286"/>
      <c r="N1" s="286"/>
      <c r="O1" s="286"/>
      <c r="P1" s="286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8" t="s">
        <v>283</v>
      </c>
      <c r="AL1" s="114"/>
      <c r="AM1" s="114"/>
      <c r="AN1" s="114"/>
      <c r="AO1" s="287"/>
    </row>
    <row r="2" spans="1:41" s="177" customFormat="1" ht="15">
      <c r="A2" s="283"/>
      <c r="B2" s="288"/>
      <c r="C2" s="289" t="s">
        <v>316</v>
      </c>
      <c r="D2" s="289"/>
      <c r="E2" s="118"/>
      <c r="F2" s="114"/>
      <c r="G2" s="119"/>
      <c r="H2" s="286"/>
      <c r="I2" s="116"/>
      <c r="J2" s="116"/>
      <c r="K2" s="286"/>
      <c r="L2" s="286"/>
      <c r="M2" s="286"/>
      <c r="N2" s="286"/>
      <c r="O2" s="286"/>
      <c r="P2" s="286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118" t="s">
        <v>284</v>
      </c>
      <c r="AL2" s="118"/>
      <c r="AM2" s="118"/>
      <c r="AN2" s="118"/>
      <c r="AO2" s="291"/>
    </row>
    <row r="3" spans="1:41" ht="18.75">
      <c r="A3" s="283"/>
      <c r="B3" s="288"/>
      <c r="C3" s="289" t="s">
        <v>317</v>
      </c>
      <c r="D3" s="289"/>
      <c r="E3" s="118"/>
      <c r="F3" s="114"/>
      <c r="G3" s="120"/>
      <c r="H3" s="292"/>
      <c r="I3" s="121"/>
      <c r="J3" s="121"/>
      <c r="K3" s="293"/>
      <c r="L3" s="123"/>
      <c r="M3" s="123"/>
      <c r="N3" s="123"/>
      <c r="O3" s="123"/>
      <c r="P3" s="123"/>
      <c r="Q3" s="123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294"/>
      <c r="AL3" s="124"/>
      <c r="AM3" s="124"/>
      <c r="AN3" s="124"/>
      <c r="AO3" s="124"/>
    </row>
    <row r="4" spans="1:41" ht="12" customHeight="1">
      <c r="A4" s="283"/>
      <c r="B4" s="113"/>
      <c r="C4" s="113"/>
      <c r="D4" s="113"/>
      <c r="E4" s="114"/>
      <c r="F4" s="11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294"/>
      <c r="AL4" s="124"/>
      <c r="AM4" s="124"/>
      <c r="AN4" s="124"/>
      <c r="AO4" s="124"/>
    </row>
    <row r="5" spans="1:41" ht="22.5">
      <c r="A5" s="492" t="s">
        <v>343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</row>
    <row r="6" spans="1:41" ht="18.75">
      <c r="A6" s="493" t="s">
        <v>318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</row>
    <row r="7" spans="1:41" ht="18.75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</row>
    <row r="8" spans="1:41" ht="29.25" customHeight="1">
      <c r="A8" s="295"/>
      <c r="B8" s="296"/>
      <c r="C8" s="296"/>
      <c r="D8" s="296"/>
      <c r="E8" s="296"/>
      <c r="F8" s="296"/>
      <c r="G8" s="507" t="s">
        <v>340</v>
      </c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7" t="s">
        <v>341</v>
      </c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9"/>
      <c r="AK8" s="126"/>
      <c r="AL8" s="295"/>
      <c r="AM8" s="295"/>
      <c r="AN8" s="295"/>
      <c r="AO8" s="295"/>
    </row>
    <row r="9" spans="1:42" s="181" customFormat="1" ht="232.5" customHeight="1">
      <c r="A9" s="179" t="s">
        <v>16</v>
      </c>
      <c r="B9" s="182" t="s">
        <v>299</v>
      </c>
      <c r="C9" s="297" t="s">
        <v>19</v>
      </c>
      <c r="D9" s="182" t="s">
        <v>338</v>
      </c>
      <c r="E9" s="182" t="s">
        <v>20</v>
      </c>
      <c r="F9" s="179" t="s">
        <v>21</v>
      </c>
      <c r="G9" s="482" t="s">
        <v>198</v>
      </c>
      <c r="H9" s="482" t="s">
        <v>201</v>
      </c>
      <c r="I9" s="482" t="s">
        <v>202</v>
      </c>
      <c r="J9" s="482" t="s">
        <v>203</v>
      </c>
      <c r="K9" s="482" t="s">
        <v>204</v>
      </c>
      <c r="L9" s="482" t="s">
        <v>205</v>
      </c>
      <c r="M9" s="482" t="s">
        <v>271</v>
      </c>
      <c r="N9" s="482" t="s">
        <v>272</v>
      </c>
      <c r="O9" s="482" t="s">
        <v>201</v>
      </c>
      <c r="P9" s="482" t="s">
        <v>273</v>
      </c>
      <c r="Q9" s="482" t="s">
        <v>274</v>
      </c>
      <c r="R9" s="482" t="s">
        <v>275</v>
      </c>
      <c r="S9" s="483" t="s">
        <v>293</v>
      </c>
      <c r="T9" s="484" t="s">
        <v>289</v>
      </c>
      <c r="U9" s="483" t="s">
        <v>290</v>
      </c>
      <c r="V9" s="485" t="s">
        <v>291</v>
      </c>
      <c r="W9" s="483" t="s">
        <v>292</v>
      </c>
      <c r="X9" s="483" t="s">
        <v>294</v>
      </c>
      <c r="Y9" s="483" t="s">
        <v>295</v>
      </c>
      <c r="Z9" s="510" t="s">
        <v>345</v>
      </c>
      <c r="AA9" s="486" t="s">
        <v>319</v>
      </c>
      <c r="AB9" s="486" t="s">
        <v>321</v>
      </c>
      <c r="AC9" s="486" t="s">
        <v>322</v>
      </c>
      <c r="AD9" s="487" t="s">
        <v>323</v>
      </c>
      <c r="AE9" s="486" t="s">
        <v>324</v>
      </c>
      <c r="AF9" s="486" t="s">
        <v>325</v>
      </c>
      <c r="AG9" s="486" t="s">
        <v>326</v>
      </c>
      <c r="AH9" s="486" t="s">
        <v>327</v>
      </c>
      <c r="AI9" s="486" t="s">
        <v>328</v>
      </c>
      <c r="AJ9" s="511" t="s">
        <v>346</v>
      </c>
      <c r="AK9" s="410" t="s">
        <v>339</v>
      </c>
      <c r="AL9" s="184" t="s">
        <v>279</v>
      </c>
      <c r="AM9" s="185" t="s">
        <v>280</v>
      </c>
      <c r="AN9" s="185" t="s">
        <v>281</v>
      </c>
      <c r="AO9" s="185" t="s">
        <v>282</v>
      </c>
      <c r="AP9" s="488" t="s">
        <v>342</v>
      </c>
    </row>
    <row r="10" spans="1:42" s="137" customFormat="1" ht="20.25" customHeight="1">
      <c r="A10" s="503" t="s">
        <v>22</v>
      </c>
      <c r="B10" s="504"/>
      <c r="C10" s="504"/>
      <c r="D10" s="504"/>
      <c r="E10" s="504"/>
      <c r="F10" s="505"/>
      <c r="G10" s="361">
        <f>'[1]HK1'!I2</f>
        <v>5</v>
      </c>
      <c r="H10" s="361">
        <f>'[1]HK1'!L2</f>
        <v>3</v>
      </c>
      <c r="I10" s="361">
        <f>'[1]HK1'!O2</f>
        <v>4</v>
      </c>
      <c r="J10" s="362">
        <f>'[1]HK1'!R2</f>
        <v>4</v>
      </c>
      <c r="K10" s="361">
        <f>'[1]HK1'!U2</f>
        <v>4</v>
      </c>
      <c r="L10" s="361">
        <f>'[1]HK1'!X2</f>
        <v>0</v>
      </c>
      <c r="M10" s="361">
        <f>'[1]HK2'!I2</f>
        <v>5</v>
      </c>
      <c r="N10" s="361">
        <f>'[1]HK2'!L2</f>
        <v>4</v>
      </c>
      <c r="O10" s="361">
        <f>'[1]HK2'!O2</f>
        <v>5</v>
      </c>
      <c r="P10" s="361">
        <f>'[1]HK2'!R2</f>
        <v>5</v>
      </c>
      <c r="Q10" s="361">
        <f>'[1]HK2'!U2</f>
        <v>3</v>
      </c>
      <c r="R10" s="361">
        <f>'[1]HK2'!X2</f>
        <v>0</v>
      </c>
      <c r="S10" s="361">
        <f>'[1]HK3'!I2</f>
        <v>4</v>
      </c>
      <c r="T10" s="361">
        <f>'[1]HK3'!L2</f>
        <v>3</v>
      </c>
      <c r="U10" s="361">
        <f>'[1]HK3'!O2</f>
        <v>5</v>
      </c>
      <c r="V10" s="361">
        <f>'[1]HK3'!R2</f>
        <v>3</v>
      </c>
      <c r="W10" s="361">
        <f>'[1]HK3'!U2</f>
        <v>3</v>
      </c>
      <c r="X10" s="361">
        <f>'[1]HK3'!X2</f>
        <v>3</v>
      </c>
      <c r="Y10" s="361">
        <f>'[1]HK3'!AA2</f>
        <v>0</v>
      </c>
      <c r="Z10" s="361"/>
      <c r="AA10" s="361">
        <f>'[1]HK4'!I2</f>
        <v>4</v>
      </c>
      <c r="AB10" s="361">
        <f>'[1]HK4'!L2</f>
        <v>3</v>
      </c>
      <c r="AC10" s="361">
        <f>'[1]HK4'!O2</f>
        <v>3</v>
      </c>
      <c r="AD10" s="361">
        <f>'[1]HK4'!R2</f>
        <v>4</v>
      </c>
      <c r="AE10" s="361">
        <f>'[1]HK4'!U2</f>
        <v>4</v>
      </c>
      <c r="AF10" s="361">
        <f>'[1]HK4'!X2</f>
        <v>3</v>
      </c>
      <c r="AG10" s="361">
        <f>'[1]HK4'!AA2</f>
        <v>3</v>
      </c>
      <c r="AH10" s="361">
        <f>'[1]HK4'!AD2</f>
        <v>1</v>
      </c>
      <c r="AI10" s="361">
        <f>'[1]HK4'!AG2</f>
        <v>0</v>
      </c>
      <c r="AJ10" s="361"/>
      <c r="AK10" s="458">
        <f>SUM(S10:AI10)</f>
        <v>46</v>
      </c>
      <c r="AL10" s="180"/>
      <c r="AM10" s="186"/>
      <c r="AN10" s="186"/>
      <c r="AO10" s="186"/>
      <c r="AP10" s="180">
        <f>SUM(G10:AI10)</f>
        <v>88</v>
      </c>
    </row>
    <row r="11" spans="1:42" s="193" customFormat="1" ht="22.5" customHeight="1" hidden="1">
      <c r="A11" s="189">
        <v>1</v>
      </c>
      <c r="B11" s="190" t="s">
        <v>53</v>
      </c>
      <c r="C11" s="298" t="s">
        <v>23</v>
      </c>
      <c r="D11" s="249" t="s">
        <v>208</v>
      </c>
      <c r="E11" s="189" t="s">
        <v>54</v>
      </c>
      <c r="F11" s="191" t="s">
        <v>55</v>
      </c>
      <c r="G11" s="363">
        <f>'[1]HK1'!I3</f>
        <v>6</v>
      </c>
      <c r="H11" s="363">
        <f>'[1]HK1'!L3</f>
        <v>5</v>
      </c>
      <c r="I11" s="363">
        <f>'[1]HK1'!O3</f>
        <v>6</v>
      </c>
      <c r="J11" s="364">
        <f>'[1]HK1'!R3</f>
        <v>6</v>
      </c>
      <c r="K11" s="363">
        <f>'[1]HK1'!U3</f>
        <v>5</v>
      </c>
      <c r="L11" s="363">
        <f>'[1]HK1'!X3</f>
        <v>9</v>
      </c>
      <c r="M11" s="363">
        <f>'[1]HK2'!I3</f>
        <v>9</v>
      </c>
      <c r="N11" s="363">
        <f>'[1]HK2'!L3</f>
        <v>6</v>
      </c>
      <c r="O11" s="363">
        <f>'[1]HK2'!O3</f>
        <v>7</v>
      </c>
      <c r="P11" s="363">
        <f>'[1]HK2'!R3</f>
        <v>5</v>
      </c>
      <c r="Q11" s="363">
        <f>'[1]HK2'!U3</f>
        <v>8</v>
      </c>
      <c r="R11" s="363">
        <f>'[1]HK2'!X3</f>
        <v>6</v>
      </c>
      <c r="S11" s="363">
        <f>'[1]HK3'!I3</f>
        <v>9</v>
      </c>
      <c r="T11" s="363">
        <f>'[1]HK3'!L3</f>
        <v>6</v>
      </c>
      <c r="U11" s="363">
        <f>'[1]HK3'!O3</f>
        <v>5</v>
      </c>
      <c r="V11" s="363">
        <f>'[1]HK3'!R3</f>
        <v>7</v>
      </c>
      <c r="W11" s="363">
        <f>'[1]HK3'!U3</f>
        <v>7</v>
      </c>
      <c r="X11" s="363">
        <f>'[1]HK3'!X3</f>
        <v>8</v>
      </c>
      <c r="Y11" s="363">
        <f>'[1]HK3'!AA3</f>
        <v>3</v>
      </c>
      <c r="Z11" s="459">
        <f>ROUND(SUMPRODUCT(S11:Y11,$S$10:$Y$10)/SUMIF($S11:$Y11,"&lt;&gt;M",$S$10:$Y$10),2)</f>
        <v>6.9</v>
      </c>
      <c r="AA11" s="363">
        <f>'[1]HK4'!I3</f>
        <v>7</v>
      </c>
      <c r="AB11" s="363">
        <f>'[1]HK4'!L3</f>
        <v>3</v>
      </c>
      <c r="AC11" s="363">
        <f>'[1]HK4'!O3</f>
        <v>6</v>
      </c>
      <c r="AD11" s="363">
        <f>'[1]HK4'!R3</f>
        <v>5</v>
      </c>
      <c r="AE11" s="363">
        <f>'[1]HK4'!U3</f>
        <v>6</v>
      </c>
      <c r="AF11" s="363">
        <f>'[1]HK4'!X3</f>
        <v>4</v>
      </c>
      <c r="AG11" s="363">
        <f>'[1]HK4'!AA3</f>
        <v>9</v>
      </c>
      <c r="AH11" s="363">
        <f>'[1]HK4'!AD3</f>
        <v>5</v>
      </c>
      <c r="AI11" s="363">
        <f>'[1]HK4'!AG3</f>
        <v>7</v>
      </c>
      <c r="AJ11" s="459">
        <f>ROUND(SUMPRODUCT(AA11:AI11,$AA$10:$AI$10)/SUMIF($AA11:$AI11,"&lt;&gt;M",$AA$10:$AI$10),2)</f>
        <v>5.72</v>
      </c>
      <c r="AK11" s="459">
        <f>ROUND(SUMPRODUCT(S11:AI11,$S$10:$AI$10)/SUMIF($S11:$AI11,"&lt;&gt;M",$S$10:$AI$10),2)</f>
        <v>6.26</v>
      </c>
      <c r="AL11" s="411" t="str">
        <f>IF(AK11&gt;=9,"Xuất Sắc",IF(AK11&gt;=8,"Giỏi",IF(AK11&gt;=7,"Khá",IF(AK11&gt;=6,"TB.Khá",IF(AK11&gt;=5,"Trung Bình",IF(AK11&gt;=4,"Yếu","Kém"))))))</f>
        <v>TB.Khá</v>
      </c>
      <c r="AM11" s="192">
        <f>COUNTIF(G11:AI11,"&lt;5")</f>
        <v>3</v>
      </c>
      <c r="AN11" s="192">
        <f>SUMIF(G11:AI11,"&lt;5",$G$10:$AI$10)</f>
        <v>6</v>
      </c>
      <c r="AO11" s="412" t="str">
        <f>IF(AND(AK11&gt;=5,AN11&lt;=25),"Học tiếp",IF(OR(AK11&lt;3.5,AP11&lt;4),"Thôi học","Ngừng học"))</f>
        <v>Học tiếp</v>
      </c>
      <c r="AP11" s="308">
        <f aca="true" t="shared" si="0" ref="AP11:AP71">ROUND(SUMPRODUCT(G11:AI11,$G$10:$AI$10)/SUMIF($G11:$AI11,"&lt;&gt;M",$G$10:$AI$10),2)</f>
        <v>6.3</v>
      </c>
    </row>
    <row r="12" spans="1:42" s="193" customFormat="1" ht="22.5" customHeight="1" hidden="1">
      <c r="A12" s="192">
        <v>2</v>
      </c>
      <c r="B12" s="190" t="s">
        <v>56</v>
      </c>
      <c r="C12" s="298" t="s">
        <v>23</v>
      </c>
      <c r="D12" s="250" t="s">
        <v>209</v>
      </c>
      <c r="E12" s="192" t="s">
        <v>57</v>
      </c>
      <c r="F12" s="194" t="s">
        <v>58</v>
      </c>
      <c r="G12" s="363">
        <f>'[1]HK1'!I4</f>
        <v>7</v>
      </c>
      <c r="H12" s="363">
        <f>'[1]HK1'!L4</f>
        <v>5</v>
      </c>
      <c r="I12" s="363">
        <f>'[1]HK1'!O4</f>
        <v>7</v>
      </c>
      <c r="J12" s="364">
        <f>'[1]HK1'!R4</f>
        <v>10</v>
      </c>
      <c r="K12" s="363">
        <f>'[1]HK1'!U4</f>
        <v>5</v>
      </c>
      <c r="L12" s="363">
        <f>'[1]HK1'!X4</f>
        <v>8</v>
      </c>
      <c r="M12" s="363">
        <f>'[1]HK2'!I4</f>
        <v>8</v>
      </c>
      <c r="N12" s="363">
        <f>'[1]HK2'!L4</f>
        <v>8</v>
      </c>
      <c r="O12" s="363">
        <f>'[1]HK2'!O4</f>
        <v>6</v>
      </c>
      <c r="P12" s="363">
        <f>'[1]HK2'!R4</f>
        <v>5</v>
      </c>
      <c r="Q12" s="363">
        <f>'[1]HK2'!U4</f>
        <v>7</v>
      </c>
      <c r="R12" s="363">
        <f>'[1]HK2'!X4</f>
        <v>6</v>
      </c>
      <c r="S12" s="363">
        <f>'[1]HK3'!I4</f>
        <v>9</v>
      </c>
      <c r="T12" s="363">
        <f>'[1]HK3'!L4</f>
        <v>8</v>
      </c>
      <c r="U12" s="363">
        <f>'[1]HK3'!O4</f>
        <v>8</v>
      </c>
      <c r="V12" s="363">
        <f>'[1]HK3'!R4</f>
        <v>7</v>
      </c>
      <c r="W12" s="363">
        <f>'[1]HK3'!U4</f>
        <v>8</v>
      </c>
      <c r="X12" s="363">
        <f>'[1]HK3'!X4</f>
        <v>9</v>
      </c>
      <c r="Y12" s="363">
        <f>'[1]HK3'!AA4</f>
        <v>3</v>
      </c>
      <c r="Z12" s="459">
        <f aca="true" t="shared" si="1" ref="Z12:Z71">ROUND(SUMPRODUCT(S12:Y12,$S$10:$Y$10)/SUMIF($S12:$Y12,"&lt;&gt;M",$S$10:$Y$10),2)</f>
        <v>8.19</v>
      </c>
      <c r="AA12" s="363">
        <f>'[1]HK4'!I4</f>
        <v>7</v>
      </c>
      <c r="AB12" s="363">
        <f>'[1]HK4'!L4</f>
        <v>9</v>
      </c>
      <c r="AC12" s="363">
        <f>'[1]HK4'!O4</f>
        <v>8</v>
      </c>
      <c r="AD12" s="363">
        <f>'[1]HK4'!R4</f>
        <v>9</v>
      </c>
      <c r="AE12" s="363">
        <f>'[1]HK4'!U4</f>
        <v>9</v>
      </c>
      <c r="AF12" s="363">
        <f>'[1]HK4'!X4</f>
        <v>8</v>
      </c>
      <c r="AG12" s="363">
        <f>'[1]HK4'!AA4</f>
        <v>9</v>
      </c>
      <c r="AH12" s="363">
        <f>'[1]HK4'!AD4</f>
        <v>0</v>
      </c>
      <c r="AI12" s="363">
        <f>'[1]HK4'!AG4</f>
        <v>6</v>
      </c>
      <c r="AJ12" s="459">
        <f aca="true" t="shared" si="2" ref="AJ12:AJ71">ROUND(SUMPRODUCT(AA12:AI12,$AA$10:$AI$10)/SUMIF($AA12:$AI12,"&lt;&gt;M",$AA$10:$AI$10),2)</f>
        <v>8.08</v>
      </c>
      <c r="AK12" s="459">
        <f aca="true" t="shared" si="3" ref="AK12:AK71">ROUND(SUMPRODUCT(S12:AI12,$S$10:$AI$10)/SUMIF($S12:$AI12,"&lt;&gt;M",$S$10:$AI$10),2)</f>
        <v>8.13</v>
      </c>
      <c r="AL12" s="411" t="str">
        <f aca="true" t="shared" si="4" ref="AL12:AL71">IF(AK12&gt;=9,"Xuất Sắc",IF(AK12&gt;=8,"Giỏi",IF(AK12&gt;=7,"Khá",IF(AK12&gt;=6,"TB.Khá",IF(AK12&gt;=5,"Trung Bình",IF(AK12&gt;=4,"Yếu","Kém"))))))</f>
        <v>Giỏi</v>
      </c>
      <c r="AM12" s="192">
        <f aca="true" t="shared" si="5" ref="AM12:AM70">COUNTIF(G12:AI12,"&lt;5")</f>
        <v>2</v>
      </c>
      <c r="AN12" s="192">
        <f aca="true" t="shared" si="6" ref="AN12:AN70">SUMIF(G12:AI12,"&lt;5",$G$10:$AI$10)</f>
        <v>1</v>
      </c>
      <c r="AO12" s="412" t="str">
        <f aca="true" t="shared" si="7" ref="AO12:AO71">IF(AND(AK12&gt;=5,AN12&lt;=25),"Học tiếp",IF(OR(AK12&lt;3.5,AP12&lt;4),"Thôi học","Ngừng học"))</f>
        <v>Học tiếp</v>
      </c>
      <c r="AP12" s="308">
        <f t="shared" si="0"/>
        <v>7.5</v>
      </c>
    </row>
    <row r="13" spans="1:42" s="193" customFormat="1" ht="22.5" customHeight="1" hidden="1">
      <c r="A13" s="189">
        <v>3</v>
      </c>
      <c r="B13" s="190" t="s">
        <v>42</v>
      </c>
      <c r="C13" s="298" t="s">
        <v>60</v>
      </c>
      <c r="D13" s="250" t="s">
        <v>211</v>
      </c>
      <c r="E13" s="192" t="s">
        <v>61</v>
      </c>
      <c r="F13" s="194" t="s">
        <v>11</v>
      </c>
      <c r="G13" s="363">
        <f>'[1]HK1'!I5</f>
        <v>7</v>
      </c>
      <c r="H13" s="363">
        <f>'[1]HK1'!L5</f>
        <v>6</v>
      </c>
      <c r="I13" s="363">
        <f>'[1]HK1'!O5</f>
        <v>7</v>
      </c>
      <c r="J13" s="364">
        <f>'[1]HK1'!R5</f>
        <v>6</v>
      </c>
      <c r="K13" s="363">
        <f>'[1]HK1'!U5</f>
        <v>6</v>
      </c>
      <c r="L13" s="363">
        <f>'[1]HK1'!X5</f>
        <v>8</v>
      </c>
      <c r="M13" s="363">
        <f>'[1]HK2'!I5</f>
        <v>6</v>
      </c>
      <c r="N13" s="363">
        <f>'[1]HK2'!L5</f>
        <v>5</v>
      </c>
      <c r="O13" s="363">
        <f>'[1]HK2'!O5</f>
        <v>5</v>
      </c>
      <c r="P13" s="363">
        <f>'[1]HK2'!R5</f>
        <v>5</v>
      </c>
      <c r="Q13" s="363">
        <f>'[1]HK2'!U5</f>
        <v>7</v>
      </c>
      <c r="R13" s="363">
        <f>'[1]HK2'!X5</f>
        <v>5</v>
      </c>
      <c r="S13" s="363">
        <f>'[1]HK3'!I5</f>
        <v>9</v>
      </c>
      <c r="T13" s="363">
        <f>'[1]HK3'!L5</f>
        <v>7</v>
      </c>
      <c r="U13" s="363">
        <f>'[1]HK3'!O5</f>
        <v>7</v>
      </c>
      <c r="V13" s="363">
        <f>'[1]HK3'!R5</f>
        <v>6</v>
      </c>
      <c r="W13" s="363">
        <f>'[1]HK3'!U5</f>
        <v>6</v>
      </c>
      <c r="X13" s="363">
        <f>'[1]HK3'!X5</f>
        <v>9</v>
      </c>
      <c r="Y13" s="363">
        <f>'[1]HK3'!AA5</f>
        <v>5</v>
      </c>
      <c r="Z13" s="459">
        <f t="shared" si="1"/>
        <v>7.38</v>
      </c>
      <c r="AA13" s="363">
        <f>'[1]HK4'!I5</f>
        <v>7</v>
      </c>
      <c r="AB13" s="363">
        <f>'[1]HK4'!L5</f>
        <v>6</v>
      </c>
      <c r="AC13" s="363">
        <f>'[1]HK4'!O5</f>
        <v>6</v>
      </c>
      <c r="AD13" s="363">
        <f>'[1]HK4'!R5</f>
        <v>3</v>
      </c>
      <c r="AE13" s="363">
        <f>'[1]HK4'!U5</f>
        <v>6</v>
      </c>
      <c r="AF13" s="363">
        <f>'[1]HK4'!X5</f>
        <v>5</v>
      </c>
      <c r="AG13" s="363">
        <f>'[1]HK4'!AA5</f>
        <v>7</v>
      </c>
      <c r="AH13" s="363">
        <f>'[1]HK4'!AD5</f>
        <v>0</v>
      </c>
      <c r="AI13" s="363">
        <f>'[1]HK4'!AG5</f>
        <v>6</v>
      </c>
      <c r="AJ13" s="459">
        <f t="shared" si="2"/>
        <v>5.44</v>
      </c>
      <c r="AK13" s="459">
        <f t="shared" si="3"/>
        <v>6.33</v>
      </c>
      <c r="AL13" s="411" t="str">
        <f t="shared" si="4"/>
        <v>TB.Khá</v>
      </c>
      <c r="AM13" s="192">
        <f t="shared" si="5"/>
        <v>2</v>
      </c>
      <c r="AN13" s="192">
        <f t="shared" si="6"/>
        <v>5</v>
      </c>
      <c r="AO13" s="412" t="str">
        <f t="shared" si="7"/>
        <v>Học tiếp</v>
      </c>
      <c r="AP13" s="308">
        <f t="shared" si="0"/>
        <v>6.15</v>
      </c>
    </row>
    <row r="14" spans="1:42" s="193" customFormat="1" ht="22.5" customHeight="1" hidden="1">
      <c r="A14" s="189">
        <v>4</v>
      </c>
      <c r="B14" s="190" t="s">
        <v>62</v>
      </c>
      <c r="C14" s="298" t="s">
        <v>25</v>
      </c>
      <c r="D14" s="250" t="s">
        <v>212</v>
      </c>
      <c r="E14" s="192" t="s">
        <v>63</v>
      </c>
      <c r="F14" s="194" t="s">
        <v>24</v>
      </c>
      <c r="G14" s="363">
        <f>'[1]HK1'!I6</f>
        <v>7</v>
      </c>
      <c r="H14" s="363">
        <f>'[1]HK1'!L6</f>
        <v>8</v>
      </c>
      <c r="I14" s="363">
        <f>'[1]HK1'!O6</f>
        <v>7</v>
      </c>
      <c r="J14" s="364">
        <f>'[1]HK1'!R6</f>
        <v>9</v>
      </c>
      <c r="K14" s="363">
        <f>'[1]HK1'!U6</f>
        <v>6</v>
      </c>
      <c r="L14" s="363">
        <f>'[1]HK1'!X6</f>
        <v>7</v>
      </c>
      <c r="M14" s="363">
        <f>'[1]HK2'!I6</f>
        <v>7</v>
      </c>
      <c r="N14" s="363">
        <f>'[1]HK2'!L6</f>
        <v>8</v>
      </c>
      <c r="O14" s="363">
        <f>'[1]HK2'!O6</f>
        <v>7</v>
      </c>
      <c r="P14" s="363">
        <f>'[1]HK2'!R6</f>
        <v>6</v>
      </c>
      <c r="Q14" s="363">
        <f>'[1]HK2'!U6</f>
        <v>8</v>
      </c>
      <c r="R14" s="363">
        <f>'[1]HK2'!X6</f>
        <v>7</v>
      </c>
      <c r="S14" s="363">
        <f>'[1]HK3'!I6</f>
        <v>9</v>
      </c>
      <c r="T14" s="363">
        <f>'[1]HK3'!L6</f>
        <v>8</v>
      </c>
      <c r="U14" s="363">
        <f>'[1]HK3'!O6</f>
        <v>6</v>
      </c>
      <c r="V14" s="363">
        <f>'[1]HK3'!R6</f>
        <v>7</v>
      </c>
      <c r="W14" s="363">
        <f>'[1]HK3'!U6</f>
        <v>8</v>
      </c>
      <c r="X14" s="363">
        <f>'[1]HK3'!X6</f>
        <v>8</v>
      </c>
      <c r="Y14" s="363">
        <f>'[1]HK3'!AA6</f>
        <v>5</v>
      </c>
      <c r="Z14" s="459">
        <f t="shared" si="1"/>
        <v>7.57</v>
      </c>
      <c r="AA14" s="363">
        <f>'[1]HK4'!I6</f>
        <v>7</v>
      </c>
      <c r="AB14" s="363">
        <f>'[1]HK4'!L6</f>
        <v>5</v>
      </c>
      <c r="AC14" s="363">
        <f>'[1]HK4'!O6</f>
        <v>8</v>
      </c>
      <c r="AD14" s="363">
        <f>'[1]HK4'!R6</f>
        <v>3</v>
      </c>
      <c r="AE14" s="363">
        <f>'[1]HK4'!U6</f>
        <v>6</v>
      </c>
      <c r="AF14" s="363">
        <f>'[1]HK4'!X6</f>
        <v>6</v>
      </c>
      <c r="AG14" s="363">
        <f>'[1]HK4'!AA6</f>
        <v>9</v>
      </c>
      <c r="AH14" s="363">
        <f>'[1]HK4'!AD6</f>
        <v>5</v>
      </c>
      <c r="AI14" s="363">
        <f>'[1]HK4'!AG6</f>
        <v>6</v>
      </c>
      <c r="AJ14" s="459">
        <f t="shared" si="2"/>
        <v>6.12</v>
      </c>
      <c r="AK14" s="459">
        <f t="shared" si="3"/>
        <v>6.78</v>
      </c>
      <c r="AL14" s="411" t="str">
        <f t="shared" si="4"/>
        <v>TB.Khá</v>
      </c>
      <c r="AM14" s="192">
        <f t="shared" si="5"/>
        <v>1</v>
      </c>
      <c r="AN14" s="192">
        <f t="shared" si="6"/>
        <v>4</v>
      </c>
      <c r="AO14" s="412" t="str">
        <f t="shared" si="7"/>
        <v>Học tiếp</v>
      </c>
      <c r="AP14" s="308">
        <f t="shared" si="0"/>
        <v>6.99</v>
      </c>
    </row>
    <row r="15" spans="1:42" s="193" customFormat="1" ht="22.5" customHeight="1" hidden="1">
      <c r="A15" s="192">
        <v>5</v>
      </c>
      <c r="B15" s="190" t="s">
        <v>64</v>
      </c>
      <c r="C15" s="298" t="s">
        <v>25</v>
      </c>
      <c r="D15" s="250" t="s">
        <v>213</v>
      </c>
      <c r="E15" s="192" t="s">
        <v>65</v>
      </c>
      <c r="F15" s="194" t="s">
        <v>4</v>
      </c>
      <c r="G15" s="363">
        <f>'[1]HK1'!I7</f>
        <v>5</v>
      </c>
      <c r="H15" s="363">
        <f>'[1]HK1'!L7</f>
        <v>6</v>
      </c>
      <c r="I15" s="363">
        <f>'[1]HK1'!O7</f>
        <v>4</v>
      </c>
      <c r="J15" s="364">
        <f>'[1]HK1'!R7</f>
        <v>6</v>
      </c>
      <c r="K15" s="363">
        <f>'[1]HK1'!U7</f>
        <v>2</v>
      </c>
      <c r="L15" s="363">
        <f>'[1]HK1'!X7</f>
        <v>8</v>
      </c>
      <c r="M15" s="363">
        <f>'[1]HK2'!I7</f>
        <v>7</v>
      </c>
      <c r="N15" s="363">
        <f>'[1]HK2'!L7</f>
        <v>7</v>
      </c>
      <c r="O15" s="363">
        <f>'[1]HK2'!O7</f>
        <v>6</v>
      </c>
      <c r="P15" s="363">
        <f>'[1]HK2'!R7</f>
        <v>5</v>
      </c>
      <c r="Q15" s="363">
        <f>'[1]HK2'!U7</f>
        <v>5</v>
      </c>
      <c r="R15" s="363">
        <f>'[1]HK2'!X7</f>
        <v>8</v>
      </c>
      <c r="S15" s="363">
        <f>'[1]HK3'!I7</f>
        <v>9</v>
      </c>
      <c r="T15" s="363">
        <f>'[1]HK3'!L7</f>
        <v>7</v>
      </c>
      <c r="U15" s="363">
        <f>'[1]HK3'!O7</f>
        <v>7</v>
      </c>
      <c r="V15" s="363">
        <f>'[1]HK3'!R7</f>
        <v>7</v>
      </c>
      <c r="W15" s="363">
        <f>'[1]HK3'!U7</f>
        <v>6</v>
      </c>
      <c r="X15" s="363">
        <f>'[1]HK3'!X7</f>
        <v>7</v>
      </c>
      <c r="Y15" s="363">
        <f>'[1]HK3'!AA7</f>
        <v>6</v>
      </c>
      <c r="Z15" s="459">
        <f t="shared" si="1"/>
        <v>7.24</v>
      </c>
      <c r="AA15" s="363">
        <f>'[1]HK4'!I7</f>
        <v>5</v>
      </c>
      <c r="AB15" s="363">
        <f>'[1]HK4'!L7</f>
        <v>5</v>
      </c>
      <c r="AC15" s="363">
        <f>'[1]HK4'!O7</f>
        <v>5</v>
      </c>
      <c r="AD15" s="363">
        <f>'[1]HK4'!R7</f>
        <v>2</v>
      </c>
      <c r="AE15" s="363">
        <f>'[1]HK4'!U7</f>
        <v>1</v>
      </c>
      <c r="AF15" s="363">
        <f>'[1]HK4'!X7</f>
        <v>2</v>
      </c>
      <c r="AG15" s="363">
        <f>'[1]HK4'!AA7</f>
        <v>0</v>
      </c>
      <c r="AH15" s="363">
        <f>'[1]HK4'!AD7</f>
        <v>0</v>
      </c>
      <c r="AI15" s="363">
        <f>'[1]HK4'!AG7</f>
        <v>0</v>
      </c>
      <c r="AJ15" s="459">
        <f t="shared" si="2"/>
        <v>2.72</v>
      </c>
      <c r="AK15" s="459">
        <f t="shared" si="3"/>
        <v>4.78</v>
      </c>
      <c r="AL15" s="411" t="str">
        <f t="shared" si="4"/>
        <v>Yếu</v>
      </c>
      <c r="AM15" s="192">
        <f t="shared" si="5"/>
        <v>8</v>
      </c>
      <c r="AN15" s="192">
        <f t="shared" si="6"/>
        <v>23</v>
      </c>
      <c r="AO15" s="480" t="str">
        <f t="shared" si="7"/>
        <v>Ngừng học</v>
      </c>
      <c r="AP15" s="308">
        <f t="shared" si="0"/>
        <v>5.05</v>
      </c>
    </row>
    <row r="16" spans="1:42" s="193" customFormat="1" ht="22.5" customHeight="1" hidden="1">
      <c r="A16" s="189">
        <v>6</v>
      </c>
      <c r="B16" s="190" t="s">
        <v>66</v>
      </c>
      <c r="C16" s="298" t="s">
        <v>67</v>
      </c>
      <c r="D16" s="250" t="s">
        <v>214</v>
      </c>
      <c r="E16" s="192" t="s">
        <v>68</v>
      </c>
      <c r="F16" s="194" t="s">
        <v>0</v>
      </c>
      <c r="G16" s="363">
        <f>'[1]HK1'!I8</f>
        <v>4</v>
      </c>
      <c r="H16" s="363">
        <f>'[1]HK1'!L8</f>
        <v>6</v>
      </c>
      <c r="I16" s="363">
        <f>'[1]HK1'!O8</f>
        <v>8</v>
      </c>
      <c r="J16" s="364">
        <f>'[1]HK1'!R8</f>
        <v>10</v>
      </c>
      <c r="K16" s="363">
        <f>'[1]HK1'!U8</f>
        <v>7</v>
      </c>
      <c r="L16" s="363">
        <f>'[1]HK1'!X8</f>
        <v>7</v>
      </c>
      <c r="M16" s="363">
        <f>'[1]HK2'!I8</f>
        <v>6</v>
      </c>
      <c r="N16" s="363">
        <f>'[1]HK2'!L8</f>
        <v>7</v>
      </c>
      <c r="O16" s="363">
        <f>'[1]HK2'!O8</f>
        <v>7</v>
      </c>
      <c r="P16" s="363">
        <f>'[1]HK2'!R8</f>
        <v>6</v>
      </c>
      <c r="Q16" s="363">
        <f>'[1]HK2'!U8</f>
        <v>6</v>
      </c>
      <c r="R16" s="363">
        <f>'[1]HK2'!X8</f>
        <v>5</v>
      </c>
      <c r="S16" s="363">
        <f>'[1]HK3'!I8</f>
        <v>9</v>
      </c>
      <c r="T16" s="363">
        <f>'[1]HK3'!L8</f>
        <v>5</v>
      </c>
      <c r="U16" s="363">
        <f>'[1]HK3'!O8</f>
        <v>7</v>
      </c>
      <c r="V16" s="363">
        <f>'[1]HK3'!R8</f>
        <v>8</v>
      </c>
      <c r="W16" s="363">
        <f>'[1]HK3'!U8</f>
        <v>6</v>
      </c>
      <c r="X16" s="363">
        <f>'[1]HK3'!X8</f>
        <v>8</v>
      </c>
      <c r="Y16" s="363">
        <f>'[1]HK3'!AA8</f>
        <v>4</v>
      </c>
      <c r="Z16" s="459">
        <f t="shared" si="1"/>
        <v>7.24</v>
      </c>
      <c r="AA16" s="363">
        <f>'[1]HK4'!I8</f>
        <v>6</v>
      </c>
      <c r="AB16" s="363">
        <f>'[1]HK4'!L8</f>
        <v>6</v>
      </c>
      <c r="AC16" s="363">
        <f>'[1]HK4'!O8</f>
        <v>9</v>
      </c>
      <c r="AD16" s="363">
        <f>'[1]HK4'!R8</f>
        <v>2</v>
      </c>
      <c r="AE16" s="363">
        <f>'[1]HK4'!U8</f>
        <v>3</v>
      </c>
      <c r="AF16" s="363">
        <f>'[1]HK4'!X8</f>
        <v>4</v>
      </c>
      <c r="AG16" s="363">
        <f>'[1]HK4'!AA8</f>
        <v>8</v>
      </c>
      <c r="AH16" s="363">
        <f>'[1]HK4'!AD8</f>
        <v>0</v>
      </c>
      <c r="AI16" s="363">
        <f>'[1]HK4'!AG8</f>
        <v>8</v>
      </c>
      <c r="AJ16" s="459">
        <f t="shared" si="2"/>
        <v>5</v>
      </c>
      <c r="AK16" s="459">
        <f t="shared" si="3"/>
        <v>6.02</v>
      </c>
      <c r="AL16" s="411" t="str">
        <f t="shared" si="4"/>
        <v>TB.Khá</v>
      </c>
      <c r="AM16" s="192">
        <f t="shared" si="5"/>
        <v>6</v>
      </c>
      <c r="AN16" s="192">
        <f t="shared" si="6"/>
        <v>17</v>
      </c>
      <c r="AO16" s="412" t="str">
        <f t="shared" si="7"/>
        <v>Học tiếp</v>
      </c>
      <c r="AP16" s="308">
        <f t="shared" si="0"/>
        <v>6.32</v>
      </c>
    </row>
    <row r="17" spans="1:42" s="193" customFormat="1" ht="22.5" customHeight="1" hidden="1">
      <c r="A17" s="189">
        <v>7</v>
      </c>
      <c r="B17" s="190" t="s">
        <v>69</v>
      </c>
      <c r="C17" s="298" t="s">
        <v>70</v>
      </c>
      <c r="D17" s="250" t="s">
        <v>215</v>
      </c>
      <c r="E17" s="192" t="s">
        <v>71</v>
      </c>
      <c r="F17" s="194" t="s">
        <v>58</v>
      </c>
      <c r="G17" s="363">
        <f>'[1]HK1'!I9</f>
        <v>8</v>
      </c>
      <c r="H17" s="363">
        <f>'[1]HK1'!L9</f>
        <v>5</v>
      </c>
      <c r="I17" s="363">
        <f>'[1]HK1'!O9</f>
        <v>7</v>
      </c>
      <c r="J17" s="364">
        <f>'[1]HK1'!R9</f>
        <v>10</v>
      </c>
      <c r="K17" s="363">
        <f>'[1]HK1'!U9</f>
        <v>7</v>
      </c>
      <c r="L17" s="363">
        <f>'[1]HK1'!X9</f>
        <v>8</v>
      </c>
      <c r="M17" s="363">
        <f>'[1]HK2'!I9</f>
        <v>9</v>
      </c>
      <c r="N17" s="363">
        <f>'[1]HK2'!L9</f>
        <v>8</v>
      </c>
      <c r="O17" s="363">
        <f>'[1]HK2'!O9</f>
        <v>7</v>
      </c>
      <c r="P17" s="363">
        <f>'[1]HK2'!R9</f>
        <v>6</v>
      </c>
      <c r="Q17" s="363">
        <f>'[1]HK2'!U9</f>
        <v>6</v>
      </c>
      <c r="R17" s="363">
        <f>'[1]HK2'!X9</f>
        <v>7</v>
      </c>
      <c r="S17" s="363">
        <f>'[1]HK3'!I9</f>
        <v>9</v>
      </c>
      <c r="T17" s="363">
        <f>'[1]HK3'!L9</f>
        <v>7</v>
      </c>
      <c r="U17" s="363">
        <f>'[1]HK3'!O9</f>
        <v>8</v>
      </c>
      <c r="V17" s="363">
        <f>'[1]HK3'!R9</f>
        <v>7</v>
      </c>
      <c r="W17" s="363">
        <f>'[1]HK3'!U9</f>
        <v>8</v>
      </c>
      <c r="X17" s="363">
        <f>'[1]HK3'!X9</f>
        <v>8</v>
      </c>
      <c r="Y17" s="363">
        <f>'[1]HK3'!AA9</f>
        <v>3</v>
      </c>
      <c r="Z17" s="459">
        <f t="shared" si="1"/>
        <v>7.9</v>
      </c>
      <c r="AA17" s="363">
        <f>'[1]HK4'!I9</f>
        <v>6</v>
      </c>
      <c r="AB17" s="363">
        <f>'[1]HK4'!L9</f>
        <v>5</v>
      </c>
      <c r="AC17" s="363">
        <f>'[1]HK4'!O9</f>
        <v>7</v>
      </c>
      <c r="AD17" s="363">
        <f>'[1]HK4'!R9</f>
        <v>3</v>
      </c>
      <c r="AE17" s="363">
        <f>'[1]HK4'!U9</f>
        <v>6</v>
      </c>
      <c r="AF17" s="363">
        <f>'[1]HK4'!X9</f>
        <v>6</v>
      </c>
      <c r="AG17" s="363">
        <f>'[1]HK4'!AA9</f>
        <v>8</v>
      </c>
      <c r="AH17" s="363">
        <f>'[1]HK4'!AD9</f>
        <v>0</v>
      </c>
      <c r="AI17" s="363">
        <f>'[1]HK4'!AG9</f>
        <v>9</v>
      </c>
      <c r="AJ17" s="459">
        <f t="shared" si="2"/>
        <v>5.52</v>
      </c>
      <c r="AK17" s="459">
        <f t="shared" si="3"/>
        <v>6.61</v>
      </c>
      <c r="AL17" s="411" t="str">
        <f t="shared" si="4"/>
        <v>TB.Khá</v>
      </c>
      <c r="AM17" s="192">
        <f t="shared" si="5"/>
        <v>3</v>
      </c>
      <c r="AN17" s="192">
        <f t="shared" si="6"/>
        <v>5</v>
      </c>
      <c r="AO17" s="412" t="str">
        <f t="shared" si="7"/>
        <v>Học tiếp</v>
      </c>
      <c r="AP17" s="308">
        <f t="shared" si="0"/>
        <v>6.99</v>
      </c>
    </row>
    <row r="18" spans="1:42" s="193" customFormat="1" ht="22.5" customHeight="1" hidden="1">
      <c r="A18" s="192">
        <v>8</v>
      </c>
      <c r="B18" s="190" t="s">
        <v>72</v>
      </c>
      <c r="C18" s="298" t="s">
        <v>26</v>
      </c>
      <c r="D18" s="250" t="s">
        <v>216</v>
      </c>
      <c r="E18" s="192" t="s">
        <v>73</v>
      </c>
      <c r="F18" s="194" t="s">
        <v>6</v>
      </c>
      <c r="G18" s="363">
        <f>'[1]HK1'!I10</f>
        <v>7</v>
      </c>
      <c r="H18" s="363">
        <f>'[1]HK1'!L10</f>
        <v>6</v>
      </c>
      <c r="I18" s="363">
        <f>'[1]HK1'!O10</f>
        <v>7</v>
      </c>
      <c r="J18" s="364">
        <f>'[1]HK1'!R10</f>
        <v>9</v>
      </c>
      <c r="K18" s="363">
        <f>'[1]HK1'!U10</f>
        <v>7</v>
      </c>
      <c r="L18" s="363">
        <f>'[1]HK1'!X10</f>
        <v>8</v>
      </c>
      <c r="M18" s="363">
        <f>'[1]HK2'!I10</f>
        <v>6</v>
      </c>
      <c r="N18" s="363">
        <f>'[1]HK2'!L10</f>
        <v>8</v>
      </c>
      <c r="O18" s="363">
        <f>'[1]HK2'!O10</f>
        <v>6</v>
      </c>
      <c r="P18" s="363">
        <f>'[1]HK2'!R10</f>
        <v>5</v>
      </c>
      <c r="Q18" s="363">
        <f>'[1]HK2'!U10</f>
        <v>5</v>
      </c>
      <c r="R18" s="363">
        <f>'[1]HK2'!X10</f>
        <v>5</v>
      </c>
      <c r="S18" s="363">
        <f>'[1]HK3'!I10</f>
        <v>8</v>
      </c>
      <c r="T18" s="363">
        <f>'[1]HK3'!L10</f>
        <v>6</v>
      </c>
      <c r="U18" s="363">
        <f>'[1]HK3'!O10</f>
        <v>7</v>
      </c>
      <c r="V18" s="363">
        <f>'[1]HK3'!R10</f>
        <v>7</v>
      </c>
      <c r="W18" s="363">
        <f>'[1]HK3'!U10</f>
        <v>8</v>
      </c>
      <c r="X18" s="363">
        <f>'[1]HK3'!X10</f>
        <v>9</v>
      </c>
      <c r="Y18" s="363">
        <f>'[1]HK3'!AA10</f>
        <v>5</v>
      </c>
      <c r="Z18" s="459">
        <f t="shared" si="1"/>
        <v>7.48</v>
      </c>
      <c r="AA18" s="363">
        <f>'[1]HK4'!I10</f>
        <v>7</v>
      </c>
      <c r="AB18" s="363">
        <f>'[1]HK4'!L10</f>
        <v>5</v>
      </c>
      <c r="AC18" s="363">
        <f>'[1]HK4'!O10</f>
        <v>8</v>
      </c>
      <c r="AD18" s="363">
        <f>'[1]HK4'!R10</f>
        <v>7</v>
      </c>
      <c r="AE18" s="363">
        <f>'[1]HK4'!U10</f>
        <v>8</v>
      </c>
      <c r="AF18" s="363">
        <f>'[1]HK4'!X10</f>
        <v>5</v>
      </c>
      <c r="AG18" s="363">
        <f>'[1]HK4'!AA10</f>
        <v>9</v>
      </c>
      <c r="AH18" s="363">
        <f>'[1]HK4'!AD10</f>
        <v>0</v>
      </c>
      <c r="AI18" s="363">
        <f>'[1]HK4'!AG10</f>
        <v>8</v>
      </c>
      <c r="AJ18" s="459">
        <f t="shared" si="2"/>
        <v>6.76</v>
      </c>
      <c r="AK18" s="459">
        <f t="shared" si="3"/>
        <v>7.09</v>
      </c>
      <c r="AL18" s="411" t="str">
        <f t="shared" si="4"/>
        <v>Khá</v>
      </c>
      <c r="AM18" s="192">
        <f t="shared" si="5"/>
        <v>1</v>
      </c>
      <c r="AN18" s="192">
        <f t="shared" si="6"/>
        <v>1</v>
      </c>
      <c r="AO18" s="412" t="str">
        <f t="shared" si="7"/>
        <v>Học tiếp</v>
      </c>
      <c r="AP18" s="308">
        <f t="shared" si="0"/>
        <v>6.85</v>
      </c>
    </row>
    <row r="19" spans="1:42" s="193" customFormat="1" ht="22.5" customHeight="1" hidden="1">
      <c r="A19" s="189">
        <v>9</v>
      </c>
      <c r="B19" s="190" t="s">
        <v>74</v>
      </c>
      <c r="C19" s="298" t="s">
        <v>26</v>
      </c>
      <c r="D19" s="250" t="s">
        <v>217</v>
      </c>
      <c r="E19" s="192" t="s">
        <v>75</v>
      </c>
      <c r="F19" s="194" t="s">
        <v>13</v>
      </c>
      <c r="G19" s="363">
        <f>'[1]HK1'!I11</f>
        <v>5</v>
      </c>
      <c r="H19" s="363">
        <f>'[1]HK1'!L11</f>
        <v>5</v>
      </c>
      <c r="I19" s="363">
        <f>'[1]HK1'!O11</f>
        <v>5</v>
      </c>
      <c r="J19" s="364">
        <f>'[1]HK1'!R11</f>
        <v>5</v>
      </c>
      <c r="K19" s="363">
        <f>'[1]HK1'!U11</f>
        <v>5</v>
      </c>
      <c r="L19" s="363">
        <f>'[1]HK1'!X11</f>
        <v>8</v>
      </c>
      <c r="M19" s="363">
        <f>'[1]HK2'!I11</f>
        <v>7</v>
      </c>
      <c r="N19" s="363">
        <f>'[1]HK2'!L11</f>
        <v>6</v>
      </c>
      <c r="O19" s="363">
        <f>'[1]HK2'!O11</f>
        <v>5</v>
      </c>
      <c r="P19" s="363">
        <f>'[1]HK2'!R11</f>
        <v>5</v>
      </c>
      <c r="Q19" s="363">
        <f>'[1]HK2'!U11</f>
        <v>8</v>
      </c>
      <c r="R19" s="363">
        <f>'[1]HK2'!X11</f>
        <v>6</v>
      </c>
      <c r="S19" s="363">
        <f>'[1]HK3'!I11</f>
        <v>8</v>
      </c>
      <c r="T19" s="363">
        <f>'[1]HK3'!L11</f>
        <v>6</v>
      </c>
      <c r="U19" s="363">
        <f>'[1]HK3'!O11</f>
        <v>7</v>
      </c>
      <c r="V19" s="363">
        <f>'[1]HK3'!R11</f>
        <v>5</v>
      </c>
      <c r="W19" s="363">
        <f>'[1]HK3'!U11</f>
        <v>7</v>
      </c>
      <c r="X19" s="363">
        <f>'[1]HK3'!X11</f>
        <v>8</v>
      </c>
      <c r="Y19" s="363">
        <f>'[1]HK3'!AA11</f>
        <v>3</v>
      </c>
      <c r="Z19" s="459">
        <f t="shared" si="1"/>
        <v>6.9</v>
      </c>
      <c r="AA19" s="363">
        <f>'[1]HK4'!I11</f>
        <v>6</v>
      </c>
      <c r="AB19" s="363">
        <f>'[1]HK4'!L11</f>
        <v>6</v>
      </c>
      <c r="AC19" s="363">
        <f>'[1]HK4'!O11</f>
        <v>7</v>
      </c>
      <c r="AD19" s="363">
        <f>'[1]HK4'!R11</f>
        <v>2</v>
      </c>
      <c r="AE19" s="363">
        <f>'[1]HK4'!U11</f>
        <v>2</v>
      </c>
      <c r="AF19" s="363">
        <f>'[1]HK4'!X11</f>
        <v>3</v>
      </c>
      <c r="AG19" s="363">
        <f>'[1]HK4'!AA11</f>
        <v>7</v>
      </c>
      <c r="AH19" s="363">
        <f>'[1]HK4'!AD11</f>
        <v>0</v>
      </c>
      <c r="AI19" s="363">
        <f>'[1]HK4'!AG11</f>
        <v>7</v>
      </c>
      <c r="AJ19" s="459">
        <f t="shared" si="2"/>
        <v>4.36</v>
      </c>
      <c r="AK19" s="459">
        <f t="shared" si="3"/>
        <v>5.52</v>
      </c>
      <c r="AL19" s="411" t="str">
        <f t="shared" si="4"/>
        <v>Trung Bình</v>
      </c>
      <c r="AM19" s="192">
        <f t="shared" si="5"/>
        <v>5</v>
      </c>
      <c r="AN19" s="192">
        <f t="shared" si="6"/>
        <v>12</v>
      </c>
      <c r="AO19" s="412" t="str">
        <f t="shared" si="7"/>
        <v>Học tiếp</v>
      </c>
      <c r="AP19" s="308">
        <f t="shared" si="0"/>
        <v>5.53</v>
      </c>
    </row>
    <row r="20" spans="1:42" s="193" customFormat="1" ht="22.5" customHeight="1" hidden="1">
      <c r="A20" s="189">
        <v>10</v>
      </c>
      <c r="B20" s="190" t="s">
        <v>76</v>
      </c>
      <c r="C20" s="298" t="s">
        <v>77</v>
      </c>
      <c r="D20" s="250" t="s">
        <v>218</v>
      </c>
      <c r="E20" s="192" t="s">
        <v>78</v>
      </c>
      <c r="F20" s="194" t="s">
        <v>12</v>
      </c>
      <c r="G20" s="363">
        <f>'[1]HK1'!I12</f>
        <v>8</v>
      </c>
      <c r="H20" s="363">
        <f>'[1]HK1'!L12</f>
        <v>6</v>
      </c>
      <c r="I20" s="363">
        <f>'[1]HK1'!O12</f>
        <v>7</v>
      </c>
      <c r="J20" s="364">
        <f>'[1]HK1'!R12</f>
        <v>7</v>
      </c>
      <c r="K20" s="363">
        <f>'[1]HK1'!U12</f>
        <v>6</v>
      </c>
      <c r="L20" s="363">
        <f>'[1]HK1'!X12</f>
        <v>9</v>
      </c>
      <c r="M20" s="363">
        <f>'[1]HK2'!I12</f>
        <v>7</v>
      </c>
      <c r="N20" s="363">
        <f>'[1]HK2'!L12</f>
        <v>6</v>
      </c>
      <c r="O20" s="363">
        <f>'[1]HK2'!O12</f>
        <v>5</v>
      </c>
      <c r="P20" s="363">
        <f>'[1]HK2'!R12</f>
        <v>5</v>
      </c>
      <c r="Q20" s="363">
        <f>'[1]HK2'!U12</f>
        <v>5</v>
      </c>
      <c r="R20" s="363">
        <f>'[1]HK2'!X12</f>
        <v>6</v>
      </c>
      <c r="S20" s="363">
        <f>'[1]HK3'!I12</f>
        <v>9</v>
      </c>
      <c r="T20" s="363">
        <f>'[1]HK3'!L12</f>
        <v>6</v>
      </c>
      <c r="U20" s="363">
        <f>'[1]HK3'!O12</f>
        <v>6</v>
      </c>
      <c r="V20" s="363">
        <f>'[1]HK3'!R12</f>
        <v>7</v>
      </c>
      <c r="W20" s="363">
        <f>'[1]HK3'!U12</f>
        <v>7</v>
      </c>
      <c r="X20" s="363">
        <f>'[1]HK3'!X12</f>
        <v>9</v>
      </c>
      <c r="Y20" s="363">
        <f>'[1]HK3'!AA12</f>
        <v>8</v>
      </c>
      <c r="Z20" s="459">
        <f t="shared" si="1"/>
        <v>7.29</v>
      </c>
      <c r="AA20" s="363">
        <f>'[1]HK4'!I12</f>
        <v>6</v>
      </c>
      <c r="AB20" s="363">
        <f>'[1]HK4'!L12</f>
        <v>7</v>
      </c>
      <c r="AC20" s="363">
        <f>'[1]HK4'!O12</f>
        <v>6</v>
      </c>
      <c r="AD20" s="363">
        <f>'[1]HK4'!R12</f>
        <v>4</v>
      </c>
      <c r="AE20" s="363">
        <f>'[1]HK4'!U12</f>
        <v>3</v>
      </c>
      <c r="AF20" s="363">
        <f>'[1]HK4'!X12</f>
        <v>6</v>
      </c>
      <c r="AG20" s="363">
        <f>'[1]HK4'!AA12</f>
        <v>7</v>
      </c>
      <c r="AH20" s="363">
        <f>'[1]HK4'!AD12</f>
        <v>9</v>
      </c>
      <c r="AI20" s="363">
        <f>'[1]HK4'!AG12</f>
        <v>9</v>
      </c>
      <c r="AJ20" s="459">
        <f t="shared" si="2"/>
        <v>5.56</v>
      </c>
      <c r="AK20" s="459">
        <f t="shared" si="3"/>
        <v>6.35</v>
      </c>
      <c r="AL20" s="411" t="str">
        <f t="shared" si="4"/>
        <v>TB.Khá</v>
      </c>
      <c r="AM20" s="192">
        <f t="shared" si="5"/>
        <v>2</v>
      </c>
      <c r="AN20" s="192">
        <f t="shared" si="6"/>
        <v>8</v>
      </c>
      <c r="AO20" s="412" t="str">
        <f t="shared" si="7"/>
        <v>Học tiếp</v>
      </c>
      <c r="AP20" s="308">
        <f t="shared" si="0"/>
        <v>6.3</v>
      </c>
    </row>
    <row r="21" spans="1:42" s="193" customFormat="1" ht="22.5" customHeight="1" hidden="1">
      <c r="A21" s="192">
        <v>11</v>
      </c>
      <c r="B21" s="190" t="s">
        <v>79</v>
      </c>
      <c r="C21" s="298" t="s">
        <v>80</v>
      </c>
      <c r="D21" s="250" t="s">
        <v>219</v>
      </c>
      <c r="E21" s="192" t="s">
        <v>81</v>
      </c>
      <c r="F21" s="194" t="s">
        <v>6</v>
      </c>
      <c r="G21" s="363">
        <f>'[1]HK1'!I13</f>
        <v>6</v>
      </c>
      <c r="H21" s="363">
        <f>'[1]HK1'!L13</f>
        <v>5</v>
      </c>
      <c r="I21" s="363">
        <f>'[1]HK1'!O13</f>
        <v>6</v>
      </c>
      <c r="J21" s="364">
        <f>'[1]HK1'!R13</f>
        <v>5</v>
      </c>
      <c r="K21" s="363">
        <f>'[1]HK1'!U13</f>
        <v>5</v>
      </c>
      <c r="L21" s="363">
        <f>'[1]HK1'!X13</f>
        <v>9</v>
      </c>
      <c r="M21" s="363">
        <f>'[1]HK2'!I13</f>
        <v>8</v>
      </c>
      <c r="N21" s="363">
        <f>'[1]HK2'!L13</f>
        <v>6</v>
      </c>
      <c r="O21" s="363">
        <f>'[1]HK2'!O13</f>
        <v>5</v>
      </c>
      <c r="P21" s="363">
        <f>'[1]HK2'!R13</f>
        <v>5</v>
      </c>
      <c r="Q21" s="363">
        <f>'[1]HK2'!U13</f>
        <v>6</v>
      </c>
      <c r="R21" s="363">
        <f>'[1]HK2'!X13</f>
        <v>6</v>
      </c>
      <c r="S21" s="363">
        <f>'[1]HK3'!I13</f>
        <v>9</v>
      </c>
      <c r="T21" s="363">
        <f>'[1]HK3'!L13</f>
        <v>6</v>
      </c>
      <c r="U21" s="363">
        <f>'[1]HK3'!O13</f>
        <v>7</v>
      </c>
      <c r="V21" s="363">
        <f>'[1]HK3'!R13</f>
        <v>7</v>
      </c>
      <c r="W21" s="363">
        <f>'[1]HK3'!U13</f>
        <v>6</v>
      </c>
      <c r="X21" s="363">
        <f>'[1]HK3'!X13</f>
        <v>9</v>
      </c>
      <c r="Y21" s="363">
        <f>'[1]HK3'!AA13</f>
        <v>4</v>
      </c>
      <c r="Z21" s="459">
        <f t="shared" si="1"/>
        <v>7.38</v>
      </c>
      <c r="AA21" s="363">
        <f>'[1]HK4'!I13</f>
        <v>5</v>
      </c>
      <c r="AB21" s="363">
        <f>'[1]HK4'!L13</f>
        <v>5</v>
      </c>
      <c r="AC21" s="363">
        <f>'[1]HK4'!O13</f>
        <v>7</v>
      </c>
      <c r="AD21" s="363">
        <f>'[1]HK4'!R13</f>
        <v>3</v>
      </c>
      <c r="AE21" s="363">
        <f>'[1]HK4'!U13</f>
        <v>3</v>
      </c>
      <c r="AF21" s="363">
        <f>'[1]HK4'!X13</f>
        <v>5</v>
      </c>
      <c r="AG21" s="363">
        <f>'[1]HK4'!AA13</f>
        <v>8</v>
      </c>
      <c r="AH21" s="363">
        <f>'[1]HK4'!AD13</f>
        <v>0</v>
      </c>
      <c r="AI21" s="363">
        <f>'[1]HK4'!AG13</f>
        <v>8</v>
      </c>
      <c r="AJ21" s="459">
        <f t="shared" si="2"/>
        <v>4.76</v>
      </c>
      <c r="AK21" s="459">
        <f t="shared" si="3"/>
        <v>5.96</v>
      </c>
      <c r="AL21" s="411" t="str">
        <f t="shared" si="4"/>
        <v>Trung Bình</v>
      </c>
      <c r="AM21" s="192">
        <f t="shared" si="5"/>
        <v>4</v>
      </c>
      <c r="AN21" s="192">
        <f t="shared" si="6"/>
        <v>9</v>
      </c>
      <c r="AO21" s="412" t="str">
        <f t="shared" si="7"/>
        <v>Học tiếp</v>
      </c>
      <c r="AP21" s="308">
        <f t="shared" si="0"/>
        <v>5.85</v>
      </c>
    </row>
    <row r="22" spans="1:42" s="193" customFormat="1" ht="22.5" customHeight="1" hidden="1">
      <c r="A22" s="189">
        <v>12</v>
      </c>
      <c r="B22" s="190" t="s">
        <v>82</v>
      </c>
      <c r="C22" s="298" t="s">
        <v>83</v>
      </c>
      <c r="D22" s="250" t="s">
        <v>220</v>
      </c>
      <c r="E22" s="192" t="s">
        <v>33</v>
      </c>
      <c r="F22" s="194" t="s">
        <v>84</v>
      </c>
      <c r="G22" s="363">
        <f>'[1]HK1'!I14</f>
        <v>7</v>
      </c>
      <c r="H22" s="363">
        <f>'[1]HK1'!L14</f>
        <v>6</v>
      </c>
      <c r="I22" s="363">
        <f>'[1]HK1'!O14</f>
        <v>6</v>
      </c>
      <c r="J22" s="364">
        <f>'[1]HK1'!R14</f>
        <v>9</v>
      </c>
      <c r="K22" s="363">
        <f>'[1]HK1'!U14</f>
        <v>5</v>
      </c>
      <c r="L22" s="363">
        <f>'[1]HK1'!X14</f>
        <v>7</v>
      </c>
      <c r="M22" s="363">
        <f>'[1]HK2'!I14</f>
        <v>8</v>
      </c>
      <c r="N22" s="363">
        <f>'[1]HK2'!L14</f>
        <v>5</v>
      </c>
      <c r="O22" s="363">
        <f>'[1]HK2'!O14</f>
        <v>6</v>
      </c>
      <c r="P22" s="363">
        <f>'[1]HK2'!R14</f>
        <v>5</v>
      </c>
      <c r="Q22" s="363">
        <f>'[1]HK2'!U14</f>
        <v>6</v>
      </c>
      <c r="R22" s="363">
        <f>'[1]HK2'!X14</f>
        <v>7</v>
      </c>
      <c r="S22" s="363">
        <f>'[1]HK3'!I14</f>
        <v>8</v>
      </c>
      <c r="T22" s="363">
        <f>'[1]HK3'!L14</f>
        <v>5</v>
      </c>
      <c r="U22" s="363">
        <f>'[1]HK3'!O14</f>
        <v>7</v>
      </c>
      <c r="V22" s="363">
        <f>'[1]HK3'!R14</f>
        <v>0</v>
      </c>
      <c r="W22" s="363">
        <f>'[1]HK3'!U14</f>
        <v>7</v>
      </c>
      <c r="X22" s="363">
        <f>'[1]HK3'!X14</f>
        <v>8</v>
      </c>
      <c r="Y22" s="363">
        <f>'[1]HK3'!AA14</f>
        <v>3</v>
      </c>
      <c r="Z22" s="459">
        <f t="shared" si="1"/>
        <v>6.05</v>
      </c>
      <c r="AA22" s="363">
        <f>'[1]HK4'!I14</f>
        <v>5</v>
      </c>
      <c r="AB22" s="363">
        <f>'[1]HK4'!L14</f>
        <v>5</v>
      </c>
      <c r="AC22" s="363">
        <f>'[1]HK4'!O14</f>
        <v>7</v>
      </c>
      <c r="AD22" s="363">
        <f>'[1]HK4'!R14</f>
        <v>2</v>
      </c>
      <c r="AE22" s="363">
        <f>'[1]HK4'!U14</f>
        <v>3</v>
      </c>
      <c r="AF22" s="363">
        <f>'[1]HK4'!X14</f>
        <v>4</v>
      </c>
      <c r="AG22" s="363">
        <f>'[1]HK4'!AA14</f>
        <v>7</v>
      </c>
      <c r="AH22" s="363">
        <f>'[1]HK4'!AD14</f>
        <v>0</v>
      </c>
      <c r="AI22" s="363">
        <f>'[1]HK4'!AG14</f>
        <v>8</v>
      </c>
      <c r="AJ22" s="459">
        <f t="shared" si="2"/>
        <v>4.36</v>
      </c>
      <c r="AK22" s="459">
        <f t="shared" si="3"/>
        <v>5.13</v>
      </c>
      <c r="AL22" s="411" t="str">
        <f t="shared" si="4"/>
        <v>Trung Bình</v>
      </c>
      <c r="AM22" s="192">
        <f t="shared" si="5"/>
        <v>6</v>
      </c>
      <c r="AN22" s="192">
        <f t="shared" si="6"/>
        <v>15</v>
      </c>
      <c r="AO22" s="412" t="str">
        <f t="shared" si="7"/>
        <v>Học tiếp</v>
      </c>
      <c r="AP22" s="308">
        <f t="shared" si="0"/>
        <v>5.7</v>
      </c>
    </row>
    <row r="23" spans="1:42" s="193" customFormat="1" ht="22.5" customHeight="1" hidden="1">
      <c r="A23" s="189">
        <v>13</v>
      </c>
      <c r="B23" s="190" t="s">
        <v>85</v>
      </c>
      <c r="C23" s="298" t="s">
        <v>83</v>
      </c>
      <c r="D23" s="250" t="s">
        <v>221</v>
      </c>
      <c r="E23" s="192" t="s">
        <v>86</v>
      </c>
      <c r="F23" s="194" t="s">
        <v>14</v>
      </c>
      <c r="G23" s="363">
        <f>'[1]HK1'!I15</f>
        <v>6</v>
      </c>
      <c r="H23" s="363">
        <f>'[1]HK1'!L15</f>
        <v>7</v>
      </c>
      <c r="I23" s="363">
        <f>'[1]HK1'!O15</f>
        <v>5</v>
      </c>
      <c r="J23" s="364">
        <f>'[1]HK1'!R15</f>
        <v>9</v>
      </c>
      <c r="K23" s="363">
        <f>'[1]HK1'!U15</f>
        <v>7</v>
      </c>
      <c r="L23" s="363">
        <f>'[1]HK1'!X15</f>
        <v>9</v>
      </c>
      <c r="M23" s="363">
        <f>'[1]HK2'!I15</f>
        <v>8</v>
      </c>
      <c r="N23" s="363">
        <f>'[1]HK2'!L15</f>
        <v>6</v>
      </c>
      <c r="O23" s="363">
        <f>'[1]HK2'!O15</f>
        <v>5</v>
      </c>
      <c r="P23" s="363">
        <f>'[1]HK2'!R15</f>
        <v>7</v>
      </c>
      <c r="Q23" s="363">
        <f>'[1]HK2'!U15</f>
        <v>6</v>
      </c>
      <c r="R23" s="363">
        <f>'[1]HK2'!X15</f>
        <v>7</v>
      </c>
      <c r="S23" s="363">
        <f>'[1]HK3'!I15</f>
        <v>9</v>
      </c>
      <c r="T23" s="363">
        <f>'[1]HK3'!L15</f>
        <v>7</v>
      </c>
      <c r="U23" s="363">
        <f>'[1]HK3'!O15</f>
        <v>6</v>
      </c>
      <c r="V23" s="363">
        <f>'[1]HK3'!R15</f>
        <v>8</v>
      </c>
      <c r="W23" s="363">
        <f>'[1]HK3'!U15</f>
        <v>5</v>
      </c>
      <c r="X23" s="363">
        <f>'[1]HK3'!X15</f>
        <v>6</v>
      </c>
      <c r="Y23" s="363">
        <f>'[1]HK3'!AA15</f>
        <v>7</v>
      </c>
      <c r="Z23" s="459">
        <f t="shared" si="1"/>
        <v>6.86</v>
      </c>
      <c r="AA23" s="363">
        <f>'[1]HK4'!I15</f>
        <v>5</v>
      </c>
      <c r="AB23" s="363">
        <f>'[1]HK4'!L15</f>
        <v>3</v>
      </c>
      <c r="AC23" s="363">
        <f>'[1]HK4'!O15</f>
        <v>7</v>
      </c>
      <c r="AD23" s="363">
        <f>'[1]HK4'!R15</f>
        <v>2</v>
      </c>
      <c r="AE23" s="363">
        <f>'[1]HK4'!U15</f>
        <v>5</v>
      </c>
      <c r="AF23" s="363">
        <f>'[1]HK4'!X15</f>
        <v>4</v>
      </c>
      <c r="AG23" s="363">
        <f>'[1]HK4'!AA15</f>
        <v>7</v>
      </c>
      <c r="AH23" s="363">
        <f>'[1]HK4'!AD15</f>
        <v>0</v>
      </c>
      <c r="AI23" s="363">
        <f>'[1]HK4'!AG15</f>
        <v>7</v>
      </c>
      <c r="AJ23" s="459">
        <f t="shared" si="2"/>
        <v>4.44</v>
      </c>
      <c r="AK23" s="459">
        <f t="shared" si="3"/>
        <v>5.54</v>
      </c>
      <c r="AL23" s="411" t="str">
        <f t="shared" si="4"/>
        <v>Trung Bình</v>
      </c>
      <c r="AM23" s="192">
        <f t="shared" si="5"/>
        <v>4</v>
      </c>
      <c r="AN23" s="192">
        <f t="shared" si="6"/>
        <v>11</v>
      </c>
      <c r="AO23" s="412" t="str">
        <f t="shared" si="7"/>
        <v>Học tiếp</v>
      </c>
      <c r="AP23" s="308">
        <f t="shared" si="0"/>
        <v>6.05</v>
      </c>
    </row>
    <row r="24" spans="1:42" s="193" customFormat="1" ht="22.5" customHeight="1" hidden="1">
      <c r="A24" s="192">
        <v>14</v>
      </c>
      <c r="B24" s="190" t="s">
        <v>87</v>
      </c>
      <c r="C24" s="298" t="s">
        <v>88</v>
      </c>
      <c r="D24" s="250" t="s">
        <v>222</v>
      </c>
      <c r="E24" s="192" t="s">
        <v>89</v>
      </c>
      <c r="F24" s="194" t="s">
        <v>49</v>
      </c>
      <c r="G24" s="363">
        <f>'[1]HK1'!I16</f>
        <v>8</v>
      </c>
      <c r="H24" s="363">
        <f>'[1]HK1'!L16</f>
        <v>6</v>
      </c>
      <c r="I24" s="363">
        <f>'[1]HK1'!O16</f>
        <v>8</v>
      </c>
      <c r="J24" s="364">
        <f>'[1]HK1'!R16</f>
        <v>5</v>
      </c>
      <c r="K24" s="363">
        <f>'[1]HK1'!U16</f>
        <v>4</v>
      </c>
      <c r="L24" s="363">
        <f>'[1]HK1'!X16</f>
        <v>8</v>
      </c>
      <c r="M24" s="363">
        <f>'[1]HK2'!I16</f>
        <v>9</v>
      </c>
      <c r="N24" s="363">
        <f>'[1]HK2'!L16</f>
        <v>5</v>
      </c>
      <c r="O24" s="363">
        <f>'[1]HK2'!O16</f>
        <v>6</v>
      </c>
      <c r="P24" s="363">
        <f>'[1]HK2'!R16</f>
        <v>4</v>
      </c>
      <c r="Q24" s="363">
        <f>'[1]HK2'!U16</f>
        <v>6</v>
      </c>
      <c r="R24" s="363">
        <f>'[1]HK2'!X16</f>
        <v>5</v>
      </c>
      <c r="S24" s="363">
        <f>'[1]HK3'!I16</f>
        <v>9</v>
      </c>
      <c r="T24" s="363">
        <f>'[1]HK3'!L16</f>
        <v>5</v>
      </c>
      <c r="U24" s="363">
        <f>'[1]HK3'!O16</f>
        <v>7</v>
      </c>
      <c r="V24" s="363">
        <f>'[1]HK3'!R16</f>
        <v>3</v>
      </c>
      <c r="W24" s="363">
        <f>'[1]HK3'!U16</f>
        <v>6</v>
      </c>
      <c r="X24" s="363">
        <f>'[1]HK3'!X16</f>
        <v>6</v>
      </c>
      <c r="Y24" s="363">
        <f>'[1]HK3'!AA16</f>
        <v>3</v>
      </c>
      <c r="Z24" s="459">
        <f t="shared" si="1"/>
        <v>6.24</v>
      </c>
      <c r="AA24" s="363">
        <f>'[1]HK4'!I16</f>
        <v>5</v>
      </c>
      <c r="AB24" s="363">
        <f>'[1]HK4'!L16</f>
        <v>2</v>
      </c>
      <c r="AC24" s="363">
        <f>'[1]HK4'!O16</f>
        <v>7</v>
      </c>
      <c r="AD24" s="363">
        <f>'[1]HK4'!R16</f>
        <v>3</v>
      </c>
      <c r="AE24" s="363">
        <f>'[1]HK4'!U16</f>
        <v>2</v>
      </c>
      <c r="AF24" s="363">
        <f>'[1]HK4'!X16</f>
        <v>5</v>
      </c>
      <c r="AG24" s="363">
        <f>'[1]HK4'!AA16</f>
        <v>7</v>
      </c>
      <c r="AH24" s="363">
        <f>'[1]HK4'!AD16</f>
        <v>0</v>
      </c>
      <c r="AI24" s="363">
        <f>'[1]HK4'!AG16</f>
        <v>8</v>
      </c>
      <c r="AJ24" s="459">
        <f t="shared" si="2"/>
        <v>4.12</v>
      </c>
      <c r="AK24" s="459">
        <f t="shared" si="3"/>
        <v>5.09</v>
      </c>
      <c r="AL24" s="411" t="str">
        <f t="shared" si="4"/>
        <v>Trung Bình</v>
      </c>
      <c r="AM24" s="192">
        <f t="shared" si="5"/>
        <v>8</v>
      </c>
      <c r="AN24" s="192">
        <f t="shared" si="6"/>
        <v>24</v>
      </c>
      <c r="AO24" s="412" t="str">
        <f t="shared" si="7"/>
        <v>Học tiếp</v>
      </c>
      <c r="AP24" s="308">
        <f t="shared" si="0"/>
        <v>5.6</v>
      </c>
    </row>
    <row r="25" spans="1:42" s="193" customFormat="1" ht="22.5" customHeight="1" hidden="1">
      <c r="A25" s="189">
        <v>15</v>
      </c>
      <c r="B25" s="190" t="s">
        <v>90</v>
      </c>
      <c r="C25" s="298" t="s">
        <v>30</v>
      </c>
      <c r="D25" s="250" t="s">
        <v>223</v>
      </c>
      <c r="E25" s="192" t="s">
        <v>91</v>
      </c>
      <c r="F25" s="194" t="s">
        <v>3</v>
      </c>
      <c r="G25" s="363">
        <f>'[1]HK1'!I17</f>
        <v>5</v>
      </c>
      <c r="H25" s="363">
        <f>'[1]HK1'!L17</f>
        <v>5</v>
      </c>
      <c r="I25" s="363">
        <f>'[1]HK1'!O17</f>
        <v>6</v>
      </c>
      <c r="J25" s="364">
        <f>'[1]HK1'!R17</f>
        <v>6</v>
      </c>
      <c r="K25" s="363">
        <f>'[1]HK1'!U17</f>
        <v>5</v>
      </c>
      <c r="L25" s="363">
        <f>'[1]HK1'!X17</f>
        <v>9</v>
      </c>
      <c r="M25" s="363">
        <f>'[1]HK2'!I17</f>
        <v>9</v>
      </c>
      <c r="N25" s="363">
        <f>'[1]HK2'!L17</f>
        <v>5</v>
      </c>
      <c r="O25" s="363">
        <f>'[1]HK2'!O17</f>
        <v>5</v>
      </c>
      <c r="P25" s="363">
        <f>'[1]HK2'!R17</f>
        <v>5</v>
      </c>
      <c r="Q25" s="363">
        <f>'[1]HK2'!U17</f>
        <v>8</v>
      </c>
      <c r="R25" s="363">
        <f>'[1]HK2'!X17</f>
        <v>5</v>
      </c>
      <c r="S25" s="363">
        <f>'[1]HK3'!I17</f>
        <v>8</v>
      </c>
      <c r="T25" s="363">
        <f>'[1]HK3'!L17</f>
        <v>6</v>
      </c>
      <c r="U25" s="363">
        <f>'[1]HK3'!O17</f>
        <v>6</v>
      </c>
      <c r="V25" s="363">
        <f>'[1]HK3'!R17</f>
        <v>7</v>
      </c>
      <c r="W25" s="363">
        <f>'[1]HK3'!U17</f>
        <v>7</v>
      </c>
      <c r="X25" s="363">
        <f>'[1]HK3'!X17</f>
        <v>9</v>
      </c>
      <c r="Y25" s="363">
        <f>'[1]HK3'!AA17</f>
        <v>5</v>
      </c>
      <c r="Z25" s="459">
        <f t="shared" si="1"/>
        <v>7.1</v>
      </c>
      <c r="AA25" s="363">
        <f>'[1]HK4'!I17</f>
        <v>5</v>
      </c>
      <c r="AB25" s="363">
        <f>'[1]HK4'!L17</f>
        <v>5</v>
      </c>
      <c r="AC25" s="363">
        <f>'[1]HK4'!O17</f>
        <v>6</v>
      </c>
      <c r="AD25" s="363">
        <f>'[1]HK4'!R17</f>
        <v>3</v>
      </c>
      <c r="AE25" s="363">
        <f>'[1]HK4'!U17</f>
        <v>8</v>
      </c>
      <c r="AF25" s="363">
        <f>'[1]HK4'!X17</f>
        <v>6</v>
      </c>
      <c r="AG25" s="363">
        <f>'[1]HK4'!AA17</f>
        <v>7</v>
      </c>
      <c r="AH25" s="363">
        <f>'[1]HK4'!AD17</f>
        <v>0</v>
      </c>
      <c r="AI25" s="363">
        <f>'[1]HK4'!AG17</f>
        <v>7</v>
      </c>
      <c r="AJ25" s="459">
        <f t="shared" si="2"/>
        <v>5.44</v>
      </c>
      <c r="AK25" s="459">
        <f t="shared" si="3"/>
        <v>6.2</v>
      </c>
      <c r="AL25" s="411" t="str">
        <f t="shared" si="4"/>
        <v>TB.Khá</v>
      </c>
      <c r="AM25" s="192">
        <f t="shared" si="5"/>
        <v>2</v>
      </c>
      <c r="AN25" s="192">
        <f t="shared" si="6"/>
        <v>5</v>
      </c>
      <c r="AO25" s="412" t="str">
        <f t="shared" si="7"/>
        <v>Học tiếp</v>
      </c>
      <c r="AP25" s="308">
        <f t="shared" si="0"/>
        <v>6.05</v>
      </c>
    </row>
    <row r="26" spans="1:42" s="193" customFormat="1" ht="22.5" customHeight="1" hidden="1">
      <c r="A26" s="189">
        <v>16</v>
      </c>
      <c r="B26" s="190" t="s">
        <v>92</v>
      </c>
      <c r="C26" s="298" t="s">
        <v>93</v>
      </c>
      <c r="D26" s="250" t="s">
        <v>224</v>
      </c>
      <c r="E26" s="192" t="s">
        <v>94</v>
      </c>
      <c r="F26" s="194" t="s">
        <v>10</v>
      </c>
      <c r="G26" s="363">
        <f>'[1]HK1'!I18</f>
        <v>5</v>
      </c>
      <c r="H26" s="363">
        <f>'[1]HK1'!L18</f>
        <v>6</v>
      </c>
      <c r="I26" s="363">
        <f>'[1]HK1'!O18</f>
        <v>6</v>
      </c>
      <c r="J26" s="364">
        <f>'[1]HK1'!R18</f>
        <v>8</v>
      </c>
      <c r="K26" s="363">
        <f>'[1]HK1'!U18</f>
        <v>6</v>
      </c>
      <c r="L26" s="363">
        <f>'[1]HK1'!X18</f>
        <v>7</v>
      </c>
      <c r="M26" s="363">
        <f>'[1]HK2'!I18</f>
        <v>8</v>
      </c>
      <c r="N26" s="363">
        <f>'[1]HK2'!L18</f>
        <v>5</v>
      </c>
      <c r="O26" s="363">
        <f>'[1]HK2'!O18</f>
        <v>5</v>
      </c>
      <c r="P26" s="363">
        <f>'[1]HK2'!R18</f>
        <v>6</v>
      </c>
      <c r="Q26" s="363">
        <f>'[1]HK2'!U18</f>
        <v>5</v>
      </c>
      <c r="R26" s="363">
        <f>'[1]HK2'!X18</f>
        <v>8</v>
      </c>
      <c r="S26" s="363">
        <f>'[1]HK3'!I18</f>
        <v>8</v>
      </c>
      <c r="T26" s="363">
        <f>'[1]HK3'!L18</f>
        <v>6</v>
      </c>
      <c r="U26" s="363">
        <f>'[1]HK3'!O18</f>
        <v>7</v>
      </c>
      <c r="V26" s="363">
        <f>'[1]HK3'!R18</f>
        <v>7</v>
      </c>
      <c r="W26" s="363">
        <f>'[1]HK3'!U18</f>
        <v>6</v>
      </c>
      <c r="X26" s="363">
        <f>'[1]HK3'!X18</f>
        <v>7</v>
      </c>
      <c r="Y26" s="363">
        <f>'[1]HK3'!AA18</f>
        <v>6</v>
      </c>
      <c r="Z26" s="459">
        <f t="shared" si="1"/>
        <v>6.9</v>
      </c>
      <c r="AA26" s="363">
        <f>'[1]HK4'!I18</f>
        <v>6</v>
      </c>
      <c r="AB26" s="363">
        <f>'[1]HK4'!L18</f>
        <v>6</v>
      </c>
      <c r="AC26" s="363">
        <f>'[1]HK4'!O18</f>
        <v>8</v>
      </c>
      <c r="AD26" s="363">
        <f>'[1]HK4'!R18</f>
        <v>6</v>
      </c>
      <c r="AE26" s="363">
        <f>'[1]HK4'!U18</f>
        <v>6</v>
      </c>
      <c r="AF26" s="363">
        <f>'[1]HK4'!X18</f>
        <v>6</v>
      </c>
      <c r="AG26" s="363">
        <f>'[1]HK4'!AA18</f>
        <v>8</v>
      </c>
      <c r="AH26" s="363">
        <f>'[1]HK4'!AD18</f>
        <v>0</v>
      </c>
      <c r="AI26" s="363">
        <f>'[1]HK4'!AG18</f>
        <v>6</v>
      </c>
      <c r="AJ26" s="459">
        <f t="shared" si="2"/>
        <v>6.24</v>
      </c>
      <c r="AK26" s="459">
        <f t="shared" si="3"/>
        <v>6.54</v>
      </c>
      <c r="AL26" s="411" t="str">
        <f t="shared" si="4"/>
        <v>TB.Khá</v>
      </c>
      <c r="AM26" s="192">
        <f t="shared" si="5"/>
        <v>1</v>
      </c>
      <c r="AN26" s="192">
        <f t="shared" si="6"/>
        <v>1</v>
      </c>
      <c r="AO26" s="412" t="str">
        <f t="shared" si="7"/>
        <v>Học tiếp</v>
      </c>
      <c r="AP26" s="308">
        <f t="shared" si="0"/>
        <v>6.3</v>
      </c>
    </row>
    <row r="27" spans="1:42" s="193" customFormat="1" ht="22.5" customHeight="1" hidden="1">
      <c r="A27" s="192">
        <v>17</v>
      </c>
      <c r="B27" s="190" t="s">
        <v>95</v>
      </c>
      <c r="C27" s="298" t="s">
        <v>96</v>
      </c>
      <c r="D27" s="250" t="s">
        <v>225</v>
      </c>
      <c r="E27" s="192" t="s">
        <v>97</v>
      </c>
      <c r="F27" s="194" t="s">
        <v>6</v>
      </c>
      <c r="G27" s="363">
        <f>'[1]HK1'!I19</f>
        <v>6</v>
      </c>
      <c r="H27" s="363">
        <f>'[1]HK1'!L19</f>
        <v>5</v>
      </c>
      <c r="I27" s="363">
        <f>'[1]HK1'!O19</f>
        <v>6</v>
      </c>
      <c r="J27" s="364">
        <f>'[1]HK1'!R19</f>
        <v>9</v>
      </c>
      <c r="K27" s="363">
        <f>'[1]HK1'!U19</f>
        <v>5</v>
      </c>
      <c r="L27" s="363">
        <f>'[1]HK1'!X19</f>
        <v>7</v>
      </c>
      <c r="M27" s="363">
        <f>'[1]HK2'!I19</f>
        <v>8</v>
      </c>
      <c r="N27" s="363">
        <f>'[1]HK2'!L19</f>
        <v>6</v>
      </c>
      <c r="O27" s="363">
        <f>'[1]HK2'!O19</f>
        <v>5</v>
      </c>
      <c r="P27" s="363">
        <f>'[1]HK2'!R19</f>
        <v>6</v>
      </c>
      <c r="Q27" s="363">
        <f>'[1]HK2'!U19</f>
        <v>6</v>
      </c>
      <c r="R27" s="363">
        <f>'[1]HK2'!X19</f>
        <v>6</v>
      </c>
      <c r="S27" s="363">
        <f>'[1]HK3'!I19</f>
        <v>9</v>
      </c>
      <c r="T27" s="363">
        <f>'[1]HK3'!L19</f>
        <v>7</v>
      </c>
      <c r="U27" s="363">
        <f>'[1]HK3'!O19</f>
        <v>7</v>
      </c>
      <c r="V27" s="363">
        <f>'[1]HK3'!R19</f>
        <v>7</v>
      </c>
      <c r="W27" s="363">
        <f>'[1]HK3'!U19</f>
        <v>7</v>
      </c>
      <c r="X27" s="363">
        <f>'[1]HK3'!X19</f>
        <v>6</v>
      </c>
      <c r="Y27" s="363">
        <f>'[1]HK3'!AA19</f>
        <v>3</v>
      </c>
      <c r="Z27" s="459">
        <f t="shared" si="1"/>
        <v>7.24</v>
      </c>
      <c r="AA27" s="363">
        <f>'[1]HK4'!I19</f>
        <v>6</v>
      </c>
      <c r="AB27" s="363">
        <f>'[1]HK4'!L19</f>
        <v>7</v>
      </c>
      <c r="AC27" s="363">
        <f>'[1]HK4'!O19</f>
        <v>8</v>
      </c>
      <c r="AD27" s="363">
        <f>'[1]HK4'!R19</f>
        <v>4</v>
      </c>
      <c r="AE27" s="363">
        <f>'[1]HK4'!U19</f>
        <v>6</v>
      </c>
      <c r="AF27" s="363">
        <f>'[1]HK4'!X19</f>
        <v>6</v>
      </c>
      <c r="AG27" s="363">
        <f>'[1]HK4'!AA19</f>
        <v>8</v>
      </c>
      <c r="AH27" s="363">
        <f>'[1]HK4'!AD19</f>
        <v>0</v>
      </c>
      <c r="AI27" s="363">
        <f>'[1]HK4'!AG19</f>
        <v>7</v>
      </c>
      <c r="AJ27" s="459">
        <f t="shared" si="2"/>
        <v>6.04</v>
      </c>
      <c r="AK27" s="459">
        <f t="shared" si="3"/>
        <v>6.59</v>
      </c>
      <c r="AL27" s="411" t="str">
        <f t="shared" si="4"/>
        <v>TB.Khá</v>
      </c>
      <c r="AM27" s="192">
        <f t="shared" si="5"/>
        <v>3</v>
      </c>
      <c r="AN27" s="192">
        <f t="shared" si="6"/>
        <v>5</v>
      </c>
      <c r="AO27" s="412" t="str">
        <f t="shared" si="7"/>
        <v>Học tiếp</v>
      </c>
      <c r="AP27" s="308">
        <f t="shared" si="0"/>
        <v>6.42</v>
      </c>
    </row>
    <row r="28" spans="1:43" s="157" customFormat="1" ht="22.5" customHeight="1" hidden="1">
      <c r="A28" s="189">
        <v>18</v>
      </c>
      <c r="B28" s="349" t="s">
        <v>98</v>
      </c>
      <c r="C28" s="298" t="s">
        <v>96</v>
      </c>
      <c r="D28" s="345" t="s">
        <v>226</v>
      </c>
      <c r="E28" s="344" t="s">
        <v>99</v>
      </c>
      <c r="F28" s="348" t="s">
        <v>11</v>
      </c>
      <c r="G28" s="365">
        <f>'[1]HK1'!I20</f>
        <v>8</v>
      </c>
      <c r="H28" s="365">
        <f>'[1]HK1'!L20</f>
        <v>4</v>
      </c>
      <c r="I28" s="365">
        <f>'[1]HK1'!O20</f>
        <v>3</v>
      </c>
      <c r="J28" s="366">
        <f>'[1]HK1'!R20</f>
        <v>10</v>
      </c>
      <c r="K28" s="365">
        <f>'[1]HK1'!U20</f>
        <v>5</v>
      </c>
      <c r="L28" s="365">
        <f>'[1]HK1'!X20</f>
        <v>10</v>
      </c>
      <c r="M28" s="365">
        <f>'[1]HK2'!I20</f>
        <v>8</v>
      </c>
      <c r="N28" s="365">
        <f>'[1]HK2'!L20</f>
        <v>1</v>
      </c>
      <c r="O28" s="365">
        <f>'[1]HK2'!O20</f>
        <v>5</v>
      </c>
      <c r="P28" s="365">
        <f>'[1]HK2'!R20</f>
        <v>6</v>
      </c>
      <c r="Q28" s="365">
        <f>'[1]HK2'!U20</f>
        <v>5</v>
      </c>
      <c r="R28" s="365">
        <f>'[1]HK2'!X20</f>
        <v>7</v>
      </c>
      <c r="S28" s="365">
        <f>'[1]HK3'!I20</f>
        <v>9</v>
      </c>
      <c r="T28" s="365">
        <f>'[1]HK3'!L20</f>
        <v>7</v>
      </c>
      <c r="U28" s="365">
        <f>'[1]HK3'!O20</f>
        <v>6</v>
      </c>
      <c r="V28" s="365">
        <f>'[1]HK3'!R20</f>
        <v>5</v>
      </c>
      <c r="W28" s="365">
        <f>'[1]HK3'!U20</f>
        <v>3</v>
      </c>
      <c r="X28" s="365">
        <f>'[1]HK3'!X20</f>
        <v>5</v>
      </c>
      <c r="Y28" s="365">
        <f>'[1]HK3'!AA20</f>
        <v>6</v>
      </c>
      <c r="Z28" s="459">
        <f t="shared" si="1"/>
        <v>6</v>
      </c>
      <c r="AA28" s="363">
        <f>'[1]HK4'!I20</f>
        <v>6</v>
      </c>
      <c r="AB28" s="363">
        <f>'[1]HK4'!L20</f>
        <v>6</v>
      </c>
      <c r="AC28" s="363">
        <f>'[1]HK4'!O20</f>
        <v>7</v>
      </c>
      <c r="AD28" s="363">
        <f>'[1]HK4'!R20</f>
        <v>2</v>
      </c>
      <c r="AE28" s="363">
        <f>'[1]HK4'!U20</f>
        <v>2</v>
      </c>
      <c r="AF28" s="363">
        <f>'[1]HK4'!X20</f>
        <v>5</v>
      </c>
      <c r="AG28" s="363">
        <f>'[1]HK4'!AA20</f>
        <v>8</v>
      </c>
      <c r="AH28" s="363">
        <f>'[1]HK4'!AD20</f>
        <v>0</v>
      </c>
      <c r="AI28" s="363">
        <f>'[1]HK4'!AG20</f>
        <v>7</v>
      </c>
      <c r="AJ28" s="459">
        <f t="shared" si="2"/>
        <v>4.72</v>
      </c>
      <c r="AK28" s="459">
        <f t="shared" si="3"/>
        <v>5.3</v>
      </c>
      <c r="AL28" s="411" t="str">
        <f t="shared" si="4"/>
        <v>Trung Bình</v>
      </c>
      <c r="AM28" s="192">
        <f t="shared" si="5"/>
        <v>7</v>
      </c>
      <c r="AN28" s="192">
        <f t="shared" si="6"/>
        <v>23</v>
      </c>
      <c r="AO28" s="412" t="str">
        <f t="shared" si="7"/>
        <v>Học tiếp</v>
      </c>
      <c r="AP28" s="346">
        <f t="shared" si="0"/>
        <v>5.48</v>
      </c>
      <c r="AQ28" s="157" t="s">
        <v>298</v>
      </c>
    </row>
    <row r="29" spans="1:42" s="193" customFormat="1" ht="22.5" customHeight="1" hidden="1">
      <c r="A29" s="189">
        <v>19</v>
      </c>
      <c r="B29" s="190" t="s">
        <v>100</v>
      </c>
      <c r="C29" s="298" t="s">
        <v>32</v>
      </c>
      <c r="D29" s="250" t="s">
        <v>227</v>
      </c>
      <c r="E29" s="192" t="s">
        <v>101</v>
      </c>
      <c r="F29" s="194" t="s">
        <v>1</v>
      </c>
      <c r="G29" s="363">
        <f>'[1]HK1'!I21</f>
        <v>7</v>
      </c>
      <c r="H29" s="363">
        <f>'[1]HK1'!L21</f>
        <v>6</v>
      </c>
      <c r="I29" s="363">
        <f>'[1]HK1'!O21</f>
        <v>7</v>
      </c>
      <c r="J29" s="364">
        <f>'[1]HK1'!R21</f>
        <v>9</v>
      </c>
      <c r="K29" s="363">
        <f>'[1]HK1'!U21</f>
        <v>4</v>
      </c>
      <c r="L29" s="363">
        <f>'[1]HK1'!X21</f>
        <v>8</v>
      </c>
      <c r="M29" s="363">
        <f>'[1]HK2'!I21</f>
        <v>8</v>
      </c>
      <c r="N29" s="363">
        <f>'[1]HK2'!L21</f>
        <v>7</v>
      </c>
      <c r="O29" s="363">
        <f>'[1]HK2'!O21</f>
        <v>5</v>
      </c>
      <c r="P29" s="363">
        <f>'[1]HK2'!R21</f>
        <v>5</v>
      </c>
      <c r="Q29" s="363">
        <f>'[1]HK2'!U21</f>
        <v>6</v>
      </c>
      <c r="R29" s="363">
        <f>'[1]HK2'!X21</f>
        <v>6</v>
      </c>
      <c r="S29" s="363">
        <f>'[1]HK3'!I21</f>
        <v>10</v>
      </c>
      <c r="T29" s="363">
        <f>'[1]HK3'!L21</f>
        <v>6</v>
      </c>
      <c r="U29" s="363">
        <f>'[1]HK3'!O21</f>
        <v>8</v>
      </c>
      <c r="V29" s="363">
        <f>'[1]HK3'!R21</f>
        <v>8</v>
      </c>
      <c r="W29" s="363">
        <f>'[1]HK3'!U21</f>
        <v>7</v>
      </c>
      <c r="X29" s="363">
        <f>'[1]HK3'!X21</f>
        <v>7</v>
      </c>
      <c r="Y29" s="363">
        <f>'[1]HK3'!AA21</f>
        <v>3</v>
      </c>
      <c r="Z29" s="459">
        <f t="shared" si="1"/>
        <v>7.81</v>
      </c>
      <c r="AA29" s="363">
        <f>'[1]HK4'!I21</f>
        <v>6</v>
      </c>
      <c r="AB29" s="363">
        <f>'[1]HK4'!L21</f>
        <v>4</v>
      </c>
      <c r="AC29" s="363">
        <f>'[1]HK4'!O21</f>
        <v>6</v>
      </c>
      <c r="AD29" s="363">
        <f>'[1]HK4'!R21</f>
        <v>3</v>
      </c>
      <c r="AE29" s="363">
        <f>'[1]HK4'!U21</f>
        <v>3</v>
      </c>
      <c r="AF29" s="363">
        <f>'[1]HK4'!X21</f>
        <v>5</v>
      </c>
      <c r="AG29" s="363">
        <f>'[1]HK4'!AA21</f>
        <v>6</v>
      </c>
      <c r="AH29" s="363">
        <f>'[1]HK4'!AD21</f>
        <v>0</v>
      </c>
      <c r="AI29" s="363">
        <f>'[1]HK4'!AG21</f>
        <v>8</v>
      </c>
      <c r="AJ29" s="459">
        <f t="shared" si="2"/>
        <v>4.44</v>
      </c>
      <c r="AK29" s="459">
        <f t="shared" si="3"/>
        <v>5.98</v>
      </c>
      <c r="AL29" s="411" t="str">
        <f t="shared" si="4"/>
        <v>Trung Bình</v>
      </c>
      <c r="AM29" s="192">
        <f t="shared" si="5"/>
        <v>6</v>
      </c>
      <c r="AN29" s="192">
        <f t="shared" si="6"/>
        <v>16</v>
      </c>
      <c r="AO29" s="412" t="str">
        <f t="shared" si="7"/>
        <v>Học tiếp</v>
      </c>
      <c r="AP29" s="308">
        <f t="shared" si="0"/>
        <v>6.18</v>
      </c>
    </row>
    <row r="30" spans="1:42" s="193" customFormat="1" ht="22.5" customHeight="1" hidden="1">
      <c r="A30" s="192">
        <v>20</v>
      </c>
      <c r="B30" s="190" t="s">
        <v>102</v>
      </c>
      <c r="C30" s="298" t="s">
        <v>103</v>
      </c>
      <c r="D30" s="250" t="s">
        <v>228</v>
      </c>
      <c r="E30" s="192" t="s">
        <v>40</v>
      </c>
      <c r="F30" s="194" t="s">
        <v>104</v>
      </c>
      <c r="G30" s="363">
        <f>'[1]HK1'!I22</f>
        <v>5</v>
      </c>
      <c r="H30" s="363">
        <f>'[1]HK1'!L22</f>
        <v>7</v>
      </c>
      <c r="I30" s="363">
        <f>'[1]HK1'!O22</f>
        <v>6</v>
      </c>
      <c r="J30" s="364">
        <f>'[1]HK1'!R22</f>
        <v>6</v>
      </c>
      <c r="K30" s="363">
        <f>'[1]HK1'!U22</f>
        <v>5</v>
      </c>
      <c r="L30" s="363">
        <f>'[1]HK1'!X22</f>
        <v>7</v>
      </c>
      <c r="M30" s="363">
        <f>'[1]HK2'!I22</f>
        <v>8</v>
      </c>
      <c r="N30" s="363">
        <f>'[1]HK2'!L22</f>
        <v>8</v>
      </c>
      <c r="O30" s="363">
        <f>'[1]HK2'!O22</f>
        <v>6</v>
      </c>
      <c r="P30" s="363">
        <f>'[1]HK2'!R22</f>
        <v>7</v>
      </c>
      <c r="Q30" s="363">
        <f>'[1]HK2'!U22</f>
        <v>7</v>
      </c>
      <c r="R30" s="363">
        <f>'[1]HK2'!X22</f>
        <v>8</v>
      </c>
      <c r="S30" s="363">
        <f>'[1]HK3'!I22</f>
        <v>9</v>
      </c>
      <c r="T30" s="363">
        <f>'[1]HK3'!L22</f>
        <v>8</v>
      </c>
      <c r="U30" s="363">
        <f>'[1]HK3'!O22</f>
        <v>8</v>
      </c>
      <c r="V30" s="363">
        <f>'[1]HK3'!R22</f>
        <v>8</v>
      </c>
      <c r="W30" s="363">
        <f>'[1]HK3'!U22</f>
        <v>6</v>
      </c>
      <c r="X30" s="363">
        <f>'[1]HK3'!X22</f>
        <v>9</v>
      </c>
      <c r="Y30" s="363">
        <f>'[1]HK3'!AA22</f>
        <v>9</v>
      </c>
      <c r="Z30" s="459">
        <f t="shared" si="1"/>
        <v>8.05</v>
      </c>
      <c r="AA30" s="363">
        <f>'[1]HK4'!I22</f>
        <v>6</v>
      </c>
      <c r="AB30" s="363">
        <f>'[1]HK4'!L22</f>
        <v>6</v>
      </c>
      <c r="AC30" s="363">
        <f>'[1]HK4'!O22</f>
        <v>7</v>
      </c>
      <c r="AD30" s="363">
        <f>'[1]HK4'!R22</f>
        <v>7</v>
      </c>
      <c r="AE30" s="363">
        <f>'[1]HK4'!U22</f>
        <v>6</v>
      </c>
      <c r="AF30" s="363">
        <f>'[1]HK4'!X22</f>
        <v>6</v>
      </c>
      <c r="AG30" s="363">
        <f>'[1]HK4'!AA22</f>
        <v>8</v>
      </c>
      <c r="AH30" s="363">
        <f>'[1]HK4'!AD22</f>
        <v>0</v>
      </c>
      <c r="AI30" s="363">
        <f>'[1]HK4'!AG22</f>
        <v>6</v>
      </c>
      <c r="AJ30" s="459">
        <f t="shared" si="2"/>
        <v>6.28</v>
      </c>
      <c r="AK30" s="459">
        <f t="shared" si="3"/>
        <v>7.09</v>
      </c>
      <c r="AL30" s="411" t="str">
        <f t="shared" si="4"/>
        <v>Khá</v>
      </c>
      <c r="AM30" s="192">
        <f t="shared" si="5"/>
        <v>1</v>
      </c>
      <c r="AN30" s="192">
        <f t="shared" si="6"/>
        <v>1</v>
      </c>
      <c r="AO30" s="412" t="str">
        <f t="shared" si="7"/>
        <v>Học tiếp</v>
      </c>
      <c r="AP30" s="308">
        <f t="shared" si="0"/>
        <v>6.8</v>
      </c>
    </row>
    <row r="31" spans="1:42" s="193" customFormat="1" ht="22.5" customHeight="1" hidden="1">
      <c r="A31" s="189">
        <v>21</v>
      </c>
      <c r="B31" s="190" t="s">
        <v>105</v>
      </c>
      <c r="C31" s="298" t="s">
        <v>106</v>
      </c>
      <c r="D31" s="250" t="s">
        <v>229</v>
      </c>
      <c r="E31" s="192" t="s">
        <v>107</v>
      </c>
      <c r="F31" s="194" t="s">
        <v>5</v>
      </c>
      <c r="G31" s="363">
        <f>'[1]HK1'!I23</f>
        <v>8</v>
      </c>
      <c r="H31" s="363">
        <f>'[1]HK1'!L23</f>
        <v>5</v>
      </c>
      <c r="I31" s="363">
        <f>'[1]HK1'!O23</f>
        <v>7</v>
      </c>
      <c r="J31" s="364">
        <f>'[1]HK1'!R23</f>
        <v>6</v>
      </c>
      <c r="K31" s="363">
        <f>'[1]HK1'!U23</f>
        <v>6</v>
      </c>
      <c r="L31" s="363">
        <f>'[1]HK1'!X23</f>
        <v>7</v>
      </c>
      <c r="M31" s="363">
        <f>'[1]HK2'!I23</f>
        <v>8</v>
      </c>
      <c r="N31" s="363">
        <f>'[1]HK2'!L23</f>
        <v>7</v>
      </c>
      <c r="O31" s="363">
        <f>'[1]HK2'!O23</f>
        <v>6</v>
      </c>
      <c r="P31" s="363">
        <f>'[1]HK2'!R23</f>
        <v>6</v>
      </c>
      <c r="Q31" s="363">
        <f>'[1]HK2'!U23</f>
        <v>6</v>
      </c>
      <c r="R31" s="363">
        <f>'[1]HK2'!X23</f>
        <v>7</v>
      </c>
      <c r="S31" s="363">
        <f>'[1]HK3'!I23</f>
        <v>10</v>
      </c>
      <c r="T31" s="363">
        <f>'[1]HK3'!L23</f>
        <v>7</v>
      </c>
      <c r="U31" s="363">
        <f>'[1]HK3'!O23</f>
        <v>8</v>
      </c>
      <c r="V31" s="363">
        <f>'[1]HK3'!R23</f>
        <v>7</v>
      </c>
      <c r="W31" s="363">
        <f>'[1]HK3'!U23</f>
        <v>6</v>
      </c>
      <c r="X31" s="363">
        <f>'[1]HK3'!X23</f>
        <v>8</v>
      </c>
      <c r="Y31" s="363">
        <f>'[1]HK3'!AA23</f>
        <v>5</v>
      </c>
      <c r="Z31" s="459">
        <f t="shared" si="1"/>
        <v>7.81</v>
      </c>
      <c r="AA31" s="363">
        <f>'[1]HK4'!I23</f>
        <v>6</v>
      </c>
      <c r="AB31" s="363">
        <f>'[1]HK4'!L23</f>
        <v>6</v>
      </c>
      <c r="AC31" s="363">
        <f>'[1]HK4'!O23</f>
        <v>7</v>
      </c>
      <c r="AD31" s="363">
        <f>'[1]HK4'!R23</f>
        <v>7</v>
      </c>
      <c r="AE31" s="363">
        <f>'[1]HK4'!U23</f>
        <v>7</v>
      </c>
      <c r="AF31" s="363">
        <f>'[1]HK4'!X23</f>
        <v>6</v>
      </c>
      <c r="AG31" s="363">
        <f>'[1]HK4'!AA23</f>
        <v>9</v>
      </c>
      <c r="AH31" s="363">
        <f>'[1]HK4'!AD23</f>
        <v>5</v>
      </c>
      <c r="AI31" s="363">
        <f>'[1]HK4'!AG23</f>
        <v>8</v>
      </c>
      <c r="AJ31" s="459">
        <f t="shared" si="2"/>
        <v>6.76</v>
      </c>
      <c r="AK31" s="459">
        <f t="shared" si="3"/>
        <v>7.24</v>
      </c>
      <c r="AL31" s="411" t="str">
        <f t="shared" si="4"/>
        <v>Khá</v>
      </c>
      <c r="AM31" s="192">
        <f t="shared" si="5"/>
        <v>0</v>
      </c>
      <c r="AN31" s="192">
        <f t="shared" si="6"/>
        <v>0</v>
      </c>
      <c r="AO31" s="412" t="str">
        <f t="shared" si="7"/>
        <v>Học tiếp</v>
      </c>
      <c r="AP31" s="308">
        <f t="shared" si="0"/>
        <v>6.93</v>
      </c>
    </row>
    <row r="32" spans="1:42" s="193" customFormat="1" ht="22.5" customHeight="1" hidden="1">
      <c r="A32" s="189">
        <v>22</v>
      </c>
      <c r="B32" s="190" t="s">
        <v>108</v>
      </c>
      <c r="C32" s="298" t="s">
        <v>109</v>
      </c>
      <c r="D32" s="250" t="s">
        <v>230</v>
      </c>
      <c r="E32" s="192" t="s">
        <v>110</v>
      </c>
      <c r="F32" s="194" t="s">
        <v>13</v>
      </c>
      <c r="G32" s="363">
        <f>'[1]HK1'!I24</f>
        <v>8</v>
      </c>
      <c r="H32" s="363">
        <f>'[1]HK1'!L24</f>
        <v>5</v>
      </c>
      <c r="I32" s="363">
        <f>'[1]HK1'!O24</f>
        <v>5</v>
      </c>
      <c r="J32" s="364">
        <f>'[1]HK1'!R24</f>
        <v>6</v>
      </c>
      <c r="K32" s="363">
        <f>'[1]HK1'!U24</f>
        <v>6</v>
      </c>
      <c r="L32" s="363">
        <f>'[1]HK1'!X24</f>
        <v>8</v>
      </c>
      <c r="M32" s="363">
        <f>'[1]HK2'!I24</f>
        <v>8</v>
      </c>
      <c r="N32" s="363">
        <f>'[1]HK2'!L24</f>
        <v>7</v>
      </c>
      <c r="O32" s="363">
        <f>'[1]HK2'!O24</f>
        <v>6</v>
      </c>
      <c r="P32" s="363">
        <f>'[1]HK2'!R24</f>
        <v>5</v>
      </c>
      <c r="Q32" s="363">
        <f>'[1]HK2'!U24</f>
        <v>6</v>
      </c>
      <c r="R32" s="363">
        <f>'[1]HK2'!X24</f>
        <v>8</v>
      </c>
      <c r="S32" s="363">
        <f>'[1]HK3'!I24</f>
        <v>9</v>
      </c>
      <c r="T32" s="363">
        <f>'[1]HK3'!L24</f>
        <v>5</v>
      </c>
      <c r="U32" s="363">
        <f>'[1]HK3'!O24</f>
        <v>8</v>
      </c>
      <c r="V32" s="363">
        <f>'[1]HK3'!R24</f>
        <v>7</v>
      </c>
      <c r="W32" s="363">
        <f>'[1]HK3'!U24</f>
        <v>6</v>
      </c>
      <c r="X32" s="363">
        <f>'[1]HK3'!X24</f>
        <v>9</v>
      </c>
      <c r="Y32" s="363">
        <f>'[1]HK3'!AA24</f>
        <v>7</v>
      </c>
      <c r="Z32" s="459">
        <f t="shared" si="1"/>
        <v>7.48</v>
      </c>
      <c r="AA32" s="363">
        <f>'[1]HK4'!I24</f>
        <v>7</v>
      </c>
      <c r="AB32" s="363">
        <f>'[1]HK4'!L24</f>
        <v>7</v>
      </c>
      <c r="AC32" s="363">
        <f>'[1]HK4'!O24</f>
        <v>7</v>
      </c>
      <c r="AD32" s="363">
        <f>'[1]HK4'!R24</f>
        <v>4</v>
      </c>
      <c r="AE32" s="363">
        <f>'[1]HK4'!U24</f>
        <v>5</v>
      </c>
      <c r="AF32" s="363">
        <f>'[1]HK4'!X24</f>
        <v>5</v>
      </c>
      <c r="AG32" s="363">
        <f>'[1]HK4'!AA24</f>
        <v>8</v>
      </c>
      <c r="AH32" s="363">
        <f>'[1]HK4'!AD24</f>
        <v>0</v>
      </c>
      <c r="AI32" s="363">
        <f>'[1]HK4'!AG24</f>
        <v>6</v>
      </c>
      <c r="AJ32" s="459">
        <f t="shared" si="2"/>
        <v>5.8</v>
      </c>
      <c r="AK32" s="459">
        <f t="shared" si="3"/>
        <v>6.57</v>
      </c>
      <c r="AL32" s="411" t="str">
        <f t="shared" si="4"/>
        <v>TB.Khá</v>
      </c>
      <c r="AM32" s="192">
        <f t="shared" si="5"/>
        <v>2</v>
      </c>
      <c r="AN32" s="192">
        <f t="shared" si="6"/>
        <v>5</v>
      </c>
      <c r="AO32" s="412" t="str">
        <f t="shared" si="7"/>
        <v>Học tiếp</v>
      </c>
      <c r="AP32" s="308">
        <f t="shared" si="0"/>
        <v>6.43</v>
      </c>
    </row>
    <row r="33" spans="1:42" s="193" customFormat="1" ht="22.5" customHeight="1" hidden="1">
      <c r="A33" s="192">
        <v>23</v>
      </c>
      <c r="B33" s="190" t="s">
        <v>111</v>
      </c>
      <c r="C33" s="298" t="s">
        <v>112</v>
      </c>
      <c r="D33" s="250" t="s">
        <v>231</v>
      </c>
      <c r="E33" s="192" t="s">
        <v>113</v>
      </c>
      <c r="F33" s="194" t="s">
        <v>10</v>
      </c>
      <c r="G33" s="363">
        <f>'[1]HK1'!I25</f>
        <v>5</v>
      </c>
      <c r="H33" s="363">
        <f>'[1]HK1'!L25</f>
        <v>5</v>
      </c>
      <c r="I33" s="363">
        <f>'[1]HK1'!O25</f>
        <v>6</v>
      </c>
      <c r="J33" s="364">
        <f>'[1]HK1'!R25</f>
        <v>6</v>
      </c>
      <c r="K33" s="363">
        <f>'[1]HK1'!U25</f>
        <v>5</v>
      </c>
      <c r="L33" s="363">
        <f>'[1]HK1'!X25</f>
        <v>9</v>
      </c>
      <c r="M33" s="363">
        <f>'[1]HK2'!I25</f>
        <v>7</v>
      </c>
      <c r="N33" s="363">
        <f>'[1]HK2'!L25</f>
        <v>7</v>
      </c>
      <c r="O33" s="363">
        <f>'[1]HK2'!O25</f>
        <v>5</v>
      </c>
      <c r="P33" s="363">
        <f>'[1]HK2'!R25</f>
        <v>5</v>
      </c>
      <c r="Q33" s="363">
        <f>'[1]HK2'!U25</f>
        <v>6</v>
      </c>
      <c r="R33" s="363">
        <f>'[1]HK2'!X25</f>
        <v>5</v>
      </c>
      <c r="S33" s="363">
        <f>'[1]HK3'!I25</f>
        <v>8</v>
      </c>
      <c r="T33" s="363">
        <f>'[1]HK3'!L25</f>
        <v>7</v>
      </c>
      <c r="U33" s="363">
        <f>'[1]HK3'!O25</f>
        <v>7</v>
      </c>
      <c r="V33" s="363">
        <f>'[1]HK3'!R25</f>
        <v>7</v>
      </c>
      <c r="W33" s="363">
        <f>'[1]HK3'!U25</f>
        <v>3</v>
      </c>
      <c r="X33" s="363">
        <f>'[1]HK3'!X25</f>
        <v>5</v>
      </c>
      <c r="Y33" s="363">
        <f>'[1]HK3'!AA25</f>
        <v>6</v>
      </c>
      <c r="Z33" s="459">
        <f t="shared" si="1"/>
        <v>6.33</v>
      </c>
      <c r="AA33" s="363">
        <f>'[1]HK4'!I25</f>
        <v>5</v>
      </c>
      <c r="AB33" s="363">
        <f>'[1]HK4'!L25</f>
        <v>2</v>
      </c>
      <c r="AC33" s="363">
        <f>'[1]HK4'!O25</f>
        <v>5</v>
      </c>
      <c r="AD33" s="363">
        <f>'[1]HK4'!R25</f>
        <v>2</v>
      </c>
      <c r="AE33" s="363">
        <f>'[1]HK4'!U25</f>
        <v>5</v>
      </c>
      <c r="AF33" s="363">
        <f>'[1]HK4'!X25</f>
        <v>4</v>
      </c>
      <c r="AG33" s="363">
        <f>'[1]HK4'!AA25</f>
        <v>7</v>
      </c>
      <c r="AH33" s="363">
        <f>'[1]HK4'!AD25</f>
        <v>0</v>
      </c>
      <c r="AI33" s="363">
        <f>'[1]HK4'!AG25</f>
        <v>7</v>
      </c>
      <c r="AJ33" s="459">
        <f t="shared" si="2"/>
        <v>4.08</v>
      </c>
      <c r="AK33" s="459">
        <f t="shared" si="3"/>
        <v>5.11</v>
      </c>
      <c r="AL33" s="411" t="str">
        <f t="shared" si="4"/>
        <v>Trung Bình</v>
      </c>
      <c r="AM33" s="192">
        <f t="shared" si="5"/>
        <v>5</v>
      </c>
      <c r="AN33" s="192">
        <f t="shared" si="6"/>
        <v>14</v>
      </c>
      <c r="AO33" s="412" t="str">
        <f t="shared" si="7"/>
        <v>Học tiếp</v>
      </c>
      <c r="AP33" s="308">
        <f t="shared" si="0"/>
        <v>5.39</v>
      </c>
    </row>
    <row r="34" spans="1:42" s="193" customFormat="1" ht="22.5" customHeight="1" hidden="1">
      <c r="A34" s="189">
        <v>24</v>
      </c>
      <c r="B34" s="190" t="s">
        <v>114</v>
      </c>
      <c r="C34" s="298" t="s">
        <v>35</v>
      </c>
      <c r="D34" s="250" t="s">
        <v>232</v>
      </c>
      <c r="E34" s="192" t="s">
        <v>115</v>
      </c>
      <c r="F34" s="194" t="s">
        <v>58</v>
      </c>
      <c r="G34" s="363">
        <f>'[1]HK1'!I26</f>
        <v>6</v>
      </c>
      <c r="H34" s="363">
        <f>'[1]HK1'!L26</f>
        <v>7</v>
      </c>
      <c r="I34" s="363">
        <f>'[1]HK1'!O26</f>
        <v>6</v>
      </c>
      <c r="J34" s="364">
        <f>'[1]HK1'!R26</f>
        <v>6</v>
      </c>
      <c r="K34" s="363">
        <f>'[1]HK1'!U26</f>
        <v>5</v>
      </c>
      <c r="L34" s="363">
        <f>'[1]HK1'!X26</f>
        <v>7</v>
      </c>
      <c r="M34" s="363">
        <f>'[1]HK2'!I26</f>
        <v>9</v>
      </c>
      <c r="N34" s="363">
        <f>'[1]HK2'!L26</f>
        <v>6</v>
      </c>
      <c r="O34" s="363">
        <f>'[1]HK2'!O26</f>
        <v>7</v>
      </c>
      <c r="P34" s="363">
        <f>'[1]HK2'!R26</f>
        <v>5</v>
      </c>
      <c r="Q34" s="363">
        <f>'[1]HK2'!U26</f>
        <v>5</v>
      </c>
      <c r="R34" s="363">
        <f>'[1]HK2'!X26</f>
        <v>4</v>
      </c>
      <c r="S34" s="363">
        <f>'[1]HK3'!I26</f>
        <v>9</v>
      </c>
      <c r="T34" s="363">
        <f>'[1]HK3'!L26</f>
        <v>6</v>
      </c>
      <c r="U34" s="363">
        <f>'[1]HK3'!O26</f>
        <v>6</v>
      </c>
      <c r="V34" s="363">
        <f>'[1]HK3'!R26</f>
        <v>6</v>
      </c>
      <c r="W34" s="363">
        <f>'[1]HK3'!U26</f>
        <v>6</v>
      </c>
      <c r="X34" s="363">
        <f>'[1]HK3'!X26</f>
        <v>6</v>
      </c>
      <c r="Y34" s="363">
        <f>'[1]HK3'!AA26</f>
        <v>3</v>
      </c>
      <c r="Z34" s="459">
        <f t="shared" si="1"/>
        <v>6.57</v>
      </c>
      <c r="AA34" s="363">
        <f>'[1]HK4'!I26</f>
        <v>7</v>
      </c>
      <c r="AB34" s="363">
        <f>'[1]HK4'!L26</f>
        <v>3</v>
      </c>
      <c r="AC34" s="363">
        <f>'[1]HK4'!O26</f>
        <v>7</v>
      </c>
      <c r="AD34" s="363">
        <f>'[1]HK4'!R26</f>
        <v>4</v>
      </c>
      <c r="AE34" s="363">
        <f>'[1]HK4'!U26</f>
        <v>5</v>
      </c>
      <c r="AF34" s="363">
        <f>'[1]HK4'!X26</f>
        <v>6</v>
      </c>
      <c r="AG34" s="363">
        <f>'[1]HK4'!AA26</f>
        <v>8</v>
      </c>
      <c r="AH34" s="363">
        <f>'[1]HK4'!AD26</f>
        <v>10</v>
      </c>
      <c r="AI34" s="363">
        <f>'[1]HK4'!AG26</f>
        <v>6</v>
      </c>
      <c r="AJ34" s="459">
        <f t="shared" si="2"/>
        <v>5.84</v>
      </c>
      <c r="AK34" s="459">
        <f t="shared" si="3"/>
        <v>6.17</v>
      </c>
      <c r="AL34" s="411" t="str">
        <f t="shared" si="4"/>
        <v>TB.Khá</v>
      </c>
      <c r="AM34" s="192">
        <f t="shared" si="5"/>
        <v>4</v>
      </c>
      <c r="AN34" s="192">
        <f t="shared" si="6"/>
        <v>7</v>
      </c>
      <c r="AO34" s="412" t="str">
        <f t="shared" si="7"/>
        <v>Học tiếp</v>
      </c>
      <c r="AP34" s="308">
        <f t="shared" si="0"/>
        <v>6.22</v>
      </c>
    </row>
    <row r="35" spans="1:42" s="193" customFormat="1" ht="22.5" customHeight="1" hidden="1">
      <c r="A35" s="189">
        <v>25</v>
      </c>
      <c r="B35" s="190" t="s">
        <v>116</v>
      </c>
      <c r="C35" s="298" t="s">
        <v>35</v>
      </c>
      <c r="D35" s="250" t="s">
        <v>233</v>
      </c>
      <c r="E35" s="192" t="s">
        <v>117</v>
      </c>
      <c r="F35" s="194" t="s">
        <v>118</v>
      </c>
      <c r="G35" s="363">
        <f>'[1]HK1'!I27</f>
        <v>5</v>
      </c>
      <c r="H35" s="363">
        <f>'[1]HK1'!L27</f>
        <v>5</v>
      </c>
      <c r="I35" s="363">
        <f>'[1]HK1'!O27</f>
        <v>6</v>
      </c>
      <c r="J35" s="364">
        <f>'[1]HK1'!R27</f>
        <v>7</v>
      </c>
      <c r="K35" s="363">
        <f>'[1]HK1'!U27</f>
        <v>5</v>
      </c>
      <c r="L35" s="363">
        <f>'[1]HK1'!X27</f>
        <v>7</v>
      </c>
      <c r="M35" s="363">
        <f>'[1]HK2'!I27</f>
        <v>8</v>
      </c>
      <c r="N35" s="363">
        <f>'[1]HK2'!L27</f>
        <v>5</v>
      </c>
      <c r="O35" s="363">
        <f>'[1]HK2'!O27</f>
        <v>6</v>
      </c>
      <c r="P35" s="363">
        <f>'[1]HK2'!R27</f>
        <v>5</v>
      </c>
      <c r="Q35" s="363">
        <f>'[1]HK2'!U27</f>
        <v>6</v>
      </c>
      <c r="R35" s="363">
        <f>'[1]HK2'!X27</f>
        <v>4</v>
      </c>
      <c r="S35" s="363">
        <f>'[1]HK3'!I27</f>
        <v>8</v>
      </c>
      <c r="T35" s="363">
        <f>'[1]HK3'!L27</f>
        <v>7</v>
      </c>
      <c r="U35" s="363">
        <f>'[1]HK3'!O27</f>
        <v>7</v>
      </c>
      <c r="V35" s="363">
        <f>'[1]HK3'!R27</f>
        <v>7</v>
      </c>
      <c r="W35" s="363">
        <f>'[1]HK3'!U27</f>
        <v>6</v>
      </c>
      <c r="X35" s="363">
        <f>'[1]HK3'!X27</f>
        <v>8</v>
      </c>
      <c r="Y35" s="363">
        <f>'[1]HK3'!AA27</f>
        <v>1</v>
      </c>
      <c r="Z35" s="459">
        <f t="shared" si="1"/>
        <v>7.19</v>
      </c>
      <c r="AA35" s="363">
        <f>'[1]HK4'!I27</f>
        <v>5</v>
      </c>
      <c r="AB35" s="363">
        <f>'[1]HK4'!L27</f>
        <v>7</v>
      </c>
      <c r="AC35" s="363">
        <f>'[1]HK4'!O27</f>
        <v>8</v>
      </c>
      <c r="AD35" s="363">
        <f>'[1]HK4'!R27</f>
        <v>3</v>
      </c>
      <c r="AE35" s="363">
        <f>'[1]HK4'!U27</f>
        <v>5</v>
      </c>
      <c r="AF35" s="363">
        <f>'[1]HK4'!X27</f>
        <v>5</v>
      </c>
      <c r="AG35" s="363">
        <f>'[1]HK4'!AA27</f>
        <v>8</v>
      </c>
      <c r="AH35" s="363">
        <f>'[1]HK4'!AD27</f>
        <v>0</v>
      </c>
      <c r="AI35" s="363">
        <f>'[1]HK4'!AG27</f>
        <v>6</v>
      </c>
      <c r="AJ35" s="459">
        <f t="shared" si="2"/>
        <v>5.44</v>
      </c>
      <c r="AK35" s="459">
        <f t="shared" si="3"/>
        <v>6.24</v>
      </c>
      <c r="AL35" s="411" t="str">
        <f t="shared" si="4"/>
        <v>TB.Khá</v>
      </c>
      <c r="AM35" s="192">
        <f t="shared" si="5"/>
        <v>4</v>
      </c>
      <c r="AN35" s="192">
        <f t="shared" si="6"/>
        <v>5</v>
      </c>
      <c r="AO35" s="412" t="str">
        <f t="shared" si="7"/>
        <v>Học tiếp</v>
      </c>
      <c r="AP35" s="308">
        <f t="shared" si="0"/>
        <v>6.05</v>
      </c>
    </row>
    <row r="36" spans="1:42" s="193" customFormat="1" ht="22.5" customHeight="1" hidden="1">
      <c r="A36" s="192">
        <v>26</v>
      </c>
      <c r="B36" s="190" t="s">
        <v>74</v>
      </c>
      <c r="C36" s="298" t="s">
        <v>36</v>
      </c>
      <c r="D36" s="250" t="s">
        <v>234</v>
      </c>
      <c r="E36" s="192" t="s">
        <v>75</v>
      </c>
      <c r="F36" s="194" t="s">
        <v>6</v>
      </c>
      <c r="G36" s="363">
        <f>'[1]HK1'!I28</f>
        <v>6</v>
      </c>
      <c r="H36" s="363">
        <f>'[1]HK1'!L28</f>
        <v>5</v>
      </c>
      <c r="I36" s="363">
        <f>'[1]HK1'!O28</f>
        <v>6</v>
      </c>
      <c r="J36" s="364">
        <f>'[1]HK1'!R28</f>
        <v>6</v>
      </c>
      <c r="K36" s="363">
        <f>'[1]HK1'!U28</f>
        <v>6</v>
      </c>
      <c r="L36" s="363">
        <f>'[1]HK1'!X28</f>
        <v>9</v>
      </c>
      <c r="M36" s="363">
        <f>'[1]HK2'!I28</f>
        <v>5</v>
      </c>
      <c r="N36" s="363">
        <f>'[1]HK2'!L28</f>
        <v>8</v>
      </c>
      <c r="O36" s="363">
        <f>'[1]HK2'!O28</f>
        <v>5</v>
      </c>
      <c r="P36" s="363">
        <f>'[1]HK2'!R28</f>
        <v>5</v>
      </c>
      <c r="Q36" s="363">
        <f>'[1]HK2'!U28</f>
        <v>6</v>
      </c>
      <c r="R36" s="363">
        <f>'[1]HK2'!X28</f>
        <v>6</v>
      </c>
      <c r="S36" s="363">
        <f>'[1]HK3'!I28</f>
        <v>8</v>
      </c>
      <c r="T36" s="363">
        <f>'[1]HK3'!L28</f>
        <v>6</v>
      </c>
      <c r="U36" s="363">
        <f>'[1]HK3'!O28</f>
        <v>6</v>
      </c>
      <c r="V36" s="363">
        <f>'[1]HK3'!R28</f>
        <v>7</v>
      </c>
      <c r="W36" s="363">
        <f>'[1]HK3'!U28</f>
        <v>6</v>
      </c>
      <c r="X36" s="363">
        <f>'[1]HK3'!X28</f>
        <v>8</v>
      </c>
      <c r="Y36" s="363">
        <f>'[1]HK3'!AA28</f>
        <v>5</v>
      </c>
      <c r="Z36" s="459">
        <f t="shared" si="1"/>
        <v>6.81</v>
      </c>
      <c r="AA36" s="363">
        <f>'[1]HK4'!I28</f>
        <v>5</v>
      </c>
      <c r="AB36" s="363">
        <f>'[1]HK4'!L28</f>
        <v>3</v>
      </c>
      <c r="AC36" s="363">
        <f>'[1]HK4'!O28</f>
        <v>7</v>
      </c>
      <c r="AD36" s="363">
        <f>'[1]HK4'!R28</f>
        <v>3</v>
      </c>
      <c r="AE36" s="363">
        <f>'[1]HK4'!U28</f>
        <v>3</v>
      </c>
      <c r="AF36" s="363">
        <f>'[1]HK4'!X28</f>
        <v>5</v>
      </c>
      <c r="AG36" s="363">
        <f>'[1]HK4'!AA28</f>
        <v>6</v>
      </c>
      <c r="AH36" s="363">
        <f>'[1]HK4'!AD28</f>
        <v>0</v>
      </c>
      <c r="AI36" s="363">
        <f>'[1]HK4'!AG28</f>
        <v>8</v>
      </c>
      <c r="AJ36" s="459">
        <f t="shared" si="2"/>
        <v>4.28</v>
      </c>
      <c r="AK36" s="459">
        <f t="shared" si="3"/>
        <v>5.43</v>
      </c>
      <c r="AL36" s="411" t="str">
        <f t="shared" si="4"/>
        <v>Trung Bình</v>
      </c>
      <c r="AM36" s="192">
        <f t="shared" si="5"/>
        <v>4</v>
      </c>
      <c r="AN36" s="192">
        <f t="shared" si="6"/>
        <v>12</v>
      </c>
      <c r="AO36" s="412" t="str">
        <f t="shared" si="7"/>
        <v>Học tiếp</v>
      </c>
      <c r="AP36" s="308">
        <f t="shared" si="0"/>
        <v>5.59</v>
      </c>
    </row>
    <row r="37" spans="1:42" s="193" customFormat="1" ht="22.5" customHeight="1" hidden="1">
      <c r="A37" s="189">
        <v>27</v>
      </c>
      <c r="B37" s="318" t="s">
        <v>43</v>
      </c>
      <c r="C37" s="319" t="s">
        <v>38</v>
      </c>
      <c r="D37" s="320" t="s">
        <v>235</v>
      </c>
      <c r="E37" s="192" t="s">
        <v>119</v>
      </c>
      <c r="F37" s="194" t="s">
        <v>118</v>
      </c>
      <c r="G37" s="363">
        <f>'[1]HK1'!I29</f>
        <v>4</v>
      </c>
      <c r="H37" s="363">
        <f>'[1]HK1'!L29</f>
        <v>5</v>
      </c>
      <c r="I37" s="363">
        <f>'[1]HK1'!O29</f>
        <v>3</v>
      </c>
      <c r="J37" s="364">
        <f>'[1]HK1'!R29</f>
        <v>5</v>
      </c>
      <c r="K37" s="363">
        <f>'[1]HK1'!U29</f>
        <v>0</v>
      </c>
      <c r="L37" s="363">
        <f>'[1]HK1'!X29</f>
        <v>8</v>
      </c>
      <c r="M37" s="363">
        <f>'[1]HK2'!I29</f>
        <v>7</v>
      </c>
      <c r="N37" s="363">
        <f>'[1]HK2'!L29</f>
        <v>1</v>
      </c>
      <c r="O37" s="363">
        <f>'[1]HK2'!O29</f>
        <v>5</v>
      </c>
      <c r="P37" s="363">
        <f>'[1]HK2'!R29</f>
        <v>0</v>
      </c>
      <c r="Q37" s="363">
        <f>'[1]HK2'!U29</f>
        <v>6</v>
      </c>
      <c r="R37" s="363">
        <f>'[1]HK2'!X29</f>
        <v>4</v>
      </c>
      <c r="S37" s="363">
        <f>'[1]HK3'!I29</f>
        <v>8</v>
      </c>
      <c r="T37" s="363">
        <f>'[1]HK3'!L29</f>
        <v>6</v>
      </c>
      <c r="U37" s="363">
        <f>'[1]HK3'!O29</f>
        <v>6</v>
      </c>
      <c r="V37" s="363">
        <f>'[1]HK3'!R29</f>
        <v>0</v>
      </c>
      <c r="W37" s="363">
        <f>'[1]HK3'!U29</f>
        <v>6</v>
      </c>
      <c r="X37" s="363">
        <f>'[1]HK3'!X29</f>
        <v>5</v>
      </c>
      <c r="Y37" s="363">
        <f>'[1]HK3'!AA29</f>
        <v>3</v>
      </c>
      <c r="Z37" s="459">
        <f t="shared" si="1"/>
        <v>5.38</v>
      </c>
      <c r="AA37" s="363">
        <f>'[1]HK4'!I29</f>
        <v>5</v>
      </c>
      <c r="AB37" s="363">
        <f>'[1]HK4'!L29</f>
        <v>1</v>
      </c>
      <c r="AC37" s="363">
        <f>'[1]HK4'!O29</f>
        <v>8</v>
      </c>
      <c r="AD37" s="363">
        <f>'[1]HK4'!R29</f>
        <v>2</v>
      </c>
      <c r="AE37" s="363">
        <f>'[1]HK4'!U29</f>
        <v>5</v>
      </c>
      <c r="AF37" s="363">
        <f>'[1]HK4'!X29</f>
        <v>6</v>
      </c>
      <c r="AG37" s="363">
        <f>'[1]HK4'!AA29</f>
        <v>6</v>
      </c>
      <c r="AH37" s="363">
        <f>'[1]HK4'!AD29</f>
        <v>0</v>
      </c>
      <c r="AI37" s="363">
        <f>'[1]HK4'!AG29</f>
        <v>6</v>
      </c>
      <c r="AJ37" s="459">
        <f t="shared" si="2"/>
        <v>4.44</v>
      </c>
      <c r="AK37" s="459">
        <f t="shared" si="3"/>
        <v>4.87</v>
      </c>
      <c r="AL37" s="411" t="str">
        <f t="shared" si="4"/>
        <v>Yếu</v>
      </c>
      <c r="AM37" s="192">
        <f t="shared" si="5"/>
        <v>11</v>
      </c>
      <c r="AN37" s="192">
        <f t="shared" si="6"/>
        <v>33</v>
      </c>
      <c r="AO37" s="480" t="str">
        <f t="shared" si="7"/>
        <v>Ngừng học</v>
      </c>
      <c r="AP37" s="308">
        <f t="shared" si="0"/>
        <v>4.24</v>
      </c>
    </row>
    <row r="38" spans="1:42" s="193" customFormat="1" ht="22.5" customHeight="1" hidden="1">
      <c r="A38" s="189">
        <v>28</v>
      </c>
      <c r="B38" s="190" t="s">
        <v>120</v>
      </c>
      <c r="C38" s="298" t="s">
        <v>39</v>
      </c>
      <c r="D38" s="250" t="s">
        <v>236</v>
      </c>
      <c r="E38" s="192" t="s">
        <v>121</v>
      </c>
      <c r="F38" s="194" t="s">
        <v>122</v>
      </c>
      <c r="G38" s="363" t="str">
        <f>'[1]HK1'!I30</f>
        <v>M</v>
      </c>
      <c r="H38" s="363">
        <f>'[1]HK1'!L30</f>
        <v>5</v>
      </c>
      <c r="I38" s="363">
        <f>'[1]HK1'!O30</f>
        <v>7</v>
      </c>
      <c r="J38" s="364">
        <f>'[1]HK1'!R30</f>
        <v>9</v>
      </c>
      <c r="K38" s="363">
        <f>'[1]HK1'!U30</f>
        <v>6</v>
      </c>
      <c r="L38" s="363">
        <f>'[1]HK1'!X30</f>
        <v>8</v>
      </c>
      <c r="M38" s="363">
        <f>'[1]HK2'!I30</f>
        <v>9</v>
      </c>
      <c r="N38" s="363">
        <f>'[1]HK2'!L30</f>
        <v>6</v>
      </c>
      <c r="O38" s="363">
        <f>'[1]HK2'!O30</f>
        <v>6</v>
      </c>
      <c r="P38" s="363">
        <f>'[1]HK2'!R30</f>
        <v>6</v>
      </c>
      <c r="Q38" s="363">
        <f>'[1]HK2'!U30</f>
        <v>6</v>
      </c>
      <c r="R38" s="363">
        <f>'[1]HK2'!X30</f>
        <v>8</v>
      </c>
      <c r="S38" s="363">
        <f>'[1]HK3'!I30</f>
        <v>10</v>
      </c>
      <c r="T38" s="363">
        <f>'[1]HK3'!L30</f>
        <v>9</v>
      </c>
      <c r="U38" s="363">
        <f>'[1]HK3'!O30</f>
        <v>8</v>
      </c>
      <c r="V38" s="363">
        <f>'[1]HK3'!R30</f>
        <v>8</v>
      </c>
      <c r="W38" s="363">
        <f>'[1]HK3'!U30</f>
        <v>7</v>
      </c>
      <c r="X38" s="363">
        <f>'[1]HK3'!X30</f>
        <v>10</v>
      </c>
      <c r="Y38" s="363">
        <f>'[1]HK3'!AA30</f>
        <v>3</v>
      </c>
      <c r="Z38" s="459">
        <f t="shared" si="1"/>
        <v>8.67</v>
      </c>
      <c r="AA38" s="363">
        <f>'[1]HK4'!I30</f>
        <v>6</v>
      </c>
      <c r="AB38" s="363">
        <f>'[1]HK4'!L30</f>
        <v>8</v>
      </c>
      <c r="AC38" s="363">
        <f>'[1]HK4'!O30</f>
        <v>8</v>
      </c>
      <c r="AD38" s="363">
        <f>'[1]HK4'!R30</f>
        <v>10</v>
      </c>
      <c r="AE38" s="363">
        <f>'[1]HK4'!U30</f>
        <v>7</v>
      </c>
      <c r="AF38" s="363">
        <f>'[1]HK4'!X30</f>
        <v>6</v>
      </c>
      <c r="AG38" s="363">
        <f>'[1]HK4'!AA30</f>
        <v>9</v>
      </c>
      <c r="AH38" s="363">
        <f>'[1]HK4'!AD30</f>
        <v>10</v>
      </c>
      <c r="AI38" s="363">
        <f>'[1]HK4'!AG30</f>
        <v>7</v>
      </c>
      <c r="AJ38" s="459">
        <f t="shared" si="2"/>
        <v>7.8</v>
      </c>
      <c r="AK38" s="459">
        <f t="shared" si="3"/>
        <v>8.2</v>
      </c>
      <c r="AL38" s="411" t="str">
        <f t="shared" si="4"/>
        <v>Giỏi</v>
      </c>
      <c r="AM38" s="192">
        <f t="shared" si="5"/>
        <v>1</v>
      </c>
      <c r="AN38" s="192">
        <f t="shared" si="6"/>
        <v>0</v>
      </c>
      <c r="AO38" s="412" t="str">
        <f t="shared" si="7"/>
        <v>Học tiếp</v>
      </c>
      <c r="AP38" s="308">
        <f t="shared" si="0"/>
        <v>7.55</v>
      </c>
    </row>
    <row r="39" spans="1:42" s="193" customFormat="1" ht="22.5" customHeight="1" hidden="1">
      <c r="A39" s="192">
        <v>29</v>
      </c>
      <c r="B39" s="190" t="s">
        <v>123</v>
      </c>
      <c r="C39" s="298" t="s">
        <v>124</v>
      </c>
      <c r="D39" s="250" t="s">
        <v>237</v>
      </c>
      <c r="E39" s="192" t="s">
        <v>125</v>
      </c>
      <c r="F39" s="194" t="s">
        <v>118</v>
      </c>
      <c r="G39" s="363">
        <f>'[1]HK1'!I31</f>
        <v>7</v>
      </c>
      <c r="H39" s="363">
        <f>'[1]HK1'!L31</f>
        <v>5</v>
      </c>
      <c r="I39" s="363">
        <f>'[1]HK1'!O31</f>
        <v>5</v>
      </c>
      <c r="J39" s="364">
        <f>'[1]HK1'!R31</f>
        <v>3</v>
      </c>
      <c r="K39" s="363">
        <f>'[1]HK1'!U31</f>
        <v>3</v>
      </c>
      <c r="L39" s="363">
        <f>'[1]HK1'!X31</f>
        <v>9</v>
      </c>
      <c r="M39" s="363">
        <f>'[1]HK2'!I31</f>
        <v>9</v>
      </c>
      <c r="N39" s="363">
        <f>'[1]HK2'!L31</f>
        <v>5</v>
      </c>
      <c r="O39" s="363">
        <f>'[1]HK2'!O31</f>
        <v>5</v>
      </c>
      <c r="P39" s="363">
        <f>'[1]HK2'!R31</f>
        <v>4</v>
      </c>
      <c r="Q39" s="363">
        <f>'[1]HK2'!U31</f>
        <v>6</v>
      </c>
      <c r="R39" s="363">
        <f>'[1]HK2'!X31</f>
        <v>5</v>
      </c>
      <c r="S39" s="363">
        <f>'[1]HK3'!I31</f>
        <v>9</v>
      </c>
      <c r="T39" s="363">
        <f>'[1]HK3'!L31</f>
        <v>6</v>
      </c>
      <c r="U39" s="363">
        <f>'[1]HK3'!O31</f>
        <v>5</v>
      </c>
      <c r="V39" s="363">
        <f>'[1]HK3'!R31</f>
        <v>6</v>
      </c>
      <c r="W39" s="363">
        <f>'[1]HK3'!U31</f>
        <v>6</v>
      </c>
      <c r="X39" s="363">
        <f>'[1]HK3'!X31</f>
        <v>9</v>
      </c>
      <c r="Y39" s="363">
        <f>'[1]HK3'!AA31</f>
        <v>3</v>
      </c>
      <c r="Z39" s="459">
        <f t="shared" si="1"/>
        <v>6.76</v>
      </c>
      <c r="AA39" s="363">
        <f>'[1]HK4'!I31</f>
        <v>5</v>
      </c>
      <c r="AB39" s="363">
        <f>'[1]HK4'!L31</f>
        <v>7</v>
      </c>
      <c r="AC39" s="363">
        <f>'[1]HK4'!O31</f>
        <v>7</v>
      </c>
      <c r="AD39" s="363">
        <f>'[1]HK4'!R31</f>
        <v>0</v>
      </c>
      <c r="AE39" s="363">
        <f>'[1]HK4'!U31</f>
        <v>5</v>
      </c>
      <c r="AF39" s="363">
        <f>'[1]HK4'!X31</f>
        <v>5</v>
      </c>
      <c r="AG39" s="363">
        <f>'[1]HK4'!AA31</f>
        <v>0</v>
      </c>
      <c r="AH39" s="363">
        <f>'[1]HK4'!AD31</f>
        <v>0</v>
      </c>
      <c r="AI39" s="363">
        <f>'[1]HK4'!AG31</f>
        <v>4</v>
      </c>
      <c r="AJ39" s="459">
        <f t="shared" si="2"/>
        <v>3.88</v>
      </c>
      <c r="AK39" s="459">
        <f t="shared" si="3"/>
        <v>5.2</v>
      </c>
      <c r="AL39" s="411" t="str">
        <f t="shared" si="4"/>
        <v>Trung Bình</v>
      </c>
      <c r="AM39" s="192">
        <f t="shared" si="5"/>
        <v>8</v>
      </c>
      <c r="AN39" s="192">
        <f t="shared" si="6"/>
        <v>21</v>
      </c>
      <c r="AO39" s="412" t="str">
        <f t="shared" si="7"/>
        <v>Học tiếp</v>
      </c>
      <c r="AP39" s="308">
        <f t="shared" si="0"/>
        <v>5.24</v>
      </c>
    </row>
    <row r="40" spans="1:42" s="193" customFormat="1" ht="22.5" customHeight="1" hidden="1">
      <c r="A40" s="189">
        <v>30</v>
      </c>
      <c r="B40" s="190" t="s">
        <v>129</v>
      </c>
      <c r="C40" s="298" t="s">
        <v>130</v>
      </c>
      <c r="D40" s="250" t="s">
        <v>239</v>
      </c>
      <c r="E40" s="192" t="s">
        <v>131</v>
      </c>
      <c r="F40" s="194" t="s">
        <v>11</v>
      </c>
      <c r="G40" s="363">
        <f>'[1]HK1'!I32</f>
        <v>5</v>
      </c>
      <c r="H40" s="363">
        <f>'[1]HK1'!L32</f>
        <v>6</v>
      </c>
      <c r="I40" s="363">
        <f>'[1]HK1'!O32</f>
        <v>6</v>
      </c>
      <c r="J40" s="364">
        <f>'[1]HK1'!R32</f>
        <v>6</v>
      </c>
      <c r="K40" s="363">
        <f>'[1]HK1'!U32</f>
        <v>6</v>
      </c>
      <c r="L40" s="363">
        <f>'[1]HK1'!X32</f>
        <v>8</v>
      </c>
      <c r="M40" s="363">
        <f>'[1]HK2'!I32</f>
        <v>5</v>
      </c>
      <c r="N40" s="363">
        <f>'[1]HK2'!L32</f>
        <v>6</v>
      </c>
      <c r="O40" s="363">
        <f>'[1]HK2'!O32</f>
        <v>5</v>
      </c>
      <c r="P40" s="363">
        <f>'[1]HK2'!R32</f>
        <v>5</v>
      </c>
      <c r="Q40" s="363">
        <f>'[1]HK2'!U32</f>
        <v>7</v>
      </c>
      <c r="R40" s="363">
        <f>'[1]HK2'!X32</f>
        <v>5</v>
      </c>
      <c r="S40" s="363">
        <f>'[1]HK3'!I32</f>
        <v>8</v>
      </c>
      <c r="T40" s="363">
        <f>'[1]HK3'!L32</f>
        <v>7</v>
      </c>
      <c r="U40" s="363">
        <f>'[1]HK3'!O32</f>
        <v>5</v>
      </c>
      <c r="V40" s="363">
        <f>'[1]HK3'!R32</f>
        <v>0</v>
      </c>
      <c r="W40" s="363">
        <f>'[1]HK3'!U32</f>
        <v>5</v>
      </c>
      <c r="X40" s="363">
        <f>'[1]HK3'!X32</f>
        <v>7</v>
      </c>
      <c r="Y40" s="363">
        <f>'[1]HK3'!AA32</f>
        <v>0</v>
      </c>
      <c r="Z40" s="459">
        <f t="shared" si="1"/>
        <v>5.43</v>
      </c>
      <c r="AA40" s="363">
        <f>'[1]HK4'!I32</f>
        <v>5</v>
      </c>
      <c r="AB40" s="363">
        <f>'[1]HK4'!L32</f>
        <v>0</v>
      </c>
      <c r="AC40" s="363">
        <f>'[1]HK4'!O32</f>
        <v>7</v>
      </c>
      <c r="AD40" s="363">
        <f>'[1]HK4'!R32</f>
        <v>4</v>
      </c>
      <c r="AE40" s="363">
        <f>'[1]HK4'!U32</f>
        <v>7</v>
      </c>
      <c r="AF40" s="363">
        <f>'[1]HK4'!X32</f>
        <v>5</v>
      </c>
      <c r="AG40" s="363">
        <f>'[1]HK4'!AA32</f>
        <v>5</v>
      </c>
      <c r="AH40" s="363">
        <f>'[1]HK4'!AD32</f>
        <v>0</v>
      </c>
      <c r="AI40" s="363">
        <f>'[1]HK4'!AG32</f>
        <v>8</v>
      </c>
      <c r="AJ40" s="459">
        <f t="shared" si="2"/>
        <v>4.6</v>
      </c>
      <c r="AK40" s="459">
        <f t="shared" si="3"/>
        <v>4.98</v>
      </c>
      <c r="AL40" s="411" t="str">
        <f t="shared" si="4"/>
        <v>Yếu</v>
      </c>
      <c r="AM40" s="192">
        <f t="shared" si="5"/>
        <v>5</v>
      </c>
      <c r="AN40" s="192">
        <f t="shared" si="6"/>
        <v>11</v>
      </c>
      <c r="AO40" s="480" t="str">
        <f t="shared" si="7"/>
        <v>Ngừng học</v>
      </c>
      <c r="AP40" s="308">
        <f t="shared" si="0"/>
        <v>5.27</v>
      </c>
    </row>
    <row r="41" spans="1:42" s="193" customFormat="1" ht="22.5" customHeight="1" hidden="1">
      <c r="A41" s="189">
        <v>31</v>
      </c>
      <c r="B41" s="190" t="s">
        <v>132</v>
      </c>
      <c r="C41" s="298" t="s">
        <v>133</v>
      </c>
      <c r="D41" s="250" t="s">
        <v>240</v>
      </c>
      <c r="E41" s="192" t="s">
        <v>134</v>
      </c>
      <c r="F41" s="194" t="s">
        <v>2</v>
      </c>
      <c r="G41" s="363">
        <f>'[1]HK1'!I33</f>
        <v>6</v>
      </c>
      <c r="H41" s="363">
        <f>'[1]HK1'!L33</f>
        <v>6</v>
      </c>
      <c r="I41" s="363">
        <f>'[1]HK1'!O33</f>
        <v>5</v>
      </c>
      <c r="J41" s="364">
        <f>'[1]HK1'!R33</f>
        <v>6</v>
      </c>
      <c r="K41" s="363">
        <f>'[1]HK1'!U33</f>
        <v>6</v>
      </c>
      <c r="L41" s="363">
        <f>'[1]HK1'!X33</f>
        <v>9</v>
      </c>
      <c r="M41" s="363">
        <f>'[1]HK2'!I33</f>
        <v>8</v>
      </c>
      <c r="N41" s="363">
        <f>'[1]HK2'!L33</f>
        <v>6</v>
      </c>
      <c r="O41" s="363">
        <f>'[1]HK2'!O33</f>
        <v>6</v>
      </c>
      <c r="P41" s="363">
        <f>'[1]HK2'!R33</f>
        <v>5</v>
      </c>
      <c r="Q41" s="363">
        <f>'[1]HK2'!U33</f>
        <v>7</v>
      </c>
      <c r="R41" s="363">
        <f>'[1]HK2'!X33</f>
        <v>7</v>
      </c>
      <c r="S41" s="363">
        <f>'[1]HK3'!I33</f>
        <v>9</v>
      </c>
      <c r="T41" s="363">
        <f>'[1]HK3'!L33</f>
        <v>6</v>
      </c>
      <c r="U41" s="363">
        <f>'[1]HK3'!O33</f>
        <v>6</v>
      </c>
      <c r="V41" s="363">
        <f>'[1]HK3'!R33</f>
        <v>7</v>
      </c>
      <c r="W41" s="363">
        <f>'[1]HK3'!U33</f>
        <v>6</v>
      </c>
      <c r="X41" s="363">
        <f>'[1]HK3'!X33</f>
        <v>8</v>
      </c>
      <c r="Y41" s="363">
        <f>'[1]HK3'!AA33</f>
        <v>5</v>
      </c>
      <c r="Z41" s="459">
        <f t="shared" si="1"/>
        <v>7</v>
      </c>
      <c r="AA41" s="363">
        <f>'[1]HK4'!I33</f>
        <v>6</v>
      </c>
      <c r="AB41" s="363">
        <f>'[1]HK4'!L33</f>
        <v>4</v>
      </c>
      <c r="AC41" s="363">
        <f>'[1]HK4'!O33</f>
        <v>8</v>
      </c>
      <c r="AD41" s="363">
        <f>'[1]HK4'!R33</f>
        <v>3</v>
      </c>
      <c r="AE41" s="363">
        <f>'[1]HK4'!U33</f>
        <v>8</v>
      </c>
      <c r="AF41" s="363">
        <f>'[1]HK4'!X33</f>
        <v>5</v>
      </c>
      <c r="AG41" s="363">
        <f>'[1]HK4'!AA33</f>
        <v>8</v>
      </c>
      <c r="AH41" s="363">
        <f>'[1]HK4'!AD33</f>
        <v>0</v>
      </c>
      <c r="AI41" s="363">
        <f>'[1]HK4'!AG33</f>
        <v>6</v>
      </c>
      <c r="AJ41" s="459">
        <f t="shared" si="2"/>
        <v>5.72</v>
      </c>
      <c r="AK41" s="459">
        <f t="shared" si="3"/>
        <v>6.3</v>
      </c>
      <c r="AL41" s="411" t="str">
        <f t="shared" si="4"/>
        <v>TB.Khá</v>
      </c>
      <c r="AM41" s="192">
        <f t="shared" si="5"/>
        <v>3</v>
      </c>
      <c r="AN41" s="192">
        <f t="shared" si="6"/>
        <v>8</v>
      </c>
      <c r="AO41" s="412" t="str">
        <f t="shared" si="7"/>
        <v>Học tiếp</v>
      </c>
      <c r="AP41" s="308">
        <f t="shared" si="0"/>
        <v>6.2</v>
      </c>
    </row>
    <row r="42" spans="1:42" s="193" customFormat="1" ht="22.5" customHeight="1" hidden="1">
      <c r="A42" s="192">
        <v>32</v>
      </c>
      <c r="B42" s="190" t="s">
        <v>135</v>
      </c>
      <c r="C42" s="298" t="s">
        <v>136</v>
      </c>
      <c r="D42" s="250" t="s">
        <v>241</v>
      </c>
      <c r="E42" s="192" t="s">
        <v>37</v>
      </c>
      <c r="F42" s="194" t="s">
        <v>58</v>
      </c>
      <c r="G42" s="363">
        <f>'[1]HK1'!I34</f>
        <v>6</v>
      </c>
      <c r="H42" s="363">
        <f>'[1]HK1'!L34</f>
        <v>5</v>
      </c>
      <c r="I42" s="363">
        <f>'[1]HK1'!O34</f>
        <v>5</v>
      </c>
      <c r="J42" s="364">
        <f>'[1]HK1'!R34</f>
        <v>6</v>
      </c>
      <c r="K42" s="363">
        <f>'[1]HK1'!U34</f>
        <v>5</v>
      </c>
      <c r="L42" s="363">
        <f>'[1]HK1'!X34</f>
        <v>8</v>
      </c>
      <c r="M42" s="363">
        <f>'[1]HK2'!I34</f>
        <v>8</v>
      </c>
      <c r="N42" s="363">
        <f>'[1]HK2'!L34</f>
        <v>5</v>
      </c>
      <c r="O42" s="363">
        <f>'[1]HK2'!O34</f>
        <v>5</v>
      </c>
      <c r="P42" s="363">
        <f>'[1]HK2'!R34</f>
        <v>6</v>
      </c>
      <c r="Q42" s="363">
        <f>'[1]HK2'!U34</f>
        <v>6</v>
      </c>
      <c r="R42" s="363">
        <f>'[1]HK2'!X34</f>
        <v>5</v>
      </c>
      <c r="S42" s="363">
        <f>'[1]HK3'!I34</f>
        <v>9</v>
      </c>
      <c r="T42" s="363">
        <f>'[1]HK3'!L34</f>
        <v>8</v>
      </c>
      <c r="U42" s="363">
        <f>'[1]HK3'!O34</f>
        <v>7</v>
      </c>
      <c r="V42" s="363">
        <f>'[1]HK3'!R34</f>
        <v>7</v>
      </c>
      <c r="W42" s="363">
        <f>'[1]HK3'!U34</f>
        <v>8</v>
      </c>
      <c r="X42" s="363">
        <f>'[1]HK3'!X34</f>
        <v>9</v>
      </c>
      <c r="Y42" s="363">
        <f>'[1]HK3'!AA34</f>
        <v>2</v>
      </c>
      <c r="Z42" s="459">
        <f t="shared" si="1"/>
        <v>7.95</v>
      </c>
      <c r="AA42" s="363">
        <f>'[1]HK4'!I34</f>
        <v>5</v>
      </c>
      <c r="AB42" s="363">
        <f>'[1]HK4'!L34</f>
        <v>4</v>
      </c>
      <c r="AC42" s="363">
        <f>'[1]HK4'!O34</f>
        <v>4</v>
      </c>
      <c r="AD42" s="363">
        <f>'[1]HK4'!R34</f>
        <v>3</v>
      </c>
      <c r="AE42" s="363">
        <f>'[1]HK4'!U34</f>
        <v>5</v>
      </c>
      <c r="AF42" s="363">
        <f>'[1]HK4'!X34</f>
        <v>5</v>
      </c>
      <c r="AG42" s="363">
        <f>'[1]HK4'!AA34</f>
        <v>8</v>
      </c>
      <c r="AH42" s="363">
        <f>'[1]HK4'!AD34</f>
        <v>0</v>
      </c>
      <c r="AI42" s="363">
        <f>'[1]HK4'!AG34</f>
        <v>6</v>
      </c>
      <c r="AJ42" s="459">
        <f t="shared" si="2"/>
        <v>4.6</v>
      </c>
      <c r="AK42" s="459">
        <f t="shared" si="3"/>
        <v>6.13</v>
      </c>
      <c r="AL42" s="411" t="str">
        <f t="shared" si="4"/>
        <v>TB.Khá</v>
      </c>
      <c r="AM42" s="192">
        <f t="shared" si="5"/>
        <v>5</v>
      </c>
      <c r="AN42" s="192">
        <f t="shared" si="6"/>
        <v>11</v>
      </c>
      <c r="AO42" s="412" t="str">
        <f t="shared" si="7"/>
        <v>Học tiếp</v>
      </c>
      <c r="AP42" s="308">
        <f t="shared" si="0"/>
        <v>5.95</v>
      </c>
    </row>
    <row r="43" spans="1:42" s="193" customFormat="1" ht="22.5" customHeight="1" hidden="1">
      <c r="A43" s="189">
        <v>33</v>
      </c>
      <c r="B43" s="190" t="s">
        <v>137</v>
      </c>
      <c r="C43" s="298" t="s">
        <v>44</v>
      </c>
      <c r="D43" s="250" t="s">
        <v>242</v>
      </c>
      <c r="E43" s="192" t="s">
        <v>40</v>
      </c>
      <c r="F43" s="194" t="s">
        <v>2</v>
      </c>
      <c r="G43" s="363">
        <f>'[1]HK1'!I35</f>
        <v>6</v>
      </c>
      <c r="H43" s="363">
        <f>'[1]HK1'!L35</f>
        <v>6</v>
      </c>
      <c r="I43" s="363">
        <f>'[1]HK1'!O35</f>
        <v>5</v>
      </c>
      <c r="J43" s="364">
        <f>'[1]HK1'!R35</f>
        <v>6</v>
      </c>
      <c r="K43" s="363">
        <f>'[1]HK1'!U35</f>
        <v>5</v>
      </c>
      <c r="L43" s="363">
        <f>'[1]HK1'!X35</f>
        <v>8</v>
      </c>
      <c r="M43" s="363">
        <f>'[1]HK2'!I35</f>
        <v>8</v>
      </c>
      <c r="N43" s="363">
        <f>'[1]HK2'!L35</f>
        <v>6</v>
      </c>
      <c r="O43" s="363">
        <f>'[1]HK2'!O35</f>
        <v>5</v>
      </c>
      <c r="P43" s="363">
        <f>'[1]HK2'!R35</f>
        <v>6</v>
      </c>
      <c r="Q43" s="363">
        <f>'[1]HK2'!U35</f>
        <v>7</v>
      </c>
      <c r="R43" s="363">
        <f>'[1]HK2'!X35</f>
        <v>8</v>
      </c>
      <c r="S43" s="363">
        <f>'[1]HK3'!I35</f>
        <v>9</v>
      </c>
      <c r="T43" s="363">
        <f>'[1]HK3'!L35</f>
        <v>6</v>
      </c>
      <c r="U43" s="363">
        <f>'[1]HK3'!O35</f>
        <v>7</v>
      </c>
      <c r="V43" s="363">
        <f>'[1]HK3'!R35</f>
        <v>7</v>
      </c>
      <c r="W43" s="363">
        <f>'[1]HK3'!U35</f>
        <v>8</v>
      </c>
      <c r="X43" s="363">
        <f>'[1]HK3'!X35</f>
        <v>7</v>
      </c>
      <c r="Y43" s="363">
        <f>'[1]HK3'!AA35</f>
        <v>5</v>
      </c>
      <c r="Z43" s="459">
        <f t="shared" si="1"/>
        <v>7.38</v>
      </c>
      <c r="AA43" s="363">
        <f>'[1]HK4'!I35</f>
        <v>6</v>
      </c>
      <c r="AB43" s="363">
        <f>'[1]HK4'!L35</f>
        <v>5</v>
      </c>
      <c r="AC43" s="363">
        <f>'[1]HK4'!O35</f>
        <v>6</v>
      </c>
      <c r="AD43" s="363">
        <f>'[1]HK4'!R35</f>
        <v>6</v>
      </c>
      <c r="AE43" s="363">
        <f>'[1]HK4'!U35</f>
        <v>3</v>
      </c>
      <c r="AF43" s="363">
        <f>'[1]HK4'!X35</f>
        <v>5</v>
      </c>
      <c r="AG43" s="363">
        <f>'[1]HK4'!AA35</f>
        <v>7</v>
      </c>
      <c r="AH43" s="363">
        <f>'[1]HK4'!AD35</f>
        <v>0</v>
      </c>
      <c r="AI43" s="363">
        <f>'[1]HK4'!AG35</f>
        <v>8</v>
      </c>
      <c r="AJ43" s="459">
        <f t="shared" si="2"/>
        <v>5.16</v>
      </c>
      <c r="AK43" s="459">
        <f t="shared" si="3"/>
        <v>6.17</v>
      </c>
      <c r="AL43" s="411" t="str">
        <f t="shared" si="4"/>
        <v>TB.Khá</v>
      </c>
      <c r="AM43" s="192">
        <f t="shared" si="5"/>
        <v>2</v>
      </c>
      <c r="AN43" s="192">
        <f t="shared" si="6"/>
        <v>5</v>
      </c>
      <c r="AO43" s="412" t="str">
        <f t="shared" si="7"/>
        <v>Học tiếp</v>
      </c>
      <c r="AP43" s="308">
        <f t="shared" si="0"/>
        <v>6.09</v>
      </c>
    </row>
    <row r="44" spans="1:42" s="193" customFormat="1" ht="22.5" customHeight="1" hidden="1">
      <c r="A44" s="189">
        <v>34</v>
      </c>
      <c r="B44" s="190" t="s">
        <v>142</v>
      </c>
      <c r="C44" s="298" t="s">
        <v>143</v>
      </c>
      <c r="D44" s="250" t="s">
        <v>244</v>
      </c>
      <c r="E44" s="192" t="s">
        <v>91</v>
      </c>
      <c r="F44" s="194" t="s">
        <v>9</v>
      </c>
      <c r="G44" s="363">
        <f>'[1]HK1'!I36</f>
        <v>6</v>
      </c>
      <c r="H44" s="363">
        <f>'[1]HK1'!L36</f>
        <v>5</v>
      </c>
      <c r="I44" s="363">
        <f>'[1]HK1'!O36</f>
        <v>7</v>
      </c>
      <c r="J44" s="364">
        <f>'[1]HK1'!R36</f>
        <v>6</v>
      </c>
      <c r="K44" s="363">
        <f>'[1]HK1'!U36</f>
        <v>6</v>
      </c>
      <c r="L44" s="363">
        <f>'[1]HK1'!X36</f>
        <v>7</v>
      </c>
      <c r="M44" s="363">
        <f>'[1]HK2'!I36</f>
        <v>8</v>
      </c>
      <c r="N44" s="363">
        <f>'[1]HK2'!L36</f>
        <v>6</v>
      </c>
      <c r="O44" s="363">
        <f>'[1]HK2'!O36</f>
        <v>5</v>
      </c>
      <c r="P44" s="363">
        <f>'[1]HK2'!R36</f>
        <v>5</v>
      </c>
      <c r="Q44" s="363">
        <f>'[1]HK2'!U36</f>
        <v>6</v>
      </c>
      <c r="R44" s="363">
        <f>'[1]HK2'!X36</f>
        <v>9</v>
      </c>
      <c r="S44" s="363">
        <f>'[1]HK3'!I36</f>
        <v>9</v>
      </c>
      <c r="T44" s="363">
        <f>'[1]HK3'!L36</f>
        <v>7</v>
      </c>
      <c r="U44" s="363">
        <f>'[1]HK3'!O36</f>
        <v>8</v>
      </c>
      <c r="V44" s="363">
        <f>'[1]HK3'!R36</f>
        <v>7</v>
      </c>
      <c r="W44" s="363">
        <f>'[1]HK3'!U36</f>
        <v>7</v>
      </c>
      <c r="X44" s="363">
        <f>'[1]HK3'!X36</f>
        <v>8</v>
      </c>
      <c r="Y44" s="363">
        <f>'[1]HK3'!AA36</f>
        <v>8</v>
      </c>
      <c r="Z44" s="459">
        <f t="shared" si="1"/>
        <v>7.76</v>
      </c>
      <c r="AA44" s="363">
        <f>'[1]HK4'!I36</f>
        <v>5</v>
      </c>
      <c r="AB44" s="363">
        <f>'[1]HK4'!L36</f>
        <v>8</v>
      </c>
      <c r="AC44" s="363">
        <f>'[1]HK4'!O36</f>
        <v>7</v>
      </c>
      <c r="AD44" s="363">
        <f>'[1]HK4'!R36</f>
        <v>6</v>
      </c>
      <c r="AE44" s="363">
        <f>'[1]HK4'!U36</f>
        <v>6</v>
      </c>
      <c r="AF44" s="363">
        <f>'[1]HK4'!X36</f>
        <v>6</v>
      </c>
      <c r="AG44" s="363">
        <f>'[1]HK4'!AA36</f>
        <v>9</v>
      </c>
      <c r="AH44" s="363">
        <f>'[1]HK4'!AD36</f>
        <v>2</v>
      </c>
      <c r="AI44" s="363">
        <f>'[1]HK4'!AG36</f>
        <v>7</v>
      </c>
      <c r="AJ44" s="459">
        <f t="shared" si="2"/>
        <v>6.4</v>
      </c>
      <c r="AK44" s="459">
        <f t="shared" si="3"/>
        <v>7.02</v>
      </c>
      <c r="AL44" s="411" t="str">
        <f t="shared" si="4"/>
        <v>Khá</v>
      </c>
      <c r="AM44" s="192">
        <f t="shared" si="5"/>
        <v>1</v>
      </c>
      <c r="AN44" s="192">
        <f t="shared" si="6"/>
        <v>1</v>
      </c>
      <c r="AO44" s="412" t="str">
        <f t="shared" si="7"/>
        <v>Học tiếp</v>
      </c>
      <c r="AP44" s="308">
        <f t="shared" si="0"/>
        <v>6.55</v>
      </c>
    </row>
    <row r="45" spans="1:42" s="193" customFormat="1" ht="22.5" customHeight="1" hidden="1">
      <c r="A45" s="192">
        <v>35</v>
      </c>
      <c r="B45" s="190" t="s">
        <v>144</v>
      </c>
      <c r="C45" s="298" t="s">
        <v>143</v>
      </c>
      <c r="D45" s="250" t="s">
        <v>245</v>
      </c>
      <c r="E45" s="192" t="s">
        <v>145</v>
      </c>
      <c r="F45" s="194" t="s">
        <v>14</v>
      </c>
      <c r="G45" s="363">
        <f>'[1]HK1'!I37</f>
        <v>5</v>
      </c>
      <c r="H45" s="363">
        <f>'[1]HK1'!L37</f>
        <v>6</v>
      </c>
      <c r="I45" s="363">
        <f>'[1]HK1'!O37</f>
        <v>9</v>
      </c>
      <c r="J45" s="364">
        <f>'[1]HK1'!R37</f>
        <v>10</v>
      </c>
      <c r="K45" s="363">
        <f>'[1]HK1'!U37</f>
        <v>7</v>
      </c>
      <c r="L45" s="363">
        <f>'[1]HK1'!X37</f>
        <v>8</v>
      </c>
      <c r="M45" s="363">
        <f>'[1]HK2'!I37</f>
        <v>8</v>
      </c>
      <c r="N45" s="363">
        <f>'[1]HK2'!L37</f>
        <v>7</v>
      </c>
      <c r="O45" s="363">
        <f>'[1]HK2'!O37</f>
        <v>6</v>
      </c>
      <c r="P45" s="363">
        <f>'[1]HK2'!R37</f>
        <v>6</v>
      </c>
      <c r="Q45" s="363">
        <f>'[1]HK2'!U37</f>
        <v>9</v>
      </c>
      <c r="R45" s="363">
        <f>'[1]HK2'!X37</f>
        <v>7</v>
      </c>
      <c r="S45" s="363">
        <f>'[1]HK3'!I37</f>
        <v>9</v>
      </c>
      <c r="T45" s="363">
        <f>'[1]HK3'!L37</f>
        <v>8</v>
      </c>
      <c r="U45" s="363">
        <f>'[1]HK3'!O37</f>
        <v>7</v>
      </c>
      <c r="V45" s="363">
        <f>'[1]HK3'!R37</f>
        <v>8</v>
      </c>
      <c r="W45" s="363">
        <f>'[1]HK3'!U37</f>
        <v>7</v>
      </c>
      <c r="X45" s="363">
        <f>'[1]HK3'!X37</f>
        <v>9</v>
      </c>
      <c r="Y45" s="363">
        <f>'[1]HK3'!AA37</f>
        <v>10</v>
      </c>
      <c r="Z45" s="459">
        <f t="shared" si="1"/>
        <v>7.95</v>
      </c>
      <c r="AA45" s="363">
        <f>'[1]HK4'!I37</f>
        <v>6</v>
      </c>
      <c r="AB45" s="363">
        <f>'[1]HK4'!L37</f>
        <v>7</v>
      </c>
      <c r="AC45" s="363">
        <f>'[1]HK4'!O37</f>
        <v>7</v>
      </c>
      <c r="AD45" s="363">
        <f>'[1]HK4'!R37</f>
        <v>7</v>
      </c>
      <c r="AE45" s="363">
        <f>'[1]HK4'!U37</f>
        <v>7</v>
      </c>
      <c r="AF45" s="363">
        <f>'[1]HK4'!X37</f>
        <v>8</v>
      </c>
      <c r="AG45" s="363">
        <f>'[1]HK4'!AA37</f>
        <v>9</v>
      </c>
      <c r="AH45" s="363">
        <f>'[1]HK4'!AD37</f>
        <v>7</v>
      </c>
      <c r="AI45" s="363">
        <f>'[1]HK4'!AG37</f>
        <v>7</v>
      </c>
      <c r="AJ45" s="459">
        <f t="shared" si="2"/>
        <v>7.2</v>
      </c>
      <c r="AK45" s="459">
        <f t="shared" si="3"/>
        <v>7.54</v>
      </c>
      <c r="AL45" s="411" t="str">
        <f t="shared" si="4"/>
        <v>Khá</v>
      </c>
      <c r="AM45" s="192">
        <f t="shared" si="5"/>
        <v>0</v>
      </c>
      <c r="AN45" s="192">
        <f t="shared" si="6"/>
        <v>0</v>
      </c>
      <c r="AO45" s="412" t="str">
        <f t="shared" si="7"/>
        <v>Học tiếp</v>
      </c>
      <c r="AP45" s="308">
        <f t="shared" si="0"/>
        <v>7.38</v>
      </c>
    </row>
    <row r="46" spans="1:42" s="193" customFormat="1" ht="22.5" customHeight="1" hidden="1">
      <c r="A46" s="189">
        <v>36</v>
      </c>
      <c r="B46" s="190" t="s">
        <v>146</v>
      </c>
      <c r="C46" s="298" t="s">
        <v>147</v>
      </c>
      <c r="D46" s="250" t="s">
        <v>246</v>
      </c>
      <c r="E46" s="192" t="s">
        <v>27</v>
      </c>
      <c r="F46" s="194" t="s">
        <v>14</v>
      </c>
      <c r="G46" s="363">
        <f>'[1]HK1'!I38</f>
        <v>7</v>
      </c>
      <c r="H46" s="363">
        <f>'[1]HK1'!L38</f>
        <v>5</v>
      </c>
      <c r="I46" s="363">
        <f>'[1]HK1'!O38</f>
        <v>8</v>
      </c>
      <c r="J46" s="364">
        <f>'[1]HK1'!R38</f>
        <v>9</v>
      </c>
      <c r="K46" s="363">
        <f>'[1]HK1'!U38</f>
        <v>6</v>
      </c>
      <c r="L46" s="363">
        <f>'[1]HK1'!X38</f>
        <v>9</v>
      </c>
      <c r="M46" s="363">
        <f>'[1]HK2'!I38</f>
        <v>7</v>
      </c>
      <c r="N46" s="363">
        <f>'[1]HK2'!L38</f>
        <v>7</v>
      </c>
      <c r="O46" s="363">
        <f>'[1]HK2'!O38</f>
        <v>6</v>
      </c>
      <c r="P46" s="363">
        <f>'[1]HK2'!R38</f>
        <v>7</v>
      </c>
      <c r="Q46" s="363">
        <f>'[1]HK2'!U38</f>
        <v>6</v>
      </c>
      <c r="R46" s="363">
        <f>'[1]HK2'!X38</f>
        <v>7</v>
      </c>
      <c r="S46" s="363">
        <f>'[1]HK3'!I38</f>
        <v>9</v>
      </c>
      <c r="T46" s="363">
        <f>'[1]HK3'!L38</f>
        <v>8</v>
      </c>
      <c r="U46" s="363">
        <f>'[1]HK3'!O38</f>
        <v>6</v>
      </c>
      <c r="V46" s="363">
        <f>'[1]HK3'!R38</f>
        <v>7</v>
      </c>
      <c r="W46" s="363">
        <f>'[1]HK3'!U38</f>
        <v>7</v>
      </c>
      <c r="X46" s="363">
        <f>'[1]HK3'!X38</f>
        <v>9</v>
      </c>
      <c r="Y46" s="363">
        <f>'[1]HK3'!AA38</f>
        <v>7</v>
      </c>
      <c r="Z46" s="459">
        <f t="shared" si="1"/>
        <v>7.57</v>
      </c>
      <c r="AA46" s="363">
        <f>'[1]HK4'!I38</f>
        <v>5</v>
      </c>
      <c r="AB46" s="363">
        <f>'[1]HK4'!L38</f>
        <v>5</v>
      </c>
      <c r="AC46" s="363">
        <f>'[1]HK4'!O38</f>
        <v>8</v>
      </c>
      <c r="AD46" s="363">
        <f>'[1]HK4'!R38</f>
        <v>3</v>
      </c>
      <c r="AE46" s="363">
        <f>'[1]HK4'!U38</f>
        <v>8</v>
      </c>
      <c r="AF46" s="363">
        <f>'[1]HK4'!X38</f>
        <v>5</v>
      </c>
      <c r="AG46" s="363">
        <f>'[1]HK4'!AA38</f>
        <v>8</v>
      </c>
      <c r="AH46" s="363">
        <f>'[1]HK4'!AD38</f>
        <v>0</v>
      </c>
      <c r="AI46" s="363">
        <f>'[1]HK4'!AG38</f>
        <v>3</v>
      </c>
      <c r="AJ46" s="459">
        <f t="shared" si="2"/>
        <v>5.68</v>
      </c>
      <c r="AK46" s="459">
        <f t="shared" si="3"/>
        <v>6.54</v>
      </c>
      <c r="AL46" s="411" t="str">
        <f t="shared" si="4"/>
        <v>TB.Khá</v>
      </c>
      <c r="AM46" s="192">
        <f t="shared" si="5"/>
        <v>3</v>
      </c>
      <c r="AN46" s="192">
        <f t="shared" si="6"/>
        <v>5</v>
      </c>
      <c r="AO46" s="412" t="str">
        <f t="shared" si="7"/>
        <v>Học tiếp</v>
      </c>
      <c r="AP46" s="308">
        <f t="shared" si="0"/>
        <v>6.69</v>
      </c>
    </row>
    <row r="47" spans="1:42" s="193" customFormat="1" ht="22.5" customHeight="1" hidden="1">
      <c r="A47" s="189">
        <v>37</v>
      </c>
      <c r="B47" s="190" t="s">
        <v>148</v>
      </c>
      <c r="C47" s="298" t="s">
        <v>149</v>
      </c>
      <c r="D47" s="250" t="s">
        <v>247</v>
      </c>
      <c r="E47" s="192" t="s">
        <v>115</v>
      </c>
      <c r="F47" s="194" t="s">
        <v>150</v>
      </c>
      <c r="G47" s="363">
        <f>'[1]HK1'!I39</f>
        <v>6</v>
      </c>
      <c r="H47" s="363">
        <f>'[1]HK1'!L39</f>
        <v>5</v>
      </c>
      <c r="I47" s="363">
        <f>'[1]HK1'!O39</f>
        <v>7</v>
      </c>
      <c r="J47" s="364">
        <f>'[1]HK1'!R39</f>
        <v>7</v>
      </c>
      <c r="K47" s="363">
        <f>'[1]HK1'!U39</f>
        <v>7</v>
      </c>
      <c r="L47" s="363">
        <f>'[1]HK1'!X39</f>
        <v>9</v>
      </c>
      <c r="M47" s="363">
        <f>'[1]HK2'!I39</f>
        <v>8</v>
      </c>
      <c r="N47" s="363">
        <f>'[1]HK2'!L39</f>
        <v>7</v>
      </c>
      <c r="O47" s="363">
        <f>'[1]HK2'!O39</f>
        <v>5</v>
      </c>
      <c r="P47" s="363">
        <f>'[1]HK2'!R39</f>
        <v>6</v>
      </c>
      <c r="Q47" s="363">
        <f>'[1]HK2'!U39</f>
        <v>5</v>
      </c>
      <c r="R47" s="363">
        <f>'[1]HK2'!X39</f>
        <v>7</v>
      </c>
      <c r="S47" s="363">
        <f>'[1]HK3'!I39</f>
        <v>9</v>
      </c>
      <c r="T47" s="363">
        <f>'[1]HK3'!L39</f>
        <v>6</v>
      </c>
      <c r="U47" s="363">
        <f>'[1]HK3'!O39</f>
        <v>6</v>
      </c>
      <c r="V47" s="363">
        <f>'[1]HK3'!R39</f>
        <v>7</v>
      </c>
      <c r="W47" s="363">
        <f>'[1]HK3'!U39</f>
        <v>7</v>
      </c>
      <c r="X47" s="363">
        <f>'[1]HK3'!X39</f>
        <v>8</v>
      </c>
      <c r="Y47" s="363">
        <f>'[1]HK3'!AA39</f>
        <v>5</v>
      </c>
      <c r="Z47" s="459">
        <f t="shared" si="1"/>
        <v>7.14</v>
      </c>
      <c r="AA47" s="363">
        <f>'[1]HK4'!I39</f>
        <v>6</v>
      </c>
      <c r="AB47" s="363">
        <f>'[1]HK4'!L39</f>
        <v>7</v>
      </c>
      <c r="AC47" s="363">
        <f>'[1]HK4'!O39</f>
        <v>8</v>
      </c>
      <c r="AD47" s="363">
        <f>'[1]HK4'!R39</f>
        <v>4</v>
      </c>
      <c r="AE47" s="363">
        <f>'[1]HK4'!U39</f>
        <v>5</v>
      </c>
      <c r="AF47" s="363">
        <f>'[1]HK4'!X39</f>
        <v>5</v>
      </c>
      <c r="AG47" s="363">
        <f>'[1]HK4'!AA39</f>
        <v>9</v>
      </c>
      <c r="AH47" s="363">
        <f>'[1]HK4'!AD39</f>
        <v>6</v>
      </c>
      <c r="AI47" s="363">
        <f>'[1]HK4'!AG39</f>
        <v>7</v>
      </c>
      <c r="AJ47" s="459">
        <f t="shared" si="2"/>
        <v>6.12</v>
      </c>
      <c r="AK47" s="459">
        <f t="shared" si="3"/>
        <v>6.59</v>
      </c>
      <c r="AL47" s="411" t="str">
        <f t="shared" si="4"/>
        <v>TB.Khá</v>
      </c>
      <c r="AM47" s="192">
        <f t="shared" si="5"/>
        <v>1</v>
      </c>
      <c r="AN47" s="192">
        <f t="shared" si="6"/>
        <v>4</v>
      </c>
      <c r="AO47" s="412" t="str">
        <f t="shared" si="7"/>
        <v>Học tiếp</v>
      </c>
      <c r="AP47" s="308">
        <f t="shared" si="0"/>
        <v>6.48</v>
      </c>
    </row>
    <row r="48" spans="1:42" s="193" customFormat="1" ht="22.5" customHeight="1" hidden="1">
      <c r="A48" s="192">
        <v>38</v>
      </c>
      <c r="B48" s="190" t="s">
        <v>151</v>
      </c>
      <c r="C48" s="298" t="s">
        <v>152</v>
      </c>
      <c r="D48" s="250" t="s">
        <v>248</v>
      </c>
      <c r="E48" s="192" t="s">
        <v>153</v>
      </c>
      <c r="F48" s="194" t="s">
        <v>5</v>
      </c>
      <c r="G48" s="363">
        <f>'[1]HK1'!I40</f>
        <v>5</v>
      </c>
      <c r="H48" s="363">
        <f>'[1]HK1'!L40</f>
        <v>4</v>
      </c>
      <c r="I48" s="363">
        <f>'[1]HK1'!O40</f>
        <v>5</v>
      </c>
      <c r="J48" s="364">
        <f>'[1]HK1'!R40</f>
        <v>10</v>
      </c>
      <c r="K48" s="363">
        <f>'[1]HK1'!U40</f>
        <v>4</v>
      </c>
      <c r="L48" s="363">
        <f>'[1]HK1'!X40</f>
        <v>7</v>
      </c>
      <c r="M48" s="363">
        <f>'[1]HK2'!I40</f>
        <v>5</v>
      </c>
      <c r="N48" s="363">
        <f>'[1]HK2'!L40</f>
        <v>6</v>
      </c>
      <c r="O48" s="363">
        <f>'[1]HK2'!O40</f>
        <v>5</v>
      </c>
      <c r="P48" s="363">
        <f>'[1]HK2'!R40</f>
        <v>3</v>
      </c>
      <c r="Q48" s="363">
        <f>'[1]HK2'!U40</f>
        <v>7</v>
      </c>
      <c r="R48" s="363">
        <f>'[1]HK2'!X40</f>
        <v>5</v>
      </c>
      <c r="S48" s="363">
        <f>'[1]HK3'!I40</f>
        <v>8</v>
      </c>
      <c r="T48" s="363">
        <f>'[1]HK3'!L40</f>
        <v>6</v>
      </c>
      <c r="U48" s="363">
        <f>'[1]HK3'!O40</f>
        <v>7</v>
      </c>
      <c r="V48" s="363">
        <f>'[1]HK3'!R40</f>
        <v>6</v>
      </c>
      <c r="W48" s="363">
        <f>'[1]HK3'!U40</f>
        <v>5</v>
      </c>
      <c r="X48" s="363">
        <f>'[1]HK3'!X40</f>
        <v>7</v>
      </c>
      <c r="Y48" s="363">
        <f>'[1]HK3'!AA40</f>
        <v>3</v>
      </c>
      <c r="Z48" s="459">
        <f t="shared" si="1"/>
        <v>6.62</v>
      </c>
      <c r="AA48" s="363">
        <f>'[1]HK4'!I40</f>
        <v>5</v>
      </c>
      <c r="AB48" s="363">
        <f>'[1]HK4'!L40</f>
        <v>4</v>
      </c>
      <c r="AC48" s="363">
        <f>'[1]HK4'!O40</f>
        <v>6</v>
      </c>
      <c r="AD48" s="363">
        <f>'[1]HK4'!R40</f>
        <v>2</v>
      </c>
      <c r="AE48" s="363">
        <f>'[1]HK4'!U40</f>
        <v>2</v>
      </c>
      <c r="AF48" s="363">
        <f>'[1]HK4'!X40</f>
        <v>4</v>
      </c>
      <c r="AG48" s="363">
        <f>'[1]HK4'!AA40</f>
        <v>7</v>
      </c>
      <c r="AH48" s="363">
        <f>'[1]HK4'!AD40</f>
        <v>0</v>
      </c>
      <c r="AI48" s="363">
        <f>'[1]HK4'!AG40</f>
        <v>8</v>
      </c>
      <c r="AJ48" s="459">
        <f t="shared" si="2"/>
        <v>3.96</v>
      </c>
      <c r="AK48" s="459">
        <f t="shared" si="3"/>
        <v>5.17</v>
      </c>
      <c r="AL48" s="411" t="str">
        <f t="shared" si="4"/>
        <v>Trung Bình</v>
      </c>
      <c r="AM48" s="192">
        <f t="shared" si="5"/>
        <v>9</v>
      </c>
      <c r="AN48" s="192">
        <f t="shared" si="6"/>
        <v>27</v>
      </c>
      <c r="AO48" s="480" t="str">
        <f t="shared" si="7"/>
        <v>Ngừng học</v>
      </c>
      <c r="AP48" s="308">
        <f t="shared" si="0"/>
        <v>5.24</v>
      </c>
    </row>
    <row r="49" spans="1:42" s="193" customFormat="1" ht="22.5" customHeight="1" hidden="1">
      <c r="A49" s="189">
        <v>39</v>
      </c>
      <c r="B49" s="190" t="s">
        <v>154</v>
      </c>
      <c r="C49" s="298" t="s">
        <v>155</v>
      </c>
      <c r="D49" s="250" t="s">
        <v>249</v>
      </c>
      <c r="E49" s="192" t="s">
        <v>156</v>
      </c>
      <c r="F49" s="194" t="s">
        <v>4</v>
      </c>
      <c r="G49" s="363">
        <f>'[1]HK1'!I41</f>
        <v>7</v>
      </c>
      <c r="H49" s="363">
        <f>'[1]HK1'!L41</f>
        <v>6</v>
      </c>
      <c r="I49" s="363">
        <f>'[1]HK1'!O41</f>
        <v>6</v>
      </c>
      <c r="J49" s="364">
        <f>'[1]HK1'!R41</f>
        <v>5</v>
      </c>
      <c r="K49" s="363">
        <f>'[1]HK1'!U41</f>
        <v>5</v>
      </c>
      <c r="L49" s="363">
        <f>'[1]HK1'!X41</f>
        <v>9</v>
      </c>
      <c r="M49" s="363">
        <f>'[1]HK2'!I41</f>
        <v>8</v>
      </c>
      <c r="N49" s="363">
        <f>'[1]HK2'!L41</f>
        <v>7</v>
      </c>
      <c r="O49" s="363">
        <f>'[1]HK2'!O41</f>
        <v>7</v>
      </c>
      <c r="P49" s="363">
        <f>'[1]HK2'!R41</f>
        <v>5</v>
      </c>
      <c r="Q49" s="363">
        <f>'[1]HK2'!U41</f>
        <v>5</v>
      </c>
      <c r="R49" s="363">
        <f>'[1]HK2'!X41</f>
        <v>8</v>
      </c>
      <c r="S49" s="363">
        <f>'[1]HK3'!I41</f>
        <v>9</v>
      </c>
      <c r="T49" s="363">
        <f>'[1]HK3'!L41</f>
        <v>6</v>
      </c>
      <c r="U49" s="363">
        <f>'[1]HK3'!O41</f>
        <v>7</v>
      </c>
      <c r="V49" s="363">
        <f>'[1]HK3'!R41</f>
        <v>8</v>
      </c>
      <c r="W49" s="363">
        <f>'[1]HK3'!U41</f>
        <v>7</v>
      </c>
      <c r="X49" s="363">
        <f>'[1]HK3'!X41</f>
        <v>9</v>
      </c>
      <c r="Y49" s="363">
        <f>'[1]HK3'!AA41</f>
        <v>4</v>
      </c>
      <c r="Z49" s="459">
        <f t="shared" si="1"/>
        <v>7.67</v>
      </c>
      <c r="AA49" s="363">
        <f>'[1]HK4'!I41</f>
        <v>5</v>
      </c>
      <c r="AB49" s="363">
        <f>'[1]HK4'!L41</f>
        <v>5</v>
      </c>
      <c r="AC49" s="363">
        <f>'[1]HK4'!O41</f>
        <v>6</v>
      </c>
      <c r="AD49" s="363">
        <f>'[1]HK4'!R41</f>
        <v>3</v>
      </c>
      <c r="AE49" s="363">
        <f>'[1]HK4'!U41</f>
        <v>5</v>
      </c>
      <c r="AF49" s="363">
        <f>'[1]HK4'!X41</f>
        <v>5</v>
      </c>
      <c r="AG49" s="363">
        <f>'[1]HK4'!AA41</f>
        <v>6</v>
      </c>
      <c r="AH49" s="363">
        <f>'[1]HK4'!AD41</f>
        <v>0</v>
      </c>
      <c r="AI49" s="363">
        <f>'[1]HK4'!AG41</f>
        <v>4</v>
      </c>
      <c r="AJ49" s="459">
        <f t="shared" si="2"/>
        <v>4.72</v>
      </c>
      <c r="AK49" s="459">
        <f t="shared" si="3"/>
        <v>6.07</v>
      </c>
      <c r="AL49" s="411" t="str">
        <f t="shared" si="4"/>
        <v>TB.Khá</v>
      </c>
      <c r="AM49" s="192">
        <f t="shared" si="5"/>
        <v>4</v>
      </c>
      <c r="AN49" s="192">
        <f t="shared" si="6"/>
        <v>5</v>
      </c>
      <c r="AO49" s="412" t="str">
        <f t="shared" si="7"/>
        <v>Học tiếp</v>
      </c>
      <c r="AP49" s="308">
        <f t="shared" si="0"/>
        <v>6.13</v>
      </c>
    </row>
    <row r="50" spans="1:42" s="193" customFormat="1" ht="22.5" customHeight="1" hidden="1">
      <c r="A50" s="189">
        <v>40</v>
      </c>
      <c r="B50" s="190" t="s">
        <v>162</v>
      </c>
      <c r="C50" s="298" t="s">
        <v>50</v>
      </c>
      <c r="D50" s="250" t="s">
        <v>252</v>
      </c>
      <c r="E50" s="192" t="s">
        <v>29</v>
      </c>
      <c r="F50" s="194" t="s">
        <v>0</v>
      </c>
      <c r="G50" s="363">
        <f>'[1]HK1'!I42</f>
        <v>6</v>
      </c>
      <c r="H50" s="363">
        <f>'[1]HK1'!L42</f>
        <v>5</v>
      </c>
      <c r="I50" s="363">
        <f>'[1]HK1'!O42</f>
        <v>6</v>
      </c>
      <c r="J50" s="364">
        <f>'[1]HK1'!R42</f>
        <v>6</v>
      </c>
      <c r="K50" s="363">
        <f>'[1]HK1'!U42</f>
        <v>5</v>
      </c>
      <c r="L50" s="363">
        <f>'[1]HK1'!X42</f>
        <v>8</v>
      </c>
      <c r="M50" s="363">
        <f>'[1]HK2'!I42</f>
        <v>5</v>
      </c>
      <c r="N50" s="363">
        <f>'[1]HK2'!L42</f>
        <v>5</v>
      </c>
      <c r="O50" s="363">
        <f>'[1]HK2'!O42</f>
        <v>6</v>
      </c>
      <c r="P50" s="363">
        <f>'[1]HK2'!R42</f>
        <v>5</v>
      </c>
      <c r="Q50" s="363">
        <f>'[1]HK2'!U42</f>
        <v>5</v>
      </c>
      <c r="R50" s="363">
        <f>'[1]HK2'!X42</f>
        <v>9</v>
      </c>
      <c r="S50" s="363">
        <f>'[1]HK3'!I42</f>
        <v>9</v>
      </c>
      <c r="T50" s="363">
        <f>'[1]HK3'!L42</f>
        <v>7</v>
      </c>
      <c r="U50" s="363">
        <f>'[1]HK3'!O42</f>
        <v>8</v>
      </c>
      <c r="V50" s="363">
        <f>'[1]HK3'!R42</f>
        <v>7</v>
      </c>
      <c r="W50" s="363">
        <f>'[1]HK3'!U42</f>
        <v>7</v>
      </c>
      <c r="X50" s="363">
        <f>'[1]HK3'!X42</f>
        <v>8</v>
      </c>
      <c r="Y50" s="363">
        <f>'[1]HK3'!AA42</f>
        <v>9</v>
      </c>
      <c r="Z50" s="459">
        <f t="shared" si="1"/>
        <v>7.76</v>
      </c>
      <c r="AA50" s="363">
        <f>'[1]HK4'!I42</f>
        <v>6</v>
      </c>
      <c r="AB50" s="363">
        <f>'[1]HK4'!L42</f>
        <v>6</v>
      </c>
      <c r="AC50" s="363">
        <f>'[1]HK4'!O42</f>
        <v>8</v>
      </c>
      <c r="AD50" s="363">
        <f>'[1]HK4'!R42</f>
        <v>3</v>
      </c>
      <c r="AE50" s="363">
        <f>'[1]HK4'!U42</f>
        <v>5</v>
      </c>
      <c r="AF50" s="363">
        <f>'[1]HK4'!X42</f>
        <v>5</v>
      </c>
      <c r="AG50" s="363">
        <f>'[1]HK4'!AA42</f>
        <v>8</v>
      </c>
      <c r="AH50" s="363">
        <f>'[1]HK4'!AD42</f>
        <v>0</v>
      </c>
      <c r="AI50" s="363">
        <f>'[1]HK4'!AG42</f>
        <v>9</v>
      </c>
      <c r="AJ50" s="459">
        <f t="shared" si="2"/>
        <v>5.48</v>
      </c>
      <c r="AK50" s="459">
        <f t="shared" si="3"/>
        <v>6.52</v>
      </c>
      <c r="AL50" s="411" t="str">
        <f t="shared" si="4"/>
        <v>TB.Khá</v>
      </c>
      <c r="AM50" s="192">
        <f t="shared" si="5"/>
        <v>2</v>
      </c>
      <c r="AN50" s="192">
        <f t="shared" si="6"/>
        <v>5</v>
      </c>
      <c r="AO50" s="412" t="str">
        <f t="shared" si="7"/>
        <v>Học tiếp</v>
      </c>
      <c r="AP50" s="308">
        <f t="shared" si="0"/>
        <v>6</v>
      </c>
    </row>
    <row r="51" spans="1:42" s="193" customFormat="1" ht="22.5" customHeight="1" hidden="1">
      <c r="A51" s="192">
        <v>41</v>
      </c>
      <c r="B51" s="190" t="s">
        <v>163</v>
      </c>
      <c r="C51" s="298" t="s">
        <v>50</v>
      </c>
      <c r="D51" s="250" t="s">
        <v>253</v>
      </c>
      <c r="E51" s="192" t="s">
        <v>41</v>
      </c>
      <c r="F51" s="194" t="s">
        <v>58</v>
      </c>
      <c r="G51" s="363">
        <f>'[1]HK1'!I43</f>
        <v>6</v>
      </c>
      <c r="H51" s="363">
        <f>'[1]HK1'!L43</f>
        <v>6</v>
      </c>
      <c r="I51" s="363">
        <f>'[1]HK1'!O43</f>
        <v>6</v>
      </c>
      <c r="J51" s="364">
        <f>'[1]HK1'!R43</f>
        <v>6</v>
      </c>
      <c r="K51" s="363">
        <f>'[1]HK1'!U43</f>
        <v>5</v>
      </c>
      <c r="L51" s="363">
        <f>'[1]HK1'!X43</f>
        <v>7</v>
      </c>
      <c r="M51" s="363">
        <f>'[1]HK2'!I43</f>
        <v>5</v>
      </c>
      <c r="N51" s="363">
        <f>'[1]HK2'!L43</f>
        <v>5</v>
      </c>
      <c r="O51" s="363">
        <f>'[1]HK2'!O43</f>
        <v>6</v>
      </c>
      <c r="P51" s="363">
        <f>'[1]HK2'!R43</f>
        <v>6</v>
      </c>
      <c r="Q51" s="363">
        <f>'[1]HK2'!U43</f>
        <v>7</v>
      </c>
      <c r="R51" s="363">
        <f>'[1]HK2'!X43</f>
        <v>4</v>
      </c>
      <c r="S51" s="363">
        <f>'[1]HK3'!I43</f>
        <v>9</v>
      </c>
      <c r="T51" s="363">
        <f>'[1]HK3'!L43</f>
        <v>8</v>
      </c>
      <c r="U51" s="363">
        <f>'[1]HK3'!O43</f>
        <v>6</v>
      </c>
      <c r="V51" s="363">
        <f>'[1]HK3'!R43</f>
        <v>7</v>
      </c>
      <c r="W51" s="363">
        <f>'[1]HK3'!U43</f>
        <v>7</v>
      </c>
      <c r="X51" s="363">
        <f>'[1]HK3'!X43</f>
        <v>9</v>
      </c>
      <c r="Y51" s="363">
        <f>'[1]HK3'!AA43</f>
        <v>3</v>
      </c>
      <c r="Z51" s="459">
        <f t="shared" si="1"/>
        <v>7.57</v>
      </c>
      <c r="AA51" s="363">
        <f>'[1]HK4'!I43</f>
        <v>6</v>
      </c>
      <c r="AB51" s="363">
        <f>'[1]HK4'!L43</f>
        <v>6</v>
      </c>
      <c r="AC51" s="363">
        <f>'[1]HK4'!O43</f>
        <v>7</v>
      </c>
      <c r="AD51" s="363">
        <f>'[1]HK4'!R43</f>
        <v>8</v>
      </c>
      <c r="AE51" s="363">
        <f>'[1]HK4'!U43</f>
        <v>9</v>
      </c>
      <c r="AF51" s="363">
        <f>'[1]HK4'!X43</f>
        <v>8</v>
      </c>
      <c r="AG51" s="363">
        <f>'[1]HK4'!AA43</f>
        <v>9</v>
      </c>
      <c r="AH51" s="363">
        <f>'[1]HK4'!AD43</f>
        <v>0</v>
      </c>
      <c r="AI51" s="363">
        <f>'[1]HK4'!AG43</f>
        <v>3</v>
      </c>
      <c r="AJ51" s="459">
        <f t="shared" si="2"/>
        <v>7.28</v>
      </c>
      <c r="AK51" s="459">
        <f t="shared" si="3"/>
        <v>7.41</v>
      </c>
      <c r="AL51" s="411" t="str">
        <f t="shared" si="4"/>
        <v>Khá</v>
      </c>
      <c r="AM51" s="192">
        <f t="shared" si="5"/>
        <v>4</v>
      </c>
      <c r="AN51" s="192">
        <f t="shared" si="6"/>
        <v>1</v>
      </c>
      <c r="AO51" s="412" t="str">
        <f t="shared" si="7"/>
        <v>Học tiếp</v>
      </c>
      <c r="AP51" s="308">
        <f t="shared" si="0"/>
        <v>6.63</v>
      </c>
    </row>
    <row r="52" spans="1:42" s="193" customFormat="1" ht="22.5" customHeight="1" hidden="1">
      <c r="A52" s="189">
        <v>42</v>
      </c>
      <c r="B52" s="190" t="s">
        <v>164</v>
      </c>
      <c r="C52" s="298" t="s">
        <v>50</v>
      </c>
      <c r="D52" s="250" t="s">
        <v>254</v>
      </c>
      <c r="E52" s="192" t="s">
        <v>165</v>
      </c>
      <c r="F52" s="194" t="s">
        <v>47</v>
      </c>
      <c r="G52" s="363">
        <f>'[1]HK1'!I44</f>
        <v>7</v>
      </c>
      <c r="H52" s="363">
        <f>'[1]HK1'!L44</f>
        <v>5</v>
      </c>
      <c r="I52" s="363">
        <f>'[1]HK1'!O44</f>
        <v>7</v>
      </c>
      <c r="J52" s="364">
        <f>'[1]HK1'!R44</f>
        <v>10</v>
      </c>
      <c r="K52" s="363">
        <f>'[1]HK1'!U44</f>
        <v>6</v>
      </c>
      <c r="L52" s="363">
        <f>'[1]HK1'!X44</f>
        <v>8</v>
      </c>
      <c r="M52" s="363">
        <f>'[1]HK2'!I44</f>
        <v>8</v>
      </c>
      <c r="N52" s="363">
        <f>'[1]HK2'!L44</f>
        <v>6</v>
      </c>
      <c r="O52" s="363">
        <f>'[1]HK2'!O44</f>
        <v>5</v>
      </c>
      <c r="P52" s="363">
        <f>'[1]HK2'!R44</f>
        <v>5</v>
      </c>
      <c r="Q52" s="363">
        <f>'[1]HK2'!U44</f>
        <v>6</v>
      </c>
      <c r="R52" s="363">
        <f>'[1]HK2'!X44</f>
        <v>6</v>
      </c>
      <c r="S52" s="363">
        <f>'[1]HK3'!I44</f>
        <v>9</v>
      </c>
      <c r="T52" s="363">
        <f>'[1]HK3'!L44</f>
        <v>8</v>
      </c>
      <c r="U52" s="363">
        <f>'[1]HK3'!O44</f>
        <v>7</v>
      </c>
      <c r="V52" s="363">
        <f>'[1]HK3'!R44</f>
        <v>7</v>
      </c>
      <c r="W52" s="363">
        <f>'[1]HK3'!U44</f>
        <v>7</v>
      </c>
      <c r="X52" s="363">
        <f>'[1]HK3'!X44</f>
        <v>10</v>
      </c>
      <c r="Y52" s="363">
        <f>'[1]HK3'!AA44</f>
        <v>4</v>
      </c>
      <c r="Z52" s="459">
        <f t="shared" si="1"/>
        <v>7.95</v>
      </c>
      <c r="AA52" s="363">
        <f>'[1]HK4'!I44</f>
        <v>5</v>
      </c>
      <c r="AB52" s="363">
        <f>'[1]HK4'!L44</f>
        <v>5</v>
      </c>
      <c r="AC52" s="363">
        <f>'[1]HK4'!O44</f>
        <v>6</v>
      </c>
      <c r="AD52" s="363">
        <f>'[1]HK4'!R44</f>
        <v>8</v>
      </c>
      <c r="AE52" s="363">
        <f>'[1]HK4'!U44</f>
        <v>9</v>
      </c>
      <c r="AF52" s="363">
        <f>'[1]HK4'!X44</f>
        <v>7</v>
      </c>
      <c r="AG52" s="363">
        <f>'[1]HK4'!AA44</f>
        <v>7</v>
      </c>
      <c r="AH52" s="363">
        <f>'[1]HK4'!AD44</f>
        <v>0</v>
      </c>
      <c r="AI52" s="363">
        <f>'[1]HK4'!AG44</f>
        <v>8</v>
      </c>
      <c r="AJ52" s="459">
        <f t="shared" si="2"/>
        <v>6.52</v>
      </c>
      <c r="AK52" s="459">
        <f t="shared" si="3"/>
        <v>7.17</v>
      </c>
      <c r="AL52" s="411" t="str">
        <f t="shared" si="4"/>
        <v>Khá</v>
      </c>
      <c r="AM52" s="192">
        <f t="shared" si="5"/>
        <v>2</v>
      </c>
      <c r="AN52" s="192">
        <f t="shared" si="6"/>
        <v>1</v>
      </c>
      <c r="AO52" s="412" t="str">
        <f t="shared" si="7"/>
        <v>Học tiếp</v>
      </c>
      <c r="AP52" s="308">
        <f t="shared" si="0"/>
        <v>6.86</v>
      </c>
    </row>
    <row r="53" spans="1:42" s="193" customFormat="1" ht="22.5" customHeight="1" hidden="1">
      <c r="A53" s="189">
        <v>43</v>
      </c>
      <c r="B53" s="190" t="s">
        <v>166</v>
      </c>
      <c r="C53" s="298" t="s">
        <v>50</v>
      </c>
      <c r="D53" s="250" t="s">
        <v>255</v>
      </c>
      <c r="E53" s="192" t="s">
        <v>167</v>
      </c>
      <c r="F53" s="194" t="s">
        <v>8</v>
      </c>
      <c r="G53" s="363">
        <f>'[1]HK1'!I45</f>
        <v>7</v>
      </c>
      <c r="H53" s="363">
        <f>'[1]HK1'!L45</f>
        <v>6</v>
      </c>
      <c r="I53" s="363">
        <f>'[1]HK1'!O45</f>
        <v>7</v>
      </c>
      <c r="J53" s="364">
        <f>'[1]HK1'!R45</f>
        <v>6</v>
      </c>
      <c r="K53" s="363">
        <f>'[1]HK1'!U45</f>
        <v>5</v>
      </c>
      <c r="L53" s="363">
        <f>'[1]HK1'!X45</f>
        <v>6</v>
      </c>
      <c r="M53" s="363">
        <f>'[1]HK2'!I45</f>
        <v>8</v>
      </c>
      <c r="N53" s="363">
        <f>'[1]HK2'!L45</f>
        <v>5</v>
      </c>
      <c r="O53" s="363">
        <f>'[1]HK2'!O45</f>
        <v>7</v>
      </c>
      <c r="P53" s="363">
        <f>'[1]HK2'!R45</f>
        <v>5</v>
      </c>
      <c r="Q53" s="363">
        <f>'[1]HK2'!U45</f>
        <v>5</v>
      </c>
      <c r="R53" s="363">
        <f>'[1]HK2'!X45</f>
        <v>7</v>
      </c>
      <c r="S53" s="363">
        <f>'[1]HK3'!I45</f>
        <v>9</v>
      </c>
      <c r="T53" s="363">
        <f>'[1]HK3'!L45</f>
        <v>6</v>
      </c>
      <c r="U53" s="363">
        <f>'[1]HK3'!O45</f>
        <v>5</v>
      </c>
      <c r="V53" s="363">
        <f>'[1]HK3'!R45</f>
        <v>7</v>
      </c>
      <c r="W53" s="363">
        <f>'[1]HK3'!U45</f>
        <v>7</v>
      </c>
      <c r="X53" s="363">
        <f>'[1]HK3'!X45</f>
        <v>9</v>
      </c>
      <c r="Y53" s="363">
        <f>'[1]HK3'!AA45</f>
        <v>6</v>
      </c>
      <c r="Z53" s="459">
        <f t="shared" si="1"/>
        <v>7.05</v>
      </c>
      <c r="AA53" s="363">
        <f>'[1]HK4'!I45</f>
        <v>7</v>
      </c>
      <c r="AB53" s="363">
        <f>'[1]HK4'!L45</f>
        <v>5</v>
      </c>
      <c r="AC53" s="363">
        <f>'[1]HK4'!O45</f>
        <v>6</v>
      </c>
      <c r="AD53" s="363">
        <f>'[1]HK4'!R45</f>
        <v>3</v>
      </c>
      <c r="AE53" s="363">
        <f>'[1]HK4'!U45</f>
        <v>6</v>
      </c>
      <c r="AF53" s="363">
        <f>'[1]HK4'!X45</f>
        <v>7</v>
      </c>
      <c r="AG53" s="363">
        <f>'[1]HK4'!AA45</f>
        <v>7</v>
      </c>
      <c r="AH53" s="363">
        <f>'[1]HK4'!AD45</f>
        <v>8</v>
      </c>
      <c r="AI53" s="363">
        <f>'[1]HK4'!AG45</f>
        <v>8</v>
      </c>
      <c r="AJ53" s="459">
        <f t="shared" si="2"/>
        <v>5.88</v>
      </c>
      <c r="AK53" s="459">
        <f t="shared" si="3"/>
        <v>6.41</v>
      </c>
      <c r="AL53" s="411" t="str">
        <f t="shared" si="4"/>
        <v>TB.Khá</v>
      </c>
      <c r="AM53" s="192">
        <f t="shared" si="5"/>
        <v>1</v>
      </c>
      <c r="AN53" s="192">
        <f t="shared" si="6"/>
        <v>4</v>
      </c>
      <c r="AO53" s="412" t="str">
        <f t="shared" si="7"/>
        <v>Học tiếp</v>
      </c>
      <c r="AP53" s="308">
        <f t="shared" si="0"/>
        <v>6.31</v>
      </c>
    </row>
    <row r="54" spans="1:43" s="347" customFormat="1" ht="22.5" customHeight="1" hidden="1">
      <c r="A54" s="192">
        <v>44</v>
      </c>
      <c r="B54" s="349" t="s">
        <v>168</v>
      </c>
      <c r="C54" s="298" t="s">
        <v>50</v>
      </c>
      <c r="D54" s="345" t="s">
        <v>256</v>
      </c>
      <c r="E54" s="344" t="s">
        <v>169</v>
      </c>
      <c r="F54" s="348" t="s">
        <v>170</v>
      </c>
      <c r="G54" s="363">
        <f>'[1]HK1'!I46</f>
        <v>5</v>
      </c>
      <c r="H54" s="363">
        <f>'[1]HK1'!L46</f>
        <v>6</v>
      </c>
      <c r="I54" s="363">
        <f>'[1]HK1'!O46</f>
        <v>4</v>
      </c>
      <c r="J54" s="364">
        <f>'[1]HK1'!R46</f>
        <v>3</v>
      </c>
      <c r="K54" s="363">
        <f>'[1]HK1'!U46</f>
        <v>3</v>
      </c>
      <c r="L54" s="363">
        <f>'[1]HK1'!X46</f>
        <v>8</v>
      </c>
      <c r="M54" s="363">
        <f>'[1]HK2'!I46</f>
        <v>8</v>
      </c>
      <c r="N54" s="363">
        <f>'[1]HK2'!L46</f>
        <v>5</v>
      </c>
      <c r="O54" s="363">
        <f>'[1]HK2'!O46</f>
        <v>6</v>
      </c>
      <c r="P54" s="363">
        <f>'[1]HK2'!R46</f>
        <v>5</v>
      </c>
      <c r="Q54" s="363">
        <f>'[1]HK2'!U46</f>
        <v>5</v>
      </c>
      <c r="R54" s="363">
        <f>'[1]HK2'!X46</f>
        <v>5</v>
      </c>
      <c r="S54" s="363">
        <f>'[1]HK3'!I46</f>
        <v>8</v>
      </c>
      <c r="T54" s="363">
        <f>'[1]HK3'!L46</f>
        <v>5</v>
      </c>
      <c r="U54" s="363">
        <f>'[1]HK3'!O46</f>
        <v>6</v>
      </c>
      <c r="V54" s="363">
        <f>'[1]HK3'!R46</f>
        <v>0</v>
      </c>
      <c r="W54" s="363">
        <f>'[1]HK3'!U46</f>
        <v>6</v>
      </c>
      <c r="X54" s="363">
        <f>'[1]HK3'!X46</f>
        <v>6</v>
      </c>
      <c r="Y54" s="363">
        <f>'[1]HK3'!AA46</f>
        <v>3</v>
      </c>
      <c r="Z54" s="459">
        <f t="shared" si="1"/>
        <v>5.38</v>
      </c>
      <c r="AA54" s="363">
        <f>'[1]HK4'!I46</f>
        <v>5</v>
      </c>
      <c r="AB54" s="363">
        <f>'[1]HK4'!L46</f>
        <v>2</v>
      </c>
      <c r="AC54" s="363">
        <f>'[1]HK4'!O46</f>
        <v>6</v>
      </c>
      <c r="AD54" s="363">
        <f>'[1]HK4'!R46</f>
        <v>0</v>
      </c>
      <c r="AE54" s="363">
        <f>'[1]HK4'!U46</f>
        <v>1</v>
      </c>
      <c r="AF54" s="363">
        <f>'[1]HK4'!X46</f>
        <v>2</v>
      </c>
      <c r="AG54" s="363">
        <f>'[1]HK4'!AA46</f>
        <v>4</v>
      </c>
      <c r="AH54" s="363">
        <f>'[1]HK4'!AD46</f>
        <v>0</v>
      </c>
      <c r="AI54" s="363">
        <f>'[1]HK4'!AG46</f>
        <v>6</v>
      </c>
      <c r="AJ54" s="459">
        <f t="shared" si="2"/>
        <v>2.64</v>
      </c>
      <c r="AK54" s="459">
        <f t="shared" si="3"/>
        <v>3.89</v>
      </c>
      <c r="AL54" s="411" t="str">
        <f t="shared" si="4"/>
        <v>Kém</v>
      </c>
      <c r="AM54" s="344">
        <f t="shared" si="5"/>
        <v>11</v>
      </c>
      <c r="AN54" s="344">
        <f t="shared" si="6"/>
        <v>33</v>
      </c>
      <c r="AO54" s="480" t="str">
        <f t="shared" si="7"/>
        <v>Ngừng học</v>
      </c>
      <c r="AP54" s="346">
        <f t="shared" si="0"/>
        <v>4.45</v>
      </c>
      <c r="AQ54" s="347" t="s">
        <v>298</v>
      </c>
    </row>
    <row r="55" spans="1:42" s="193" customFormat="1" ht="22.5" customHeight="1" hidden="1">
      <c r="A55" s="189">
        <v>45</v>
      </c>
      <c r="B55" s="190" t="s">
        <v>46</v>
      </c>
      <c r="C55" s="298" t="s">
        <v>51</v>
      </c>
      <c r="D55" s="250" t="s">
        <v>257</v>
      </c>
      <c r="E55" s="192" t="s">
        <v>171</v>
      </c>
      <c r="F55" s="194" t="s">
        <v>7</v>
      </c>
      <c r="G55" s="363">
        <f>'[1]HK1'!I47</f>
        <v>6</v>
      </c>
      <c r="H55" s="363">
        <f>'[1]HK1'!L47</f>
        <v>6</v>
      </c>
      <c r="I55" s="363">
        <f>'[1]HK1'!O47</f>
        <v>5</v>
      </c>
      <c r="J55" s="364">
        <f>'[1]HK1'!R47</f>
        <v>6</v>
      </c>
      <c r="K55" s="363">
        <f>'[1]HK1'!U47</f>
        <v>5</v>
      </c>
      <c r="L55" s="363">
        <f>'[1]HK1'!X47</f>
        <v>9</v>
      </c>
      <c r="M55" s="363">
        <f>'[1]HK2'!I47</f>
        <v>8</v>
      </c>
      <c r="N55" s="363">
        <f>'[1]HK2'!L47</f>
        <v>6</v>
      </c>
      <c r="O55" s="363">
        <f>'[1]HK2'!O47</f>
        <v>6</v>
      </c>
      <c r="P55" s="363">
        <f>'[1]HK2'!R47</f>
        <v>6</v>
      </c>
      <c r="Q55" s="363">
        <f>'[1]HK2'!U47</f>
        <v>8</v>
      </c>
      <c r="R55" s="363">
        <f>'[1]HK2'!X47</f>
        <v>4</v>
      </c>
      <c r="S55" s="363">
        <f>'[1]HK3'!I47</f>
        <v>9</v>
      </c>
      <c r="T55" s="363">
        <f>'[1]HK3'!L47</f>
        <v>7</v>
      </c>
      <c r="U55" s="363">
        <f>'[1]HK3'!O47</f>
        <v>7</v>
      </c>
      <c r="V55" s="363">
        <f>'[1]HK3'!R47</f>
        <v>7</v>
      </c>
      <c r="W55" s="363">
        <f>'[1]HK3'!U47</f>
        <v>6</v>
      </c>
      <c r="X55" s="363">
        <f>'[1]HK3'!X47</f>
        <v>6</v>
      </c>
      <c r="Y55" s="363">
        <f>'[1]HK3'!AA47</f>
        <v>3</v>
      </c>
      <c r="Z55" s="459">
        <f t="shared" si="1"/>
        <v>7.1</v>
      </c>
      <c r="AA55" s="363">
        <f>'[1]HK4'!I47</f>
        <v>7</v>
      </c>
      <c r="AB55" s="363">
        <f>'[1]HK4'!L47</f>
        <v>5</v>
      </c>
      <c r="AC55" s="363">
        <f>'[1]HK4'!O47</f>
        <v>6</v>
      </c>
      <c r="AD55" s="363">
        <f>'[1]HK4'!R47</f>
        <v>3</v>
      </c>
      <c r="AE55" s="363">
        <f>'[1]HK4'!U47</f>
        <v>6</v>
      </c>
      <c r="AF55" s="363">
        <f>'[1]HK4'!X47</f>
        <v>4</v>
      </c>
      <c r="AG55" s="363">
        <f>'[1]HK4'!AA47</f>
        <v>7</v>
      </c>
      <c r="AH55" s="363">
        <f>'[1]HK4'!AD47</f>
        <v>0</v>
      </c>
      <c r="AI55" s="363">
        <f>'[1]HK4'!AG47</f>
        <v>8</v>
      </c>
      <c r="AJ55" s="459">
        <f t="shared" si="2"/>
        <v>5.2</v>
      </c>
      <c r="AK55" s="459">
        <f t="shared" si="3"/>
        <v>6.07</v>
      </c>
      <c r="AL55" s="411" t="str">
        <f t="shared" si="4"/>
        <v>TB.Khá</v>
      </c>
      <c r="AM55" s="192">
        <f t="shared" si="5"/>
        <v>5</v>
      </c>
      <c r="AN55" s="192">
        <f t="shared" si="6"/>
        <v>8</v>
      </c>
      <c r="AO55" s="412" t="str">
        <f t="shared" si="7"/>
        <v>Học tiếp</v>
      </c>
      <c r="AP55" s="308">
        <f t="shared" si="0"/>
        <v>6.13</v>
      </c>
    </row>
    <row r="56" spans="1:42" s="193" customFormat="1" ht="22.5" customHeight="1" hidden="1">
      <c r="A56" s="189">
        <v>46</v>
      </c>
      <c r="B56" s="190" t="s">
        <v>172</v>
      </c>
      <c r="C56" s="298" t="s">
        <v>51</v>
      </c>
      <c r="D56" s="250" t="s">
        <v>258</v>
      </c>
      <c r="E56" s="192" t="s">
        <v>173</v>
      </c>
      <c r="F56" s="194" t="s">
        <v>58</v>
      </c>
      <c r="G56" s="363">
        <f>'[1]HK1'!I48</f>
        <v>6</v>
      </c>
      <c r="H56" s="363">
        <f>'[1]HK1'!L48</f>
        <v>3</v>
      </c>
      <c r="I56" s="363">
        <f>'[1]HK1'!O48</f>
        <v>4</v>
      </c>
      <c r="J56" s="364">
        <f>'[1]HK1'!R48</f>
        <v>8</v>
      </c>
      <c r="K56" s="363">
        <f>'[1]HK1'!U48</f>
        <v>3</v>
      </c>
      <c r="L56" s="363">
        <f>'[1]HK1'!X48</f>
        <v>6</v>
      </c>
      <c r="M56" s="363">
        <f>'[1]HK2'!I48</f>
        <v>7</v>
      </c>
      <c r="N56" s="363">
        <f>'[1]HK2'!L48</f>
        <v>7</v>
      </c>
      <c r="O56" s="363">
        <f>'[1]HK2'!O48</f>
        <v>5</v>
      </c>
      <c r="P56" s="363">
        <f>'[1]HK2'!R48</f>
        <v>6</v>
      </c>
      <c r="Q56" s="363">
        <f>'[1]HK2'!U48</f>
        <v>8</v>
      </c>
      <c r="R56" s="363">
        <f>'[1]HK2'!X48</f>
        <v>4</v>
      </c>
      <c r="S56" s="363">
        <f>'[1]HK3'!I48</f>
        <v>9</v>
      </c>
      <c r="T56" s="363">
        <f>'[1]HK3'!L48</f>
        <v>6</v>
      </c>
      <c r="U56" s="363">
        <f>'[1]HK3'!O48</f>
        <v>6</v>
      </c>
      <c r="V56" s="363">
        <f>'[1]HK3'!R48</f>
        <v>5</v>
      </c>
      <c r="W56" s="363">
        <f>'[1]HK3'!U48</f>
        <v>5</v>
      </c>
      <c r="X56" s="363">
        <f>'[1]HK3'!X48</f>
        <v>6</v>
      </c>
      <c r="Y56" s="363">
        <f>'[1]HK3'!AA48</f>
        <v>3</v>
      </c>
      <c r="Z56" s="459">
        <f t="shared" si="1"/>
        <v>6.29</v>
      </c>
      <c r="AA56" s="363">
        <f>'[1]HK4'!I48</f>
        <v>5</v>
      </c>
      <c r="AB56" s="363">
        <f>'[1]HK4'!L48</f>
        <v>5</v>
      </c>
      <c r="AC56" s="363">
        <f>'[1]HK4'!O48</f>
        <v>5</v>
      </c>
      <c r="AD56" s="363">
        <f>'[1]HK4'!R48</f>
        <v>3</v>
      </c>
      <c r="AE56" s="363">
        <f>'[1]HK4'!U48</f>
        <v>3</v>
      </c>
      <c r="AF56" s="363">
        <f>'[1]HK4'!X48</f>
        <v>6</v>
      </c>
      <c r="AG56" s="363">
        <f>'[1]HK4'!AA48</f>
        <v>8</v>
      </c>
      <c r="AH56" s="363">
        <f>'[1]HK4'!AD48</f>
        <v>0</v>
      </c>
      <c r="AI56" s="363">
        <f>'[1]HK4'!AG48</f>
        <v>6</v>
      </c>
      <c r="AJ56" s="459">
        <f t="shared" si="2"/>
        <v>4.64</v>
      </c>
      <c r="AK56" s="459">
        <f t="shared" si="3"/>
        <v>5.39</v>
      </c>
      <c r="AL56" s="411" t="str">
        <f t="shared" si="4"/>
        <v>Trung Bình</v>
      </c>
      <c r="AM56" s="192">
        <f t="shared" si="5"/>
        <v>8</v>
      </c>
      <c r="AN56" s="192">
        <f t="shared" si="6"/>
        <v>20</v>
      </c>
      <c r="AO56" s="412" t="str">
        <f t="shared" si="7"/>
        <v>Học tiếp</v>
      </c>
      <c r="AP56" s="308">
        <f t="shared" si="0"/>
        <v>5.56</v>
      </c>
    </row>
    <row r="57" spans="1:42" s="193" customFormat="1" ht="22.5" customHeight="1" hidden="1">
      <c r="A57" s="192">
        <v>47</v>
      </c>
      <c r="B57" s="190" t="s">
        <v>174</v>
      </c>
      <c r="C57" s="298" t="s">
        <v>51</v>
      </c>
      <c r="D57" s="250" t="s">
        <v>259</v>
      </c>
      <c r="E57" s="192" t="s">
        <v>175</v>
      </c>
      <c r="F57" s="194" t="s">
        <v>13</v>
      </c>
      <c r="G57" s="363">
        <f>'[1]HK1'!I49</f>
        <v>6</v>
      </c>
      <c r="H57" s="363">
        <f>'[1]HK1'!L49</f>
        <v>6</v>
      </c>
      <c r="I57" s="363">
        <f>'[1]HK1'!O49</f>
        <v>7</v>
      </c>
      <c r="J57" s="364">
        <f>'[1]HK1'!R49</f>
        <v>6</v>
      </c>
      <c r="K57" s="363">
        <f>'[1]HK1'!U49</f>
        <v>4</v>
      </c>
      <c r="L57" s="363">
        <f>'[1]HK1'!X49</f>
        <v>10</v>
      </c>
      <c r="M57" s="363">
        <f>'[1]HK2'!I49</f>
        <v>8</v>
      </c>
      <c r="N57" s="363">
        <f>'[1]HK2'!L49</f>
        <v>6</v>
      </c>
      <c r="O57" s="363">
        <f>'[1]HK2'!O49</f>
        <v>5</v>
      </c>
      <c r="P57" s="363">
        <f>'[1]HK2'!R49</f>
        <v>5</v>
      </c>
      <c r="Q57" s="363">
        <f>'[1]HK2'!U49</f>
        <v>5</v>
      </c>
      <c r="R57" s="363">
        <f>'[1]HK2'!X49</f>
        <v>7</v>
      </c>
      <c r="S57" s="363">
        <f>'[1]HK3'!I49</f>
        <v>9</v>
      </c>
      <c r="T57" s="363">
        <f>'[1]HK3'!L49</f>
        <v>6</v>
      </c>
      <c r="U57" s="363">
        <f>'[1]HK3'!O49</f>
        <v>7</v>
      </c>
      <c r="V57" s="363">
        <f>'[1]HK3'!R49</f>
        <v>7</v>
      </c>
      <c r="W57" s="363">
        <f>'[1]HK3'!U49</f>
        <v>7</v>
      </c>
      <c r="X57" s="363">
        <f>'[1]HK3'!X49</f>
        <v>7</v>
      </c>
      <c r="Y57" s="363">
        <f>'[1]HK3'!AA49</f>
        <v>7</v>
      </c>
      <c r="Z57" s="459">
        <f t="shared" si="1"/>
        <v>7.24</v>
      </c>
      <c r="AA57" s="363">
        <f>'[1]HK4'!I49</f>
        <v>6</v>
      </c>
      <c r="AB57" s="363">
        <f>'[1]HK4'!L49</f>
        <v>5</v>
      </c>
      <c r="AC57" s="363">
        <f>'[1]HK4'!O49</f>
        <v>7</v>
      </c>
      <c r="AD57" s="363">
        <f>'[1]HK4'!R49</f>
        <v>7</v>
      </c>
      <c r="AE57" s="363">
        <f>'[1]HK4'!U49</f>
        <v>6</v>
      </c>
      <c r="AF57" s="363">
        <f>'[1]HK4'!X49</f>
        <v>5</v>
      </c>
      <c r="AG57" s="363">
        <f>'[1]HK4'!AA49</f>
        <v>6</v>
      </c>
      <c r="AH57" s="363">
        <f>'[1]HK4'!AD49</f>
        <v>0</v>
      </c>
      <c r="AI57" s="363">
        <f>'[1]HK4'!AG49</f>
        <v>8</v>
      </c>
      <c r="AJ57" s="459">
        <f t="shared" si="2"/>
        <v>5.8</v>
      </c>
      <c r="AK57" s="459">
        <f t="shared" si="3"/>
        <v>6.46</v>
      </c>
      <c r="AL57" s="411" t="str">
        <f t="shared" si="4"/>
        <v>TB.Khá</v>
      </c>
      <c r="AM57" s="192">
        <f t="shared" si="5"/>
        <v>2</v>
      </c>
      <c r="AN57" s="192">
        <f t="shared" si="6"/>
        <v>5</v>
      </c>
      <c r="AO57" s="412" t="str">
        <f t="shared" si="7"/>
        <v>Học tiếp</v>
      </c>
      <c r="AP57" s="308">
        <f t="shared" si="0"/>
        <v>6.16</v>
      </c>
    </row>
    <row r="58" spans="1:42" s="193" customFormat="1" ht="22.5" customHeight="1" hidden="1">
      <c r="A58" s="189">
        <v>48</v>
      </c>
      <c r="B58" s="190" t="s">
        <v>176</v>
      </c>
      <c r="C58" s="298" t="s">
        <v>177</v>
      </c>
      <c r="D58" s="250" t="s">
        <v>260</v>
      </c>
      <c r="E58" s="192" t="s">
        <v>178</v>
      </c>
      <c r="F58" s="194" t="s">
        <v>170</v>
      </c>
      <c r="G58" s="363">
        <f>'[1]HK1'!I50</f>
        <v>8</v>
      </c>
      <c r="H58" s="363">
        <f>'[1]HK1'!L50</f>
        <v>7</v>
      </c>
      <c r="I58" s="363">
        <f>'[1]HK1'!O50</f>
        <v>5</v>
      </c>
      <c r="J58" s="364">
        <f>'[1]HK1'!R50</f>
        <v>6</v>
      </c>
      <c r="K58" s="363">
        <f>'[1]HK1'!U50</f>
        <v>4</v>
      </c>
      <c r="L58" s="363">
        <f>'[1]HK1'!X50</f>
        <v>8</v>
      </c>
      <c r="M58" s="363">
        <f>'[1]HK2'!I50</f>
        <v>9</v>
      </c>
      <c r="N58" s="363">
        <f>'[1]HK2'!L50</f>
        <v>5</v>
      </c>
      <c r="O58" s="363">
        <f>'[1]HK2'!O50</f>
        <v>7</v>
      </c>
      <c r="P58" s="363">
        <f>'[1]HK2'!R50</f>
        <v>6</v>
      </c>
      <c r="Q58" s="363">
        <f>'[1]HK2'!U50</f>
        <v>8</v>
      </c>
      <c r="R58" s="363">
        <f>'[1]HK2'!X50</f>
        <v>6</v>
      </c>
      <c r="S58" s="363">
        <f>'[1]HK3'!I50</f>
        <v>9</v>
      </c>
      <c r="T58" s="363">
        <f>'[1]HK3'!L50</f>
        <v>4</v>
      </c>
      <c r="U58" s="363">
        <f>'[1]HK3'!O50</f>
        <v>7</v>
      </c>
      <c r="V58" s="363">
        <f>'[1]HK3'!R50</f>
        <v>8</v>
      </c>
      <c r="W58" s="363">
        <f>'[1]HK3'!U50</f>
        <v>0</v>
      </c>
      <c r="X58" s="363">
        <f>'[1]HK3'!X50</f>
        <v>5</v>
      </c>
      <c r="Y58" s="363">
        <f>'[1]HK3'!AA50</f>
        <v>5</v>
      </c>
      <c r="Z58" s="459">
        <f t="shared" si="1"/>
        <v>5.81</v>
      </c>
      <c r="AA58" s="363">
        <f>'[1]HK4'!I50</f>
        <v>6</v>
      </c>
      <c r="AB58" s="363">
        <f>'[1]HK4'!L50</f>
        <v>4</v>
      </c>
      <c r="AC58" s="363">
        <f>'[1]HK4'!O50</f>
        <v>8</v>
      </c>
      <c r="AD58" s="363">
        <f>'[1]HK4'!R50</f>
        <v>7</v>
      </c>
      <c r="AE58" s="363">
        <f>'[1]HK4'!U50</f>
        <v>6</v>
      </c>
      <c r="AF58" s="363">
        <f>'[1]HK4'!X50</f>
        <v>6</v>
      </c>
      <c r="AG58" s="363">
        <f>'[1]HK4'!AA50</f>
        <v>8</v>
      </c>
      <c r="AH58" s="363">
        <f>'[1]HK4'!AD50</f>
        <v>1</v>
      </c>
      <c r="AI58" s="363">
        <f>'[1]HK4'!AG50</f>
        <v>8</v>
      </c>
      <c r="AJ58" s="459">
        <f t="shared" si="2"/>
        <v>6.2</v>
      </c>
      <c r="AK58" s="459">
        <f t="shared" si="3"/>
        <v>6.02</v>
      </c>
      <c r="AL58" s="411" t="str">
        <f t="shared" si="4"/>
        <v>TB.Khá</v>
      </c>
      <c r="AM58" s="192">
        <f t="shared" si="5"/>
        <v>5</v>
      </c>
      <c r="AN58" s="192">
        <f t="shared" si="6"/>
        <v>14</v>
      </c>
      <c r="AO58" s="412" t="str">
        <f t="shared" si="7"/>
        <v>Học tiếp</v>
      </c>
      <c r="AP58" s="308">
        <f t="shared" si="0"/>
        <v>6.27</v>
      </c>
    </row>
    <row r="59" spans="1:42" s="193" customFormat="1" ht="22.5" customHeight="1" hidden="1">
      <c r="A59" s="189">
        <v>49</v>
      </c>
      <c r="B59" s="190" t="s">
        <v>179</v>
      </c>
      <c r="C59" s="298" t="s">
        <v>180</v>
      </c>
      <c r="D59" s="250" t="s">
        <v>261</v>
      </c>
      <c r="E59" s="192" t="s">
        <v>31</v>
      </c>
      <c r="F59" s="194" t="s">
        <v>0</v>
      </c>
      <c r="G59" s="363">
        <f>'[1]HK1'!I51</f>
        <v>7</v>
      </c>
      <c r="H59" s="363">
        <f>'[1]HK1'!L51</f>
        <v>5</v>
      </c>
      <c r="I59" s="363">
        <f>'[1]HK1'!O51</f>
        <v>7</v>
      </c>
      <c r="J59" s="364">
        <f>'[1]HK1'!R51</f>
        <v>9</v>
      </c>
      <c r="K59" s="363">
        <f>'[1]HK1'!U51</f>
        <v>5</v>
      </c>
      <c r="L59" s="363">
        <f>'[1]HK1'!X51</f>
        <v>8</v>
      </c>
      <c r="M59" s="363">
        <f>'[1]HK2'!I51</f>
        <v>8</v>
      </c>
      <c r="N59" s="363">
        <f>'[1]HK2'!L51</f>
        <v>8</v>
      </c>
      <c r="O59" s="363">
        <f>'[1]HK2'!O51</f>
        <v>5</v>
      </c>
      <c r="P59" s="363">
        <f>'[1]HK2'!R51</f>
        <v>5</v>
      </c>
      <c r="Q59" s="363">
        <f>'[1]HK2'!U51</f>
        <v>7</v>
      </c>
      <c r="R59" s="363">
        <f>'[1]HK2'!X51</f>
        <v>8</v>
      </c>
      <c r="S59" s="363">
        <f>'[1]HK3'!I51</f>
        <v>9</v>
      </c>
      <c r="T59" s="363">
        <f>'[1]HK3'!L51</f>
        <v>6</v>
      </c>
      <c r="U59" s="363">
        <f>'[1]HK3'!O51</f>
        <v>8</v>
      </c>
      <c r="V59" s="363">
        <f>'[1]HK3'!R51</f>
        <v>7</v>
      </c>
      <c r="W59" s="363">
        <f>'[1]HK3'!U51</f>
        <v>6</v>
      </c>
      <c r="X59" s="363">
        <f>'[1]HK3'!X51</f>
        <v>8</v>
      </c>
      <c r="Y59" s="363">
        <f>'[1]HK3'!AA51</f>
        <v>9</v>
      </c>
      <c r="Z59" s="459">
        <f t="shared" si="1"/>
        <v>7.48</v>
      </c>
      <c r="AA59" s="363">
        <f>'[1]HK4'!I51</f>
        <v>6</v>
      </c>
      <c r="AB59" s="363">
        <f>'[1]HK4'!L51</f>
        <v>8</v>
      </c>
      <c r="AC59" s="363">
        <f>'[1]HK4'!O51</f>
        <v>6</v>
      </c>
      <c r="AD59" s="363">
        <f>'[1]HK4'!R51</f>
        <v>7</v>
      </c>
      <c r="AE59" s="363">
        <f>'[1]HK4'!U51</f>
        <v>6</v>
      </c>
      <c r="AF59" s="363">
        <f>'[1]HK4'!X51</f>
        <v>6</v>
      </c>
      <c r="AG59" s="363">
        <f>'[1]HK4'!AA51</f>
        <v>8</v>
      </c>
      <c r="AH59" s="363">
        <f>'[1]HK4'!AD51</f>
        <v>0</v>
      </c>
      <c r="AI59" s="363">
        <f>'[1]HK4'!AG51</f>
        <v>6</v>
      </c>
      <c r="AJ59" s="459">
        <f t="shared" si="2"/>
        <v>6.4</v>
      </c>
      <c r="AK59" s="459">
        <f t="shared" si="3"/>
        <v>6.89</v>
      </c>
      <c r="AL59" s="411" t="str">
        <f t="shared" si="4"/>
        <v>TB.Khá</v>
      </c>
      <c r="AM59" s="192">
        <f t="shared" si="5"/>
        <v>1</v>
      </c>
      <c r="AN59" s="192">
        <f t="shared" si="6"/>
        <v>1</v>
      </c>
      <c r="AO59" s="412" t="str">
        <f t="shared" si="7"/>
        <v>Học tiếp</v>
      </c>
      <c r="AP59" s="308">
        <f t="shared" si="0"/>
        <v>6.75</v>
      </c>
    </row>
    <row r="60" spans="1:42" s="193" customFormat="1" ht="22.5" customHeight="1" hidden="1">
      <c r="A60" s="192">
        <v>50</v>
      </c>
      <c r="B60" s="190" t="s">
        <v>181</v>
      </c>
      <c r="C60" s="298" t="s">
        <v>182</v>
      </c>
      <c r="D60" s="250" t="s">
        <v>262</v>
      </c>
      <c r="E60" s="192" t="s">
        <v>183</v>
      </c>
      <c r="F60" s="194" t="s">
        <v>184</v>
      </c>
      <c r="G60" s="363">
        <f>'[1]HK1'!I52</f>
        <v>6</v>
      </c>
      <c r="H60" s="363">
        <f>'[1]HK1'!L52</f>
        <v>5</v>
      </c>
      <c r="I60" s="363">
        <f>'[1]HK1'!O52</f>
        <v>6</v>
      </c>
      <c r="J60" s="364">
        <f>'[1]HK1'!R52</f>
        <v>9</v>
      </c>
      <c r="K60" s="363">
        <f>'[1]HK1'!U52</f>
        <v>5</v>
      </c>
      <c r="L60" s="363">
        <f>'[1]HK1'!X52</f>
        <v>7</v>
      </c>
      <c r="M60" s="363">
        <f>'[1]HK2'!I52</f>
        <v>7</v>
      </c>
      <c r="N60" s="363">
        <f>'[1]HK2'!L52</f>
        <v>7</v>
      </c>
      <c r="O60" s="363">
        <f>'[1]HK2'!O52</f>
        <v>5</v>
      </c>
      <c r="P60" s="363">
        <f>'[1]HK2'!R52</f>
        <v>7</v>
      </c>
      <c r="Q60" s="363">
        <f>'[1]HK2'!U52</f>
        <v>6</v>
      </c>
      <c r="R60" s="363">
        <f>'[1]HK2'!X52</f>
        <v>5</v>
      </c>
      <c r="S60" s="363">
        <f>'[1]HK3'!I52</f>
        <v>9</v>
      </c>
      <c r="T60" s="363">
        <f>'[1]HK3'!L52</f>
        <v>8</v>
      </c>
      <c r="U60" s="363">
        <f>'[1]HK3'!O52</f>
        <v>7</v>
      </c>
      <c r="V60" s="363">
        <f>'[1]HK3'!R52</f>
        <v>7</v>
      </c>
      <c r="W60" s="363">
        <f>'[1]HK3'!U52</f>
        <v>6</v>
      </c>
      <c r="X60" s="363">
        <f>'[1]HK3'!X52</f>
        <v>8</v>
      </c>
      <c r="Y60" s="363">
        <f>'[1]HK3'!AA52</f>
        <v>3</v>
      </c>
      <c r="Z60" s="459">
        <f t="shared" si="1"/>
        <v>7.52</v>
      </c>
      <c r="AA60" s="363">
        <f>'[1]HK4'!I52</f>
        <v>6</v>
      </c>
      <c r="AB60" s="363">
        <f>'[1]HK4'!L52</f>
        <v>7</v>
      </c>
      <c r="AC60" s="363">
        <f>'[1]HK4'!O52</f>
        <v>8</v>
      </c>
      <c r="AD60" s="363">
        <f>'[1]HK4'!R52</f>
        <v>3</v>
      </c>
      <c r="AE60" s="363">
        <f>'[1]HK4'!U52</f>
        <v>6</v>
      </c>
      <c r="AF60" s="363">
        <f>'[1]HK4'!X52</f>
        <v>7</v>
      </c>
      <c r="AG60" s="363">
        <f>'[1]HK4'!AA52</f>
        <v>9</v>
      </c>
      <c r="AH60" s="363">
        <f>'[1]HK4'!AD52</f>
        <v>0</v>
      </c>
      <c r="AI60" s="363">
        <f>'[1]HK4'!AG52</f>
        <v>8</v>
      </c>
      <c r="AJ60" s="459">
        <f t="shared" si="2"/>
        <v>6.12</v>
      </c>
      <c r="AK60" s="459">
        <f t="shared" si="3"/>
        <v>6.76</v>
      </c>
      <c r="AL60" s="411" t="str">
        <f t="shared" si="4"/>
        <v>TB.Khá</v>
      </c>
      <c r="AM60" s="192">
        <f t="shared" si="5"/>
        <v>3</v>
      </c>
      <c r="AN60" s="192">
        <f t="shared" si="6"/>
        <v>5</v>
      </c>
      <c r="AO60" s="412" t="str">
        <f t="shared" si="7"/>
        <v>Học tiếp</v>
      </c>
      <c r="AP60" s="308">
        <f t="shared" si="0"/>
        <v>6.56</v>
      </c>
    </row>
    <row r="61" spans="1:42" s="193" customFormat="1" ht="22.5" customHeight="1" hidden="1">
      <c r="A61" s="189">
        <v>51</v>
      </c>
      <c r="B61" s="190" t="s">
        <v>185</v>
      </c>
      <c r="C61" s="298" t="s">
        <v>186</v>
      </c>
      <c r="D61" s="250" t="s">
        <v>263</v>
      </c>
      <c r="E61" s="192" t="s">
        <v>41</v>
      </c>
      <c r="F61" s="194" t="s">
        <v>118</v>
      </c>
      <c r="G61" s="363">
        <f>'[1]HK1'!I53</f>
        <v>5</v>
      </c>
      <c r="H61" s="363">
        <f>'[1]HK1'!L53</f>
        <v>5</v>
      </c>
      <c r="I61" s="363">
        <f>'[1]HK1'!O53</f>
        <v>7</v>
      </c>
      <c r="J61" s="364">
        <f>'[1]HK1'!R53</f>
        <v>8</v>
      </c>
      <c r="K61" s="363">
        <f>'[1]HK1'!U53</f>
        <v>6</v>
      </c>
      <c r="L61" s="363">
        <f>'[1]HK1'!X53</f>
        <v>7</v>
      </c>
      <c r="M61" s="363">
        <f>'[1]HK2'!I53</f>
        <v>8</v>
      </c>
      <c r="N61" s="363">
        <f>'[1]HK2'!L53</f>
        <v>7</v>
      </c>
      <c r="O61" s="363">
        <f>'[1]HK2'!O53</f>
        <v>6</v>
      </c>
      <c r="P61" s="363">
        <f>'[1]HK2'!R53</f>
        <v>7</v>
      </c>
      <c r="Q61" s="363">
        <f>'[1]HK2'!U53</f>
        <v>8</v>
      </c>
      <c r="R61" s="363">
        <f>'[1]HK2'!X53</f>
        <v>9</v>
      </c>
      <c r="S61" s="363">
        <f>'[1]HK3'!I53</f>
        <v>9</v>
      </c>
      <c r="T61" s="363">
        <f>'[1]HK3'!L53</f>
        <v>6</v>
      </c>
      <c r="U61" s="363">
        <f>'[1]HK3'!O53</f>
        <v>6</v>
      </c>
      <c r="V61" s="363">
        <f>'[1]HK3'!R53</f>
        <v>7</v>
      </c>
      <c r="W61" s="363">
        <f>'[1]HK3'!U53</f>
        <v>7</v>
      </c>
      <c r="X61" s="363">
        <f>'[1]HK3'!X53</f>
        <v>8</v>
      </c>
      <c r="Y61" s="363">
        <f>'[1]HK3'!AA53</f>
        <v>7</v>
      </c>
      <c r="Z61" s="459">
        <f t="shared" si="1"/>
        <v>7.14</v>
      </c>
      <c r="AA61" s="363">
        <f>'[1]HK4'!I53</f>
        <v>5</v>
      </c>
      <c r="AB61" s="363">
        <f>'[1]HK4'!L53</f>
        <v>7</v>
      </c>
      <c r="AC61" s="363">
        <f>'[1]HK4'!O53</f>
        <v>9</v>
      </c>
      <c r="AD61" s="363">
        <f>'[1]HK4'!R53</f>
        <v>8</v>
      </c>
      <c r="AE61" s="363">
        <f>'[1]HK4'!U53</f>
        <v>6</v>
      </c>
      <c r="AF61" s="363">
        <f>'[1]HK4'!X53</f>
        <v>8</v>
      </c>
      <c r="AG61" s="363">
        <f>'[1]HK4'!AA53</f>
        <v>9</v>
      </c>
      <c r="AH61" s="363">
        <f>'[1]HK4'!AD53</f>
        <v>0</v>
      </c>
      <c r="AI61" s="363">
        <f>'[1]HK4'!AG53</f>
        <v>6</v>
      </c>
      <c r="AJ61" s="459">
        <f t="shared" si="2"/>
        <v>7</v>
      </c>
      <c r="AK61" s="459">
        <f t="shared" si="3"/>
        <v>7.07</v>
      </c>
      <c r="AL61" s="411" t="str">
        <f t="shared" si="4"/>
        <v>Khá</v>
      </c>
      <c r="AM61" s="192">
        <f t="shared" si="5"/>
        <v>1</v>
      </c>
      <c r="AN61" s="192">
        <f t="shared" si="6"/>
        <v>1</v>
      </c>
      <c r="AO61" s="412" t="str">
        <f t="shared" si="7"/>
        <v>Học tiếp</v>
      </c>
      <c r="AP61" s="308">
        <f t="shared" si="0"/>
        <v>6.89</v>
      </c>
    </row>
    <row r="62" spans="1:42" s="193" customFormat="1" ht="22.5" customHeight="1" hidden="1">
      <c r="A62" s="189">
        <v>52</v>
      </c>
      <c r="B62" s="190" t="s">
        <v>162</v>
      </c>
      <c r="C62" s="298" t="s">
        <v>187</v>
      </c>
      <c r="D62" s="250" t="s">
        <v>264</v>
      </c>
      <c r="E62" s="192" t="s">
        <v>188</v>
      </c>
      <c r="F62" s="194" t="s">
        <v>7</v>
      </c>
      <c r="G62" s="363">
        <f>'[1]HK1'!I54</f>
        <v>5</v>
      </c>
      <c r="H62" s="363">
        <f>'[1]HK1'!L54</f>
        <v>5</v>
      </c>
      <c r="I62" s="363">
        <f>'[1]HK1'!O54</f>
        <v>6</v>
      </c>
      <c r="J62" s="364">
        <f>'[1]HK1'!R54</f>
        <v>10</v>
      </c>
      <c r="K62" s="363">
        <f>'[1]HK1'!U54</f>
        <v>5</v>
      </c>
      <c r="L62" s="363">
        <f>'[1]HK1'!X54</f>
        <v>6</v>
      </c>
      <c r="M62" s="363">
        <f>'[1]HK2'!I54</f>
        <v>5</v>
      </c>
      <c r="N62" s="363">
        <f>'[1]HK2'!L54</f>
        <v>6</v>
      </c>
      <c r="O62" s="363">
        <f>'[1]HK2'!O54</f>
        <v>7</v>
      </c>
      <c r="P62" s="363">
        <f>'[1]HK2'!R54</f>
        <v>5</v>
      </c>
      <c r="Q62" s="363">
        <f>'[1]HK2'!U54</f>
        <v>7</v>
      </c>
      <c r="R62" s="363">
        <f>'[1]HK2'!X54</f>
        <v>3</v>
      </c>
      <c r="S62" s="363">
        <f>'[1]HK3'!I54</f>
        <v>5</v>
      </c>
      <c r="T62" s="363">
        <f>'[1]HK3'!L54</f>
        <v>2</v>
      </c>
      <c r="U62" s="363">
        <f>'[1]HK3'!O54</f>
        <v>6</v>
      </c>
      <c r="V62" s="363">
        <f>'[1]HK3'!R54</f>
        <v>5</v>
      </c>
      <c r="W62" s="363">
        <f>'[1]HK3'!U54</f>
        <v>4</v>
      </c>
      <c r="X62" s="363">
        <f>'[1]HK3'!X54</f>
        <v>7</v>
      </c>
      <c r="Y62" s="363">
        <f>'[1]HK3'!AA54</f>
        <v>2</v>
      </c>
      <c r="Z62" s="459">
        <f t="shared" si="1"/>
        <v>4.95</v>
      </c>
      <c r="AA62" s="363">
        <f>'[1]HK4'!I54</f>
        <v>6</v>
      </c>
      <c r="AB62" s="363">
        <f>'[1]HK4'!L54</f>
        <v>5</v>
      </c>
      <c r="AC62" s="363">
        <f>'[1]HK4'!O54</f>
        <v>8</v>
      </c>
      <c r="AD62" s="363">
        <f>'[1]HK4'!R54</f>
        <v>3</v>
      </c>
      <c r="AE62" s="363">
        <f>'[1]HK4'!U54</f>
        <v>7</v>
      </c>
      <c r="AF62" s="363">
        <f>'[1]HK4'!X54</f>
        <v>5</v>
      </c>
      <c r="AG62" s="363">
        <f>'[1]HK4'!AA54</f>
        <v>8</v>
      </c>
      <c r="AH62" s="363">
        <f>'[1]HK4'!AD54</f>
        <v>0</v>
      </c>
      <c r="AI62" s="363">
        <f>'[1]HK4'!AG54</f>
        <v>6</v>
      </c>
      <c r="AJ62" s="459">
        <f t="shared" si="2"/>
        <v>5.68</v>
      </c>
      <c r="AK62" s="459">
        <f t="shared" si="3"/>
        <v>5.35</v>
      </c>
      <c r="AL62" s="411" t="str">
        <f t="shared" si="4"/>
        <v>Trung Bình</v>
      </c>
      <c r="AM62" s="192">
        <f t="shared" si="5"/>
        <v>7</v>
      </c>
      <c r="AN62" s="192">
        <f t="shared" si="6"/>
        <v>11</v>
      </c>
      <c r="AO62" s="412" t="str">
        <f t="shared" si="7"/>
        <v>Học tiếp</v>
      </c>
      <c r="AP62" s="308">
        <f t="shared" si="0"/>
        <v>5.68</v>
      </c>
    </row>
    <row r="63" spans="1:42" s="193" customFormat="1" ht="22.5" customHeight="1" hidden="1">
      <c r="A63" s="192">
        <v>53</v>
      </c>
      <c r="B63" s="190" t="s">
        <v>190</v>
      </c>
      <c r="C63" s="298" t="s">
        <v>187</v>
      </c>
      <c r="D63" s="250" t="s">
        <v>266</v>
      </c>
      <c r="E63" s="192" t="s">
        <v>117</v>
      </c>
      <c r="F63" s="194" t="s">
        <v>48</v>
      </c>
      <c r="G63" s="363">
        <f>'[1]HK1'!I55</f>
        <v>5</v>
      </c>
      <c r="H63" s="363">
        <f>'[1]HK1'!L55</f>
        <v>5</v>
      </c>
      <c r="I63" s="363">
        <f>'[1]HK1'!O55</f>
        <v>6</v>
      </c>
      <c r="J63" s="364">
        <f>'[1]HK1'!R55</f>
        <v>4</v>
      </c>
      <c r="K63" s="363">
        <f>'[1]HK1'!U55</f>
        <v>5</v>
      </c>
      <c r="L63" s="363">
        <f>'[1]HK1'!X55</f>
        <v>9</v>
      </c>
      <c r="M63" s="363">
        <f>'[1]HK2'!I55</f>
        <v>8</v>
      </c>
      <c r="N63" s="363">
        <f>'[1]HK2'!L55</f>
        <v>7</v>
      </c>
      <c r="O63" s="363">
        <f>'[1]HK2'!O55</f>
        <v>6</v>
      </c>
      <c r="P63" s="363">
        <f>'[1]HK2'!R55</f>
        <v>3</v>
      </c>
      <c r="Q63" s="363">
        <f>'[1]HK2'!U55</f>
        <v>8</v>
      </c>
      <c r="R63" s="363">
        <f>'[1]HK2'!X55</f>
        <v>5</v>
      </c>
      <c r="S63" s="363">
        <f>'[1]HK3'!I55</f>
        <v>9</v>
      </c>
      <c r="T63" s="363">
        <f>'[1]HK3'!L55</f>
        <v>7</v>
      </c>
      <c r="U63" s="363">
        <f>'[1]HK3'!O55</f>
        <v>1</v>
      </c>
      <c r="V63" s="363">
        <f>'[1]HK3'!R55</f>
        <v>7</v>
      </c>
      <c r="W63" s="363">
        <f>'[1]HK3'!U55</f>
        <v>7</v>
      </c>
      <c r="X63" s="363">
        <f>'[1]HK3'!X55</f>
        <v>8</v>
      </c>
      <c r="Y63" s="363">
        <f>'[1]HK3'!AA55</f>
        <v>3</v>
      </c>
      <c r="Z63" s="459">
        <f t="shared" si="1"/>
        <v>6.1</v>
      </c>
      <c r="AA63" s="363">
        <f>'[1]HK4'!I55</f>
        <v>6</v>
      </c>
      <c r="AB63" s="363">
        <f>'[1]HK4'!L55</f>
        <v>6</v>
      </c>
      <c r="AC63" s="363">
        <f>'[1]HK4'!O55</f>
        <v>7</v>
      </c>
      <c r="AD63" s="363">
        <f>'[1]HK4'!R55</f>
        <v>3</v>
      </c>
      <c r="AE63" s="363">
        <f>'[1]HK4'!U55</f>
        <v>3</v>
      </c>
      <c r="AF63" s="363">
        <f>'[1]HK4'!X55</f>
        <v>4</v>
      </c>
      <c r="AG63" s="363">
        <f>'[1]HK4'!AA55</f>
        <v>8</v>
      </c>
      <c r="AH63" s="363">
        <f>'[1]HK4'!AD55</f>
        <v>0</v>
      </c>
      <c r="AI63" s="363">
        <f>'[1]HK4'!AG55</f>
        <v>8</v>
      </c>
      <c r="AJ63" s="459">
        <f t="shared" si="2"/>
        <v>4.92</v>
      </c>
      <c r="AK63" s="459">
        <f t="shared" si="3"/>
        <v>5.46</v>
      </c>
      <c r="AL63" s="411" t="str">
        <f t="shared" si="4"/>
        <v>Trung Bình</v>
      </c>
      <c r="AM63" s="192">
        <f t="shared" si="5"/>
        <v>8</v>
      </c>
      <c r="AN63" s="192">
        <f t="shared" si="6"/>
        <v>26</v>
      </c>
      <c r="AO63" s="480" t="str">
        <f t="shared" si="7"/>
        <v>Ngừng học</v>
      </c>
      <c r="AP63" s="308">
        <f t="shared" si="0"/>
        <v>5.55</v>
      </c>
    </row>
    <row r="64" spans="1:42" s="193" customFormat="1" ht="22.5" customHeight="1" hidden="1">
      <c r="A64" s="189">
        <v>54</v>
      </c>
      <c r="B64" s="190" t="s">
        <v>28</v>
      </c>
      <c r="C64" s="298" t="s">
        <v>52</v>
      </c>
      <c r="D64" s="250" t="s">
        <v>267</v>
      </c>
      <c r="E64" s="192" t="s">
        <v>191</v>
      </c>
      <c r="F64" s="194" t="s">
        <v>55</v>
      </c>
      <c r="G64" s="363">
        <f>'[1]HK1'!I56</f>
        <v>5</v>
      </c>
      <c r="H64" s="363">
        <f>'[1]HK1'!L56</f>
        <v>5</v>
      </c>
      <c r="I64" s="363">
        <f>'[1]HK1'!O56</f>
        <v>7</v>
      </c>
      <c r="J64" s="364">
        <f>'[1]HK1'!R56</f>
        <v>5</v>
      </c>
      <c r="K64" s="363">
        <f>'[1]HK1'!U56</f>
        <v>4</v>
      </c>
      <c r="L64" s="363">
        <f>'[1]HK1'!X56</f>
        <v>8</v>
      </c>
      <c r="M64" s="363">
        <f>'[1]HK2'!I56</f>
        <v>8</v>
      </c>
      <c r="N64" s="363">
        <f>'[1]HK2'!L56</f>
        <v>5</v>
      </c>
      <c r="O64" s="363">
        <f>'[1]HK2'!O56</f>
        <v>6</v>
      </c>
      <c r="P64" s="363">
        <f>'[1]HK2'!R56</f>
        <v>5</v>
      </c>
      <c r="Q64" s="363">
        <f>'[1]HK2'!U56</f>
        <v>7</v>
      </c>
      <c r="R64" s="363">
        <f>'[1]HK2'!X56</f>
        <v>6</v>
      </c>
      <c r="S64" s="363">
        <f>'[1]HK3'!I56</f>
        <v>9</v>
      </c>
      <c r="T64" s="363">
        <f>'[1]HK3'!L56</f>
        <v>6</v>
      </c>
      <c r="U64" s="363">
        <f>'[1]HK3'!O56</f>
        <v>8</v>
      </c>
      <c r="V64" s="363">
        <f>'[1]HK3'!R56</f>
        <v>8</v>
      </c>
      <c r="W64" s="363">
        <f>'[1]HK3'!U56</f>
        <v>6</v>
      </c>
      <c r="X64" s="363">
        <f>'[1]HK3'!X56</f>
        <v>6</v>
      </c>
      <c r="Y64" s="363">
        <f>'[1]HK3'!AA56</f>
        <v>3</v>
      </c>
      <c r="Z64" s="459">
        <f t="shared" si="1"/>
        <v>7.33</v>
      </c>
      <c r="AA64" s="363">
        <f>'[1]HK4'!I56</f>
        <v>6</v>
      </c>
      <c r="AB64" s="363">
        <f>'[1]HK4'!L56</f>
        <v>6</v>
      </c>
      <c r="AC64" s="363">
        <f>'[1]HK4'!O56</f>
        <v>8</v>
      </c>
      <c r="AD64" s="363">
        <f>'[1]HK4'!R56</f>
        <v>3</v>
      </c>
      <c r="AE64" s="363">
        <f>'[1]HK4'!U56</f>
        <v>2</v>
      </c>
      <c r="AF64" s="363">
        <f>'[1]HK4'!X56</f>
        <v>6</v>
      </c>
      <c r="AG64" s="363">
        <f>'[1]HK4'!AA56</f>
        <v>6</v>
      </c>
      <c r="AH64" s="363">
        <f>'[1]HK4'!AD56</f>
        <v>0</v>
      </c>
      <c r="AI64" s="363">
        <f>'[1]HK4'!AG56</f>
        <v>3</v>
      </c>
      <c r="AJ64" s="459">
        <f t="shared" si="2"/>
        <v>4.88</v>
      </c>
      <c r="AK64" s="459">
        <f t="shared" si="3"/>
        <v>6</v>
      </c>
      <c r="AL64" s="411" t="str">
        <f t="shared" si="4"/>
        <v>TB.Khá</v>
      </c>
      <c r="AM64" s="192">
        <f t="shared" si="5"/>
        <v>6</v>
      </c>
      <c r="AN64" s="192">
        <f t="shared" si="6"/>
        <v>13</v>
      </c>
      <c r="AO64" s="412" t="str">
        <f t="shared" si="7"/>
        <v>Học tiếp</v>
      </c>
      <c r="AP64" s="308">
        <f t="shared" si="0"/>
        <v>5.86</v>
      </c>
    </row>
    <row r="65" spans="1:42" s="195" customFormat="1" ht="22.5" customHeight="1" hidden="1">
      <c r="A65" s="189">
        <v>55</v>
      </c>
      <c r="B65" s="190" t="s">
        <v>194</v>
      </c>
      <c r="C65" s="298" t="s">
        <v>195</v>
      </c>
      <c r="D65" s="250" t="s">
        <v>269</v>
      </c>
      <c r="E65" s="192" t="s">
        <v>196</v>
      </c>
      <c r="F65" s="194" t="s">
        <v>197</v>
      </c>
      <c r="G65" s="363">
        <f>'[1]HK1'!I57</f>
        <v>5</v>
      </c>
      <c r="H65" s="363">
        <f>'[1]HK1'!L57</f>
        <v>6</v>
      </c>
      <c r="I65" s="363">
        <f>'[1]HK1'!O57</f>
        <v>6</v>
      </c>
      <c r="J65" s="364">
        <f>'[1]HK1'!R57</f>
        <v>6</v>
      </c>
      <c r="K65" s="363">
        <f>'[1]HK1'!U57</f>
        <v>6</v>
      </c>
      <c r="L65" s="363">
        <f>'[1]HK1'!X57</f>
        <v>7</v>
      </c>
      <c r="M65" s="363">
        <f>'[1]HK2'!I57</f>
        <v>8</v>
      </c>
      <c r="N65" s="363">
        <f>'[1]HK2'!L57</f>
        <v>6</v>
      </c>
      <c r="O65" s="363">
        <f>'[1]HK2'!O57</f>
        <v>6</v>
      </c>
      <c r="P65" s="363">
        <f>'[1]HK2'!R57</f>
        <v>7</v>
      </c>
      <c r="Q65" s="363">
        <f>'[1]HK2'!U57</f>
        <v>6</v>
      </c>
      <c r="R65" s="363">
        <f>'[1]HK2'!X57</f>
        <v>9</v>
      </c>
      <c r="S65" s="363">
        <f>'[1]HK3'!I57</f>
        <v>9</v>
      </c>
      <c r="T65" s="363">
        <f>'[1]HK3'!L57</f>
        <v>8</v>
      </c>
      <c r="U65" s="363">
        <f>'[1]HK3'!O57</f>
        <v>8</v>
      </c>
      <c r="V65" s="363">
        <f>'[1]HK3'!R57</f>
        <v>8</v>
      </c>
      <c r="W65" s="363">
        <f>'[1]HK3'!U57</f>
        <v>8</v>
      </c>
      <c r="X65" s="363">
        <f>'[1]HK3'!X57</f>
        <v>8</v>
      </c>
      <c r="Y65" s="363">
        <f>'[1]HK3'!AA57</f>
        <v>9</v>
      </c>
      <c r="Z65" s="459">
        <f t="shared" si="1"/>
        <v>8.19</v>
      </c>
      <c r="AA65" s="363">
        <f>'[1]HK4'!I57</f>
        <v>6</v>
      </c>
      <c r="AB65" s="363">
        <f>'[1]HK4'!L57</f>
        <v>8</v>
      </c>
      <c r="AC65" s="363">
        <f>'[1]HK4'!O57</f>
        <v>7</v>
      </c>
      <c r="AD65" s="363">
        <f>'[1]HK4'!R57</f>
        <v>6</v>
      </c>
      <c r="AE65" s="363">
        <f>'[1]HK4'!U57</f>
        <v>6</v>
      </c>
      <c r="AF65" s="363">
        <f>'[1]HK4'!X57</f>
        <v>6</v>
      </c>
      <c r="AG65" s="363">
        <f>'[1]HK4'!AA57</f>
        <v>9</v>
      </c>
      <c r="AH65" s="363">
        <f>'[1]HK4'!AD57</f>
        <v>0</v>
      </c>
      <c r="AI65" s="363">
        <f>'[1]HK4'!AG57</f>
        <v>7</v>
      </c>
      <c r="AJ65" s="459">
        <f t="shared" si="2"/>
        <v>6.48</v>
      </c>
      <c r="AK65" s="459">
        <f t="shared" si="3"/>
        <v>7.26</v>
      </c>
      <c r="AL65" s="411" t="str">
        <f t="shared" si="4"/>
        <v>Khá</v>
      </c>
      <c r="AM65" s="192">
        <f t="shared" si="5"/>
        <v>1</v>
      </c>
      <c r="AN65" s="192">
        <f t="shared" si="6"/>
        <v>1</v>
      </c>
      <c r="AO65" s="412" t="str">
        <f t="shared" si="7"/>
        <v>Học tiếp</v>
      </c>
      <c r="AP65" s="308">
        <f t="shared" si="0"/>
        <v>6.77</v>
      </c>
    </row>
    <row r="66" spans="1:42" s="197" customFormat="1" ht="22.5" customHeight="1" hidden="1">
      <c r="A66" s="192">
        <v>56</v>
      </c>
      <c r="B66" s="279" t="s">
        <v>300</v>
      </c>
      <c r="C66" s="299" t="s">
        <v>60</v>
      </c>
      <c r="D66" s="278">
        <v>409170136</v>
      </c>
      <c r="E66" s="280" t="s">
        <v>301</v>
      </c>
      <c r="F66" s="279" t="s">
        <v>302</v>
      </c>
      <c r="G66" s="363">
        <f>'[1]HK1'!I58</f>
        <v>8</v>
      </c>
      <c r="H66" s="363">
        <f>'[1]HK1'!L58</f>
        <v>6</v>
      </c>
      <c r="I66" s="363">
        <f>'[1]HK1'!O58</f>
        <v>6</v>
      </c>
      <c r="J66" s="364">
        <f>'[1]HK1'!R58</f>
        <v>5</v>
      </c>
      <c r="K66" s="363">
        <f>'[1]HK1'!U58</f>
        <v>5</v>
      </c>
      <c r="L66" s="363">
        <f>'[1]HK1'!X58</f>
        <v>7</v>
      </c>
      <c r="M66" s="363">
        <f>'[1]HK2'!I58</f>
        <v>5</v>
      </c>
      <c r="N66" s="363">
        <f>'[1]HK2'!L58</f>
        <v>6</v>
      </c>
      <c r="O66" s="363">
        <f>'[1]HK2'!O58</f>
        <v>6</v>
      </c>
      <c r="P66" s="363">
        <f>'[1]HK2'!R58</f>
        <v>5</v>
      </c>
      <c r="Q66" s="363">
        <f>'[1]HK2'!U58</f>
        <v>5</v>
      </c>
      <c r="R66" s="363">
        <f>'[1]HK2'!X58</f>
        <v>9</v>
      </c>
      <c r="S66" s="363">
        <f>'[1]HK3'!I58</f>
        <v>0</v>
      </c>
      <c r="T66" s="363">
        <f>'[1]HK3'!L58</f>
        <v>6</v>
      </c>
      <c r="U66" s="363">
        <f>'[1]HK3'!O58</f>
        <v>5</v>
      </c>
      <c r="V66" s="363">
        <f>'[1]HK3'!R58</f>
        <v>6</v>
      </c>
      <c r="W66" s="363">
        <f>'[1]HK3'!U58</f>
        <v>7</v>
      </c>
      <c r="X66" s="363">
        <f>'[1]HK3'!X58</f>
        <v>3</v>
      </c>
      <c r="Y66" s="363">
        <f>'[1]HK3'!AA58</f>
        <v>10</v>
      </c>
      <c r="Z66" s="459">
        <f t="shared" si="1"/>
        <v>4.33</v>
      </c>
      <c r="AA66" s="363">
        <f>'[1]HK4'!I58</f>
        <v>5</v>
      </c>
      <c r="AB66" s="363">
        <f>'[1]HK4'!L58</f>
        <v>5</v>
      </c>
      <c r="AC66" s="363">
        <f>'[1]HK4'!O58</f>
        <v>6</v>
      </c>
      <c r="AD66" s="363">
        <f>'[1]HK4'!R58</f>
        <v>2</v>
      </c>
      <c r="AE66" s="363">
        <f>'[1]HK4'!U58</f>
        <v>3</v>
      </c>
      <c r="AF66" s="363">
        <f>'[1]HK4'!X58</f>
        <v>6</v>
      </c>
      <c r="AG66" s="363">
        <f>'[1]HK4'!AA58</f>
        <v>5</v>
      </c>
      <c r="AH66" s="363">
        <f>'[1]HK4'!AD58</f>
        <v>0</v>
      </c>
      <c r="AI66" s="363">
        <f>'[1]HK4'!AG58</f>
        <v>8</v>
      </c>
      <c r="AJ66" s="459">
        <f t="shared" si="2"/>
        <v>4.24</v>
      </c>
      <c r="AK66" s="459">
        <f t="shared" si="3"/>
        <v>4.28</v>
      </c>
      <c r="AL66" s="411" t="str">
        <f t="shared" si="4"/>
        <v>Yếu</v>
      </c>
      <c r="AM66" s="192">
        <f t="shared" si="5"/>
        <v>6</v>
      </c>
      <c r="AN66" s="192">
        <f t="shared" si="6"/>
        <v>16</v>
      </c>
      <c r="AO66" s="480" t="str">
        <f t="shared" si="7"/>
        <v>Ngừng học</v>
      </c>
      <c r="AP66" s="308">
        <f t="shared" si="0"/>
        <v>4.98</v>
      </c>
    </row>
    <row r="67" spans="1:42" s="197" customFormat="1" ht="22.5" customHeight="1" hidden="1">
      <c r="A67" s="189">
        <v>57</v>
      </c>
      <c r="B67" s="187" t="s">
        <v>296</v>
      </c>
      <c r="C67" s="300" t="s">
        <v>297</v>
      </c>
      <c r="D67" s="196">
        <v>409170141</v>
      </c>
      <c r="E67" s="281" t="s">
        <v>303</v>
      </c>
      <c r="F67" s="279" t="s">
        <v>1</v>
      </c>
      <c r="G67" s="363">
        <f>'[1]HK1'!I59</f>
        <v>8</v>
      </c>
      <c r="H67" s="363">
        <f>'[1]HK1'!L59</f>
        <v>6</v>
      </c>
      <c r="I67" s="363">
        <f>'[1]HK1'!O59</f>
        <v>5</v>
      </c>
      <c r="J67" s="364">
        <f>'[1]HK1'!R59</f>
        <v>4</v>
      </c>
      <c r="K67" s="363">
        <f>'[1]HK1'!U59</f>
        <v>5</v>
      </c>
      <c r="L67" s="363">
        <f>'[1]HK1'!X59</f>
        <v>7</v>
      </c>
      <c r="M67" s="363">
        <f>'[1]HK2'!I59</f>
        <v>6</v>
      </c>
      <c r="N67" s="363">
        <f>'[1]HK2'!L59</f>
        <v>8</v>
      </c>
      <c r="O67" s="363">
        <f>'[1]HK2'!O59</f>
        <v>6</v>
      </c>
      <c r="P67" s="363">
        <f>'[1]HK2'!R59</f>
        <v>0</v>
      </c>
      <c r="Q67" s="363">
        <f>'[1]HK2'!U59</f>
        <v>5</v>
      </c>
      <c r="R67" s="363">
        <f>'[1]HK2'!X59</f>
        <v>4</v>
      </c>
      <c r="S67" s="363">
        <f>'[1]HK3'!I59</f>
        <v>10</v>
      </c>
      <c r="T67" s="363">
        <f>'[1]HK3'!L59</f>
        <v>7</v>
      </c>
      <c r="U67" s="363">
        <f>'[1]HK3'!O59</f>
        <v>6</v>
      </c>
      <c r="V67" s="363">
        <f>'[1]HK3'!R59</f>
        <v>6</v>
      </c>
      <c r="W67" s="363">
        <f>'[1]HK3'!U59</f>
        <v>6</v>
      </c>
      <c r="X67" s="363">
        <f>'[1]HK3'!X59</f>
        <v>3</v>
      </c>
      <c r="Y67" s="363">
        <f>'[1]HK3'!AA59</f>
        <v>7</v>
      </c>
      <c r="Z67" s="459">
        <f t="shared" si="1"/>
        <v>6.48</v>
      </c>
      <c r="AA67" s="363">
        <f>'[1]HK4'!I59</f>
        <v>0</v>
      </c>
      <c r="AB67" s="363">
        <f>'[1]HK4'!L59</f>
        <v>0</v>
      </c>
      <c r="AC67" s="363">
        <f>'[1]HK4'!O59</f>
        <v>6</v>
      </c>
      <c r="AD67" s="363">
        <f>'[1]HK4'!R59</f>
        <v>7</v>
      </c>
      <c r="AE67" s="363">
        <f>'[1]HK4'!U59</f>
        <v>5</v>
      </c>
      <c r="AF67" s="363">
        <f>'[1]HK4'!X59</f>
        <v>6</v>
      </c>
      <c r="AG67" s="363">
        <f>'[1]HK4'!AA59</f>
        <v>0</v>
      </c>
      <c r="AH67" s="363">
        <f>'[1]HK4'!AD59</f>
        <v>0</v>
      </c>
      <c r="AI67" s="363">
        <f>'[1]HK4'!AG59</f>
        <v>0</v>
      </c>
      <c r="AJ67" s="459">
        <f t="shared" si="2"/>
        <v>3.36</v>
      </c>
      <c r="AK67" s="459">
        <f t="shared" si="3"/>
        <v>4.78</v>
      </c>
      <c r="AL67" s="411" t="str">
        <f t="shared" si="4"/>
        <v>Yếu</v>
      </c>
      <c r="AM67" s="192">
        <f t="shared" si="5"/>
        <v>9</v>
      </c>
      <c r="AN67" s="192">
        <f t="shared" si="6"/>
        <v>23</v>
      </c>
      <c r="AO67" s="480" t="str">
        <f t="shared" si="7"/>
        <v>Ngừng học</v>
      </c>
      <c r="AP67" s="308">
        <f t="shared" si="0"/>
        <v>5.01</v>
      </c>
    </row>
    <row r="68" spans="1:42" s="524" customFormat="1" ht="22.5" customHeight="1">
      <c r="A68" s="512">
        <v>58</v>
      </c>
      <c r="B68" s="513" t="s">
        <v>304</v>
      </c>
      <c r="C68" s="514" t="s">
        <v>305</v>
      </c>
      <c r="D68" s="515">
        <v>409170168</v>
      </c>
      <c r="E68" s="489" t="s">
        <v>306</v>
      </c>
      <c r="F68" s="516" t="s">
        <v>1</v>
      </c>
      <c r="G68" s="517">
        <f>'[1]HK1'!I60</f>
        <v>5</v>
      </c>
      <c r="H68" s="517">
        <f>'[1]HK1'!L60</f>
        <v>6</v>
      </c>
      <c r="I68" s="517">
        <f>'[1]HK1'!O60</f>
        <v>5</v>
      </c>
      <c r="J68" s="518">
        <f>'[1]HK1'!R60</f>
        <v>6</v>
      </c>
      <c r="K68" s="517">
        <f>'[1]HK1'!U60</f>
        <v>5</v>
      </c>
      <c r="L68" s="517">
        <f>'[1]HK1'!X60</f>
        <v>7</v>
      </c>
      <c r="M68" s="517">
        <f>'[1]HK2'!I60</f>
        <v>5</v>
      </c>
      <c r="N68" s="517">
        <f>'[1]HK2'!L60</f>
        <v>5</v>
      </c>
      <c r="O68" s="517">
        <f>'[1]HK2'!O60</f>
        <v>6</v>
      </c>
      <c r="P68" s="517">
        <f>'[1]HK2'!R60</f>
        <v>4</v>
      </c>
      <c r="Q68" s="517">
        <f>'[1]HK2'!U60</f>
        <v>6</v>
      </c>
      <c r="R68" s="517">
        <f>'[1]HK2'!X60</f>
        <v>6</v>
      </c>
      <c r="S68" s="517">
        <f>'[1]HK3'!I60</f>
        <v>0</v>
      </c>
      <c r="T68" s="517">
        <f>'[1]HK3'!L60</f>
        <v>8</v>
      </c>
      <c r="U68" s="517">
        <f>'[1]HK3'!O60</f>
        <v>6</v>
      </c>
      <c r="V68" s="517">
        <f>'[1]HK3'!R60</f>
        <v>7</v>
      </c>
      <c r="W68" s="517">
        <f>'[1]HK3'!U60</f>
        <v>7</v>
      </c>
      <c r="X68" s="517">
        <f>'[1]HK3'!X60</f>
        <v>0</v>
      </c>
      <c r="Y68" s="517">
        <f>'[1]HK3'!AA60</f>
        <v>7</v>
      </c>
      <c r="Z68" s="519">
        <f t="shared" si="1"/>
        <v>4.57</v>
      </c>
      <c r="AA68" s="517">
        <f>'[1]HK4'!I60</f>
        <v>5</v>
      </c>
      <c r="AB68" s="517">
        <f>'[1]HK4'!L60</f>
        <v>0</v>
      </c>
      <c r="AC68" s="517">
        <f>'[1]HK4'!O60</f>
        <v>5</v>
      </c>
      <c r="AD68" s="517">
        <f>'[1]HK4'!R60</f>
        <v>3</v>
      </c>
      <c r="AE68" s="517">
        <f>'[1]HK4'!U60</f>
        <v>6</v>
      </c>
      <c r="AF68" s="517">
        <f>'[1]HK4'!X60</f>
        <v>7</v>
      </c>
      <c r="AG68" s="517">
        <f>'[1]HK4'!AA60</f>
        <v>5</v>
      </c>
      <c r="AH68" s="517">
        <f>'[1]HK4'!AD60</f>
        <v>0</v>
      </c>
      <c r="AI68" s="517">
        <f>'[1]HK4'!AG60</f>
        <v>7</v>
      </c>
      <c r="AJ68" s="519">
        <f t="shared" si="2"/>
        <v>4.28</v>
      </c>
      <c r="AK68" s="519">
        <f t="shared" si="3"/>
        <v>4.41</v>
      </c>
      <c r="AL68" s="520" t="str">
        <f t="shared" si="4"/>
        <v>Yếu</v>
      </c>
      <c r="AM68" s="521">
        <f t="shared" si="5"/>
        <v>7</v>
      </c>
      <c r="AN68" s="521">
        <f t="shared" si="6"/>
        <v>20</v>
      </c>
      <c r="AO68" s="522" t="str">
        <f t="shared" si="7"/>
        <v>Ngừng học</v>
      </c>
      <c r="AP68" s="523">
        <f t="shared" si="0"/>
        <v>4.81</v>
      </c>
    </row>
    <row r="69" spans="1:42" s="524" customFormat="1" ht="22.5" customHeight="1">
      <c r="A69" s="521">
        <v>59</v>
      </c>
      <c r="B69" s="513" t="s">
        <v>309</v>
      </c>
      <c r="C69" s="514" t="s">
        <v>124</v>
      </c>
      <c r="D69" s="515">
        <v>409170175</v>
      </c>
      <c r="E69" s="489" t="s">
        <v>307</v>
      </c>
      <c r="F69" s="516" t="s">
        <v>308</v>
      </c>
      <c r="G69" s="517">
        <f>'[1]HK1'!I61</f>
        <v>7</v>
      </c>
      <c r="H69" s="517">
        <f>'[1]HK1'!L61</f>
        <v>7</v>
      </c>
      <c r="I69" s="517">
        <f>'[1]HK1'!O61</f>
        <v>7</v>
      </c>
      <c r="J69" s="518">
        <f>'[1]HK1'!R61</f>
        <v>6</v>
      </c>
      <c r="K69" s="517">
        <f>'[1]HK1'!U61</f>
        <v>7</v>
      </c>
      <c r="L69" s="517">
        <f>'[1]HK1'!X61</f>
        <v>7</v>
      </c>
      <c r="M69" s="517">
        <f>'[1]HK2'!I61</f>
        <v>6</v>
      </c>
      <c r="N69" s="517">
        <f>'[1]HK2'!L61</f>
        <v>7</v>
      </c>
      <c r="O69" s="517">
        <f>'[1]HK2'!O61</f>
        <v>7</v>
      </c>
      <c r="P69" s="517">
        <f>'[1]HK2'!R61</f>
        <v>5</v>
      </c>
      <c r="Q69" s="517">
        <f>'[1]HK2'!U61</f>
        <v>6</v>
      </c>
      <c r="R69" s="517">
        <f>'[1]HK2'!X61</f>
        <v>6</v>
      </c>
      <c r="S69" s="517">
        <f>'[1]HK3'!I61</f>
        <v>0</v>
      </c>
      <c r="T69" s="517">
        <f>'[1]HK3'!L61</f>
        <v>8</v>
      </c>
      <c r="U69" s="517">
        <f>'[1]HK3'!O61</f>
        <v>5</v>
      </c>
      <c r="V69" s="517">
        <f>'[1]HK3'!R61</f>
        <v>7</v>
      </c>
      <c r="W69" s="517">
        <f>'[1]HK3'!U61</f>
        <v>6</v>
      </c>
      <c r="X69" s="517">
        <f>'[1]HK3'!X61</f>
        <v>6</v>
      </c>
      <c r="Y69" s="517">
        <f>'[1]HK3'!AA61</f>
        <v>6</v>
      </c>
      <c r="Z69" s="519">
        <f t="shared" si="1"/>
        <v>5.05</v>
      </c>
      <c r="AA69" s="517">
        <f>'[1]HK4'!I61</f>
        <v>6</v>
      </c>
      <c r="AB69" s="517">
        <f>'[1]HK4'!L61</f>
        <v>5</v>
      </c>
      <c r="AC69" s="517">
        <f>'[1]HK4'!O61</f>
        <v>6</v>
      </c>
      <c r="AD69" s="517">
        <f>'[1]HK4'!R61</f>
        <v>2</v>
      </c>
      <c r="AE69" s="517">
        <f>'[1]HK4'!U61</f>
        <v>4</v>
      </c>
      <c r="AF69" s="517">
        <f>'[1]HK4'!X61</f>
        <v>7</v>
      </c>
      <c r="AG69" s="517">
        <f>'[1]HK4'!AA61</f>
        <v>6</v>
      </c>
      <c r="AH69" s="517">
        <f>'[1]HK4'!AD61</f>
        <v>0</v>
      </c>
      <c r="AI69" s="517">
        <f>'[1]HK4'!AG61</f>
        <v>6</v>
      </c>
      <c r="AJ69" s="519">
        <f t="shared" si="2"/>
        <v>4.8</v>
      </c>
      <c r="AK69" s="519">
        <f t="shared" si="3"/>
        <v>4.91</v>
      </c>
      <c r="AL69" s="520" t="str">
        <f t="shared" si="4"/>
        <v>Yếu</v>
      </c>
      <c r="AM69" s="521">
        <f t="shared" si="5"/>
        <v>4</v>
      </c>
      <c r="AN69" s="521">
        <f t="shared" si="6"/>
        <v>13</v>
      </c>
      <c r="AO69" s="522" t="str">
        <f t="shared" si="7"/>
        <v>Ngừng học</v>
      </c>
      <c r="AP69" s="523">
        <f t="shared" si="0"/>
        <v>5.66</v>
      </c>
    </row>
    <row r="70" spans="1:42" s="524" customFormat="1" ht="22.5" customHeight="1">
      <c r="A70" s="512">
        <v>60</v>
      </c>
      <c r="B70" s="513" t="s">
        <v>310</v>
      </c>
      <c r="C70" s="514" t="s">
        <v>311</v>
      </c>
      <c r="D70" s="515">
        <v>409170194</v>
      </c>
      <c r="E70" s="489" t="s">
        <v>312</v>
      </c>
      <c r="F70" s="516" t="s">
        <v>7</v>
      </c>
      <c r="G70" s="517">
        <f>'[1]HK1'!I62</f>
        <v>6</v>
      </c>
      <c r="H70" s="517">
        <f>'[1]HK1'!L62</f>
        <v>6</v>
      </c>
      <c r="I70" s="517">
        <f>'[1]HK1'!O62</f>
        <v>5</v>
      </c>
      <c r="J70" s="518">
        <f>'[1]HK1'!R62</f>
        <v>4</v>
      </c>
      <c r="K70" s="517">
        <f>'[1]HK1'!U62</f>
        <v>5</v>
      </c>
      <c r="L70" s="517">
        <f>'[1]HK1'!X62</f>
        <v>6</v>
      </c>
      <c r="M70" s="517">
        <f>'[1]HK2'!I62</f>
        <v>8</v>
      </c>
      <c r="N70" s="517">
        <f>'[1]HK2'!L62</f>
        <v>5</v>
      </c>
      <c r="O70" s="517">
        <f>'[1]HK2'!O62</f>
        <v>6</v>
      </c>
      <c r="P70" s="517">
        <f>'[1]HK2'!R62</f>
        <v>5</v>
      </c>
      <c r="Q70" s="517">
        <f>'[1]HK2'!U62</f>
        <v>5</v>
      </c>
      <c r="R70" s="517">
        <f>'[1]HK2'!X62</f>
        <v>6</v>
      </c>
      <c r="S70" s="517">
        <f>'[1]HK3'!I62</f>
        <v>0</v>
      </c>
      <c r="T70" s="517">
        <f>'[1]HK3'!L62</f>
        <v>6</v>
      </c>
      <c r="U70" s="517">
        <f>'[1]HK3'!O62</f>
        <v>5</v>
      </c>
      <c r="V70" s="517">
        <f>'[1]HK3'!R62</f>
        <v>6</v>
      </c>
      <c r="W70" s="517">
        <f>'[1]HK3'!U62</f>
        <v>6</v>
      </c>
      <c r="X70" s="517">
        <f>'[1]HK3'!X62</f>
        <v>5</v>
      </c>
      <c r="Y70" s="517">
        <f>'[1]HK3'!AA62</f>
        <v>6</v>
      </c>
      <c r="Z70" s="519">
        <f t="shared" si="1"/>
        <v>4.48</v>
      </c>
      <c r="AA70" s="517">
        <f>'[1]HK4'!I62</f>
        <v>6</v>
      </c>
      <c r="AB70" s="517">
        <f>'[1]HK4'!L62</f>
        <v>6</v>
      </c>
      <c r="AC70" s="517">
        <f>'[1]HK4'!O62</f>
        <v>7</v>
      </c>
      <c r="AD70" s="517">
        <f>'[1]HK4'!R62</f>
        <v>2</v>
      </c>
      <c r="AE70" s="517">
        <f>'[1]HK4'!U62</f>
        <v>5</v>
      </c>
      <c r="AF70" s="517">
        <f>'[1]HK4'!X62</f>
        <v>6</v>
      </c>
      <c r="AG70" s="517">
        <f>'[1]HK4'!AA62</f>
        <v>5</v>
      </c>
      <c r="AH70" s="517">
        <f>'[1]HK4'!AD62</f>
        <v>0</v>
      </c>
      <c r="AI70" s="517">
        <f>'[1]HK4'!AG62</f>
        <v>5</v>
      </c>
      <c r="AJ70" s="519">
        <f t="shared" si="2"/>
        <v>4.96</v>
      </c>
      <c r="AK70" s="519">
        <f t="shared" si="3"/>
        <v>4.74</v>
      </c>
      <c r="AL70" s="520" t="str">
        <f t="shared" si="4"/>
        <v>Yếu</v>
      </c>
      <c r="AM70" s="521">
        <f t="shared" si="5"/>
        <v>5</v>
      </c>
      <c r="AN70" s="521">
        <f t="shared" si="6"/>
        <v>13</v>
      </c>
      <c r="AO70" s="522" t="str">
        <f t="shared" si="7"/>
        <v>Ngừng học</v>
      </c>
      <c r="AP70" s="523">
        <f t="shared" si="0"/>
        <v>5.14</v>
      </c>
    </row>
    <row r="71" spans="1:42" s="524" customFormat="1" ht="22.5" customHeight="1">
      <c r="A71" s="512">
        <v>61</v>
      </c>
      <c r="B71" s="525" t="s">
        <v>46</v>
      </c>
      <c r="C71" s="514" t="s">
        <v>51</v>
      </c>
      <c r="D71" s="515">
        <v>409170198</v>
      </c>
      <c r="E71" s="489" t="s">
        <v>313</v>
      </c>
      <c r="F71" s="516" t="s">
        <v>0</v>
      </c>
      <c r="G71" s="517">
        <f>'[1]HK1'!I63</f>
        <v>7</v>
      </c>
      <c r="H71" s="517">
        <f>'[1]HK1'!L63</f>
        <v>7</v>
      </c>
      <c r="I71" s="517">
        <f>'[1]HK1'!O63</f>
        <v>5</v>
      </c>
      <c r="J71" s="518">
        <f>'[1]HK1'!R63</f>
        <v>3</v>
      </c>
      <c r="K71" s="517">
        <f>'[1]HK1'!U63</f>
        <v>6</v>
      </c>
      <c r="L71" s="517">
        <f>'[1]HK1'!X63</f>
        <v>8</v>
      </c>
      <c r="M71" s="517">
        <f>'[1]HK2'!I63</f>
        <v>7</v>
      </c>
      <c r="N71" s="517">
        <f>'[1]HK2'!L63</f>
        <v>7</v>
      </c>
      <c r="O71" s="517">
        <f>'[1]HK2'!O63</f>
        <v>7</v>
      </c>
      <c r="P71" s="517">
        <f>'[1]HK2'!R63</f>
        <v>7</v>
      </c>
      <c r="Q71" s="517">
        <f>'[1]HK2'!U63</f>
        <v>5</v>
      </c>
      <c r="R71" s="517">
        <f>'[1]HK2'!X63</f>
        <v>9</v>
      </c>
      <c r="S71" s="517">
        <f>'[1]HK3'!I63</f>
        <v>10</v>
      </c>
      <c r="T71" s="517">
        <f>'[1]HK3'!L63</f>
        <v>6</v>
      </c>
      <c r="U71" s="517">
        <f>'[1]HK3'!O63</f>
        <v>6</v>
      </c>
      <c r="V71" s="517">
        <f>'[1]HK3'!R63</f>
        <v>7</v>
      </c>
      <c r="W71" s="517">
        <f>'[1]HK3'!U63</f>
        <v>7</v>
      </c>
      <c r="X71" s="517">
        <f>'[1]HK3'!X63</f>
        <v>6</v>
      </c>
      <c r="Y71" s="517">
        <f>'[1]HK3'!AA63</f>
        <v>9</v>
      </c>
      <c r="Z71" s="519">
        <f t="shared" si="1"/>
        <v>7.05</v>
      </c>
      <c r="AA71" s="517">
        <f>'[1]HK4'!I63</f>
        <v>2</v>
      </c>
      <c r="AB71" s="517">
        <f>'[1]HK4'!L63</f>
        <v>5</v>
      </c>
      <c r="AC71" s="517">
        <f>'[1]HK4'!O63</f>
        <v>7</v>
      </c>
      <c r="AD71" s="517">
        <f>'[1]HK4'!R63</f>
        <v>2</v>
      </c>
      <c r="AE71" s="517">
        <f>'[1]HK4'!U63</f>
        <v>8</v>
      </c>
      <c r="AF71" s="517">
        <f>'[1]HK4'!X63</f>
        <v>5</v>
      </c>
      <c r="AG71" s="517">
        <f>'[1]HK4'!AA63</f>
        <v>6</v>
      </c>
      <c r="AH71" s="517">
        <f>'[1]HK4'!AD63</f>
        <v>0</v>
      </c>
      <c r="AI71" s="517">
        <f>'[1]HK4'!AG63</f>
        <v>1</v>
      </c>
      <c r="AJ71" s="519">
        <f t="shared" si="2"/>
        <v>4.68</v>
      </c>
      <c r="AK71" s="519">
        <f t="shared" si="3"/>
        <v>5.76</v>
      </c>
      <c r="AL71" s="520" t="str">
        <f t="shared" si="4"/>
        <v>Trung Bình</v>
      </c>
      <c r="AM71" s="521">
        <f>COUNTIF(G71:AI71,"&lt;5")</f>
        <v>5</v>
      </c>
      <c r="AN71" s="521">
        <f>SUMIF(G71:AI71,"&lt;5",$G$10:$AI$10)</f>
        <v>13</v>
      </c>
      <c r="AO71" s="526" t="str">
        <f t="shared" si="7"/>
        <v>Học tiếp</v>
      </c>
      <c r="AP71" s="523">
        <f t="shared" si="0"/>
        <v>5.97</v>
      </c>
    </row>
    <row r="72" spans="1:41" ht="22.5" customHeight="1">
      <c r="A72" s="350"/>
      <c r="B72" s="351"/>
      <c r="C72" s="352"/>
      <c r="D72" s="353"/>
      <c r="E72" s="354"/>
      <c r="F72" s="355"/>
      <c r="G72" s="356"/>
      <c r="H72" s="357"/>
      <c r="I72" s="356"/>
      <c r="J72" s="358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9"/>
      <c r="AL72" s="360"/>
      <c r="AM72" s="360"/>
      <c r="AN72" s="360"/>
      <c r="AO72" s="360"/>
    </row>
    <row r="73" spans="2:41" ht="15.75">
      <c r="B73" s="238"/>
      <c r="C73" s="238"/>
      <c r="D73" s="238"/>
      <c r="G73" s="178"/>
      <c r="AB73" s="506" t="s">
        <v>329</v>
      </c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</row>
    <row r="74" spans="2:38" ht="15.75">
      <c r="B74" s="238"/>
      <c r="C74" s="238"/>
      <c r="D74" s="238"/>
      <c r="G74" s="178"/>
      <c r="AK74" s="117"/>
      <c r="AL74" s="117"/>
    </row>
    <row r="75" spans="2:43" ht="18.75">
      <c r="B75" s="238"/>
      <c r="C75" s="238"/>
      <c r="D75" s="238"/>
      <c r="G75" s="178"/>
      <c r="AB75" s="309"/>
      <c r="AC75" s="309"/>
      <c r="AD75" s="309"/>
      <c r="AE75" s="310"/>
      <c r="AF75" s="310"/>
      <c r="AG75" s="309"/>
      <c r="AH75" s="309"/>
      <c r="AI75" s="309"/>
      <c r="AJ75" s="309"/>
      <c r="AK75" s="311" t="s">
        <v>344</v>
      </c>
      <c r="AL75" s="311"/>
      <c r="AM75" s="311"/>
      <c r="AN75" s="311"/>
      <c r="AO75" s="311"/>
      <c r="AP75" s="311"/>
      <c r="AQ75" s="311"/>
    </row>
    <row r="76" spans="2:43" ht="18.75">
      <c r="B76" s="501" t="s">
        <v>332</v>
      </c>
      <c r="C76" s="501"/>
      <c r="D76" s="312"/>
      <c r="E76" s="117"/>
      <c r="F76" s="313"/>
      <c r="G76" s="313"/>
      <c r="AB76" s="309"/>
      <c r="AC76" s="309"/>
      <c r="AD76" s="309"/>
      <c r="AE76" s="310"/>
      <c r="AF76" s="310"/>
      <c r="AG76" s="309"/>
      <c r="AH76" s="309"/>
      <c r="AI76" s="309"/>
      <c r="AJ76" s="309"/>
      <c r="AK76" s="311" t="s">
        <v>333</v>
      </c>
      <c r="AL76" s="311"/>
      <c r="AM76" s="311"/>
      <c r="AN76" s="311"/>
      <c r="AO76" s="311"/>
      <c r="AP76" s="311"/>
      <c r="AQ76" s="311"/>
    </row>
    <row r="77" spans="2:38" ht="15.75">
      <c r="B77" s="312"/>
      <c r="C77" s="312"/>
      <c r="D77" s="312"/>
      <c r="E77" s="117"/>
      <c r="F77" s="313"/>
      <c r="G77" s="313"/>
      <c r="AK77" s="282"/>
      <c r="AL77" s="117"/>
    </row>
    <row r="78" spans="2:38" ht="15.75">
      <c r="B78" s="312"/>
      <c r="C78" s="312"/>
      <c r="D78" s="312"/>
      <c r="E78" s="117"/>
      <c r="F78" s="313"/>
      <c r="G78" s="313"/>
      <c r="AK78" s="282"/>
      <c r="AL78" s="117"/>
    </row>
    <row r="79" spans="2:38" ht="15.75">
      <c r="B79" s="312"/>
      <c r="C79" s="312"/>
      <c r="D79" s="312"/>
      <c r="E79" s="117"/>
      <c r="F79" s="313"/>
      <c r="G79" s="313"/>
      <c r="AK79" s="282"/>
      <c r="AL79" s="117"/>
    </row>
    <row r="80" spans="2:38" ht="15.75">
      <c r="B80" s="312"/>
      <c r="C80" s="312"/>
      <c r="D80" s="312"/>
      <c r="E80" s="117"/>
      <c r="F80" s="313"/>
      <c r="G80" s="313"/>
      <c r="AK80" s="282"/>
      <c r="AL80" s="117"/>
    </row>
    <row r="81" spans="2:38" ht="15.75">
      <c r="B81" s="312"/>
      <c r="C81" s="312"/>
      <c r="D81" s="312"/>
      <c r="E81" s="117"/>
      <c r="F81" s="313"/>
      <c r="G81" s="313"/>
      <c r="AK81" s="282"/>
      <c r="AL81" s="117"/>
    </row>
    <row r="82" spans="2:41" ht="18.75">
      <c r="B82" s="501" t="s">
        <v>334</v>
      </c>
      <c r="C82" s="501"/>
      <c r="D82" s="312"/>
      <c r="E82" s="117"/>
      <c r="F82" s="313"/>
      <c r="G82" s="313"/>
      <c r="AC82" s="502" t="s">
        <v>335</v>
      </c>
      <c r="AD82" s="502"/>
      <c r="AE82" s="502"/>
      <c r="AF82" s="502"/>
      <c r="AG82" s="502"/>
      <c r="AH82" s="502"/>
      <c r="AI82" s="502"/>
      <c r="AJ82" s="502"/>
      <c r="AK82" s="502"/>
      <c r="AL82" s="502"/>
      <c r="AM82" s="502"/>
      <c r="AN82" s="502"/>
      <c r="AO82" s="502"/>
    </row>
  </sheetData>
  <sheetProtection/>
  <mergeCells count="9">
    <mergeCell ref="AC82:AO82"/>
    <mergeCell ref="A5:AO5"/>
    <mergeCell ref="A6:AO6"/>
    <mergeCell ref="G8:R8"/>
    <mergeCell ref="S8:AI8"/>
    <mergeCell ref="A10:F10"/>
    <mergeCell ref="AB73:AO73"/>
    <mergeCell ref="B76:C76"/>
    <mergeCell ref="B82:C82"/>
  </mergeCells>
  <printOptions/>
  <pageMargins left="0.49" right="0.16" top="0.38" bottom="0.27" header="0.17" footer="0.22"/>
  <pageSetup horizontalDpi="300" verticalDpi="300" orientation="landscape" paperSize="8" scale="1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User</cp:lastModifiedBy>
  <cp:lastPrinted>2012-08-21T09:12:10Z</cp:lastPrinted>
  <dcterms:created xsi:type="dcterms:W3CDTF">2008-08-06T14:11:14Z</dcterms:created>
  <dcterms:modified xsi:type="dcterms:W3CDTF">2012-08-22T08:58:02Z</dcterms:modified>
  <cp:category/>
  <cp:version/>
  <cp:contentType/>
  <cp:contentStatus/>
</cp:coreProperties>
</file>