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firstSheet="1" activeTab="6"/>
  </bookViews>
  <sheets>
    <sheet name="TONG HOP " sheetId="1" r:id="rId1"/>
    <sheet name="HK1" sheetId="2" r:id="rId2"/>
    <sheet name="HK2" sheetId="3" r:id="rId3"/>
    <sheet name="HK3" sheetId="4" r:id="rId4"/>
    <sheet name="HK4" sheetId="5" r:id="rId5"/>
    <sheet name="HK5 (79)" sheetId="6" r:id="rId6"/>
    <sheet name="HK6" sheetId="7" r:id="rId7"/>
    <sheet name="TH XET LEN LOP 2012-2013" sheetId="8" r:id="rId8"/>
    <sheet name="5HK_IN" sheetId="9" r:id="rId9"/>
  </sheets>
  <definedNames>
    <definedName name="_xlnm._FilterDatabase" localSheetId="5" hidden="1">'HK5 (79)'!$A$9:$AV$89</definedName>
    <definedName name="_xlnm.Print_Area" localSheetId="8">'5HK_IN'!$A$1:$AA$87</definedName>
    <definedName name="_xlnm.Print_Area" localSheetId="1">'HK1'!$A$1:$AA$106</definedName>
    <definedName name="_xlnm.Print_Area" localSheetId="2">'HK2'!$A$1:$AG$104</definedName>
    <definedName name="_xlnm.Print_Area" localSheetId="3">'HK3'!$A$1:$AE$104</definedName>
    <definedName name="_xlnm.Print_Area" localSheetId="7">'TH XET LEN LOP 2012-2013'!$A$1:$BG$93</definedName>
    <definedName name="_xlnm.Print_Titles" localSheetId="8">'5HK_IN'!$1:$2</definedName>
    <definedName name="_xlnm.Print_Titles" localSheetId="1">'HK1'!$8:$10</definedName>
    <definedName name="_xlnm.Print_Titles" localSheetId="2">'HK2'!$8:$10</definedName>
    <definedName name="_xlnm.Print_Titles" localSheetId="3">'HK3'!$8:$10</definedName>
    <definedName name="_xlnm.Print_Titles" localSheetId="4">'HK4'!$8:$10</definedName>
    <definedName name="_xlnm.Print_Titles" localSheetId="5">'HK5 (79)'!$8:$10</definedName>
    <definedName name="_xlnm.Print_Titles" localSheetId="6">'HK6'!$8:$10</definedName>
    <definedName name="_xlnm.Print_Titles" localSheetId="7">'TH XET LEN LOP 2012-2013'!$B:$C,'TH XET LEN LOP 2012-2013'!$7:$8</definedName>
    <definedName name="_xlnm.Print_Titles" localSheetId="0">'TONG HOP '!$B:$C,'TONG HOP '!$7:$9</definedName>
  </definedNames>
  <calcPr fullCalcOnLoad="1"/>
</workbook>
</file>

<file path=xl/comments3.xml><?xml version="1.0" encoding="utf-8"?>
<comments xmlns="http://schemas.openxmlformats.org/spreadsheetml/2006/main">
  <authors>
    <author>pc01</author>
  </authors>
  <commentList>
    <comment ref="AA59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k hiểu sao sv lại đi học lại với đ10qt2, thi l1 ngày 1/6/2012</t>
        </r>
      </text>
    </comment>
  </commentList>
</comments>
</file>

<file path=xl/comments5.xml><?xml version="1.0" encoding="utf-8"?>
<comments xmlns="http://schemas.openxmlformats.org/spreadsheetml/2006/main">
  <authors>
    <author>pc01</author>
  </authors>
  <commentList>
    <comment ref="Z8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SV báo là điểm được 10, sao trong file lại là điểm 0?</t>
        </r>
      </text>
    </comment>
  </commentList>
</comments>
</file>

<file path=xl/comments6.xml><?xml version="1.0" encoding="utf-8"?>
<comments xmlns="http://schemas.openxmlformats.org/spreadsheetml/2006/main">
  <authors>
    <author>pc01</author>
  </authors>
  <commentList>
    <comment ref="C9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bảo lưu từ 11/2011</t>
        </r>
      </text>
    </comment>
    <comment ref="C92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 tại qđ 509 - 23/12/2011</t>
        </r>
      </text>
    </comment>
    <comment ref="C93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 tại qđ 509 - 23/12/2011</t>
        </r>
      </text>
    </comment>
  </commentList>
</comments>
</file>

<file path=xl/comments7.xml><?xml version="1.0" encoding="utf-8"?>
<comments xmlns="http://schemas.openxmlformats.org/spreadsheetml/2006/main">
  <authors>
    <author>pc01</author>
  </authors>
  <commentList>
    <comment ref="C100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bảo lưu từ 11/2011</t>
        </r>
      </text>
    </comment>
    <comment ref="C9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 tại qđ 509 - 23/12/2011</t>
        </r>
      </text>
    </comment>
    <comment ref="C98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 tại qđ 509 - 23/12/2011</t>
        </r>
      </text>
    </comment>
  </commentList>
</comments>
</file>

<file path=xl/comments8.xml><?xml version="1.0" encoding="utf-8"?>
<comments xmlns="http://schemas.openxmlformats.org/spreadsheetml/2006/main">
  <authors>
    <author>pc01</author>
  </authors>
  <commentList>
    <comment ref="C95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bảo lưu từ 11/2011</t>
        </r>
      </text>
    </comment>
    <comment ref="C96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 tại qđ 509 - 23/12/2011</t>
        </r>
      </text>
    </comment>
    <comment ref="C97" authorId="0">
      <text>
        <r>
          <rPr>
            <b/>
            <sz val="8"/>
            <rFont val="Tahoma"/>
            <family val="0"/>
          </rPr>
          <t>pc01:</t>
        </r>
        <r>
          <rPr>
            <sz val="8"/>
            <rFont val="Tahoma"/>
            <family val="0"/>
          </rPr>
          <t xml:space="preserve">
buộc thôi học 2011-2012 tại qđ 509 - 23/12/2011</t>
        </r>
      </text>
    </comment>
  </commentList>
</comments>
</file>

<file path=xl/sharedStrings.xml><?xml version="1.0" encoding="utf-8"?>
<sst xmlns="http://schemas.openxmlformats.org/spreadsheetml/2006/main" count="5392" uniqueCount="513">
  <si>
    <t>STT</t>
  </si>
  <si>
    <t>Long An</t>
  </si>
  <si>
    <t>Sông Bé</t>
  </si>
  <si>
    <t>Bình Dương</t>
  </si>
  <si>
    <t>Quảng Ngãi</t>
  </si>
  <si>
    <t>Bình Định</t>
  </si>
  <si>
    <t>Quảng Trị</t>
  </si>
  <si>
    <t>Đồng Nai</t>
  </si>
  <si>
    <t>Lâm Đồng</t>
  </si>
  <si>
    <t>Bình Thuận</t>
  </si>
  <si>
    <t>Hà Tĩnh</t>
  </si>
  <si>
    <t>Hậu Giang</t>
  </si>
  <si>
    <t>Phú Yên</t>
  </si>
  <si>
    <t>Quảng Bình</t>
  </si>
  <si>
    <t>Quảng Nam</t>
  </si>
  <si>
    <t>Đắc Lắc</t>
  </si>
  <si>
    <t>Bắc Giang</t>
  </si>
  <si>
    <t>Nghệ An</t>
  </si>
  <si>
    <t xml:space="preserve"> Lâm Đồng</t>
  </si>
  <si>
    <t xml:space="preserve"> Bình Phước</t>
  </si>
  <si>
    <t>Kontum</t>
  </si>
  <si>
    <t>Bà Rịa - VT</t>
  </si>
  <si>
    <t xml:space="preserve"> Quảng Ngãi</t>
  </si>
  <si>
    <t>Thanh Hóa</t>
  </si>
  <si>
    <t xml:space="preserve"> Nghệ An</t>
  </si>
  <si>
    <t>TP Hồ Chí Minh</t>
  </si>
  <si>
    <t>Hưng Yên</t>
  </si>
  <si>
    <t xml:space="preserve"> Đồng Nai</t>
  </si>
  <si>
    <t>Gia Lai</t>
  </si>
  <si>
    <t xml:space="preserve"> Bến Tre</t>
  </si>
  <si>
    <t xml:space="preserve">Đà Nẵng </t>
  </si>
  <si>
    <t>Khánh Hòa</t>
  </si>
  <si>
    <t xml:space="preserve">Đà Lạt </t>
  </si>
  <si>
    <t xml:space="preserve">Bình Định </t>
  </si>
  <si>
    <t>Đăk Nông</t>
  </si>
  <si>
    <t>Cần Thơ</t>
  </si>
  <si>
    <t xml:space="preserve"> An Giang</t>
  </si>
  <si>
    <t>Bình Phước</t>
  </si>
  <si>
    <t>Đà Nẵng</t>
  </si>
  <si>
    <t>Trà Vinh</t>
  </si>
  <si>
    <t>Thừa Thiên - Huế</t>
  </si>
  <si>
    <t>Nam Định</t>
  </si>
  <si>
    <t>Cửu Long</t>
  </si>
  <si>
    <t>Đồng Tháp</t>
  </si>
  <si>
    <t>An Giang</t>
  </si>
  <si>
    <t>Hà Tây</t>
  </si>
  <si>
    <t>Ninh Thuận</t>
  </si>
  <si>
    <t>Ý</t>
  </si>
  <si>
    <t>GDTC1</t>
  </si>
  <si>
    <t>Tiếng Anh 1</t>
  </si>
  <si>
    <t>GDTC2</t>
  </si>
  <si>
    <t>R</t>
  </si>
  <si>
    <t>Tâm lý quản lý</t>
  </si>
  <si>
    <t>Toán cao cấp A1</t>
  </si>
  <si>
    <t>Pháp luật ĐC</t>
  </si>
  <si>
    <t>Tin học đại cương</t>
  </si>
  <si>
    <t>Toán cao cấp 2</t>
  </si>
  <si>
    <t>Lý thuyết xác suất thống kê</t>
  </si>
  <si>
    <t>Toán kinh tế</t>
  </si>
  <si>
    <t>Những nguyên lý cơ bản của CN Mac-lênin</t>
  </si>
  <si>
    <t>Quản trị học</t>
  </si>
  <si>
    <t>Số môn không đạt</t>
  </si>
  <si>
    <t>Số ĐVHT dưới 5</t>
  </si>
  <si>
    <t>Xét lên lớp</t>
  </si>
  <si>
    <t>MÔN HỌC</t>
  </si>
  <si>
    <t>MÃ SV</t>
  </si>
  <si>
    <t>NGÀY SINH</t>
  </si>
  <si>
    <t>NƠI SINH</t>
  </si>
  <si>
    <t>Marketing căn bản</t>
  </si>
  <si>
    <t>Thi lần 2</t>
  </si>
  <si>
    <t>TK MÔN</t>
  </si>
  <si>
    <t>Tư tưởng HCM</t>
  </si>
  <si>
    <t>Tiếng anh 3</t>
  </si>
  <si>
    <t>Kinh tế vi mô</t>
  </si>
  <si>
    <t>Lịch sử các HT kinh tế</t>
  </si>
  <si>
    <t>Mạng máy tính</t>
  </si>
  <si>
    <t>GDTC 3</t>
  </si>
  <si>
    <t>ĐTB HK3</t>
  </si>
  <si>
    <t>Xếp loại HK3</t>
  </si>
  <si>
    <t>Đường lối CM của ĐCSVN</t>
  </si>
  <si>
    <t>Kinh tế lượng</t>
  </si>
  <si>
    <t>Nguyên lý kế toán</t>
  </si>
  <si>
    <t>Kinh tế vĩ mô</t>
  </si>
  <si>
    <t>Tài chính tiền tệ</t>
  </si>
  <si>
    <t>GDTC 4</t>
  </si>
  <si>
    <t>Kiểm tra Tiếng Anh</t>
  </si>
  <si>
    <t>ĐTB HK4</t>
  </si>
  <si>
    <t>ĐTB năm 2</t>
  </si>
  <si>
    <t>ĐTB chung</t>
  </si>
  <si>
    <t xml:space="preserve">Xếp loại </t>
  </si>
  <si>
    <t xml:space="preserve">HỌC VIỆN CÔNG NGHỆ BƯU CHÍNH VIỄN THÔNG </t>
  </si>
  <si>
    <t>CƠ SỞ TẠI TP HỒ CHÍ MINH</t>
  </si>
  <si>
    <t xml:space="preserve">                                CỘNG HÒA XÃ HỘI CHỦ NGHĨA VIỆT NAM</t>
  </si>
  <si>
    <t>PHÒNG GIÁO VỤ &amp; CTSV</t>
  </si>
  <si>
    <t xml:space="preserve">                              Độc lập - Tự do - Hạnh phúc</t>
  </si>
  <si>
    <t>BẢNG ĐIỂM TỔNG HỢP TOÀN KHÓA HỌC</t>
  </si>
  <si>
    <t>TL. PHÓ GIÁM ĐỐC HỌC VIỆN CNBCVT</t>
  </si>
  <si>
    <t>PHỤ TRÁCH CƠ SỞ TẠI TP.HCM</t>
  </si>
  <si>
    <t>Nguyễn Thị</t>
  </si>
  <si>
    <t>Anh</t>
  </si>
  <si>
    <t xml:space="preserve">Nguyễn Việt </t>
  </si>
  <si>
    <t xml:space="preserve">Trần Quán </t>
  </si>
  <si>
    <t xml:space="preserve">Lê Thị Ngọc </t>
  </si>
  <si>
    <t>Bích</t>
  </si>
  <si>
    <t xml:space="preserve">Nguyễn Thanh </t>
  </si>
  <si>
    <t>Bình</t>
  </si>
  <si>
    <t xml:space="preserve">Đặng Thành </t>
  </si>
  <si>
    <t>Công</t>
  </si>
  <si>
    <t xml:space="preserve">Nguyễn Thị Thùy </t>
  </si>
  <si>
    <t>Diễm</t>
  </si>
  <si>
    <t xml:space="preserve">Trần Thị Lệ </t>
  </si>
  <si>
    <t xml:space="preserve">Lê Thị Kim </t>
  </si>
  <si>
    <t>Dung</t>
  </si>
  <si>
    <t xml:space="preserve">Nguyễn Thị Lê </t>
  </si>
  <si>
    <t xml:space="preserve">Hoàng Tiến </t>
  </si>
  <si>
    <t>Dũng</t>
  </si>
  <si>
    <t xml:space="preserve">Đinh Thanh </t>
  </si>
  <si>
    <t>Duy</t>
  </si>
  <si>
    <t xml:space="preserve">Lê Anh </t>
  </si>
  <si>
    <t>Đồng</t>
  </si>
  <si>
    <t xml:space="preserve">Nguyễn Xuân </t>
  </si>
  <si>
    <t>Đức</t>
  </si>
  <si>
    <t>Phan Nguyễn Minh</t>
  </si>
  <si>
    <t xml:space="preserve">Đặng Thị Hương </t>
  </si>
  <si>
    <t>Giang</t>
  </si>
  <si>
    <t xml:space="preserve">Trần Thị Ngân </t>
  </si>
  <si>
    <t xml:space="preserve">Huỳnh Thị Thanh </t>
  </si>
  <si>
    <t>Hằng</t>
  </si>
  <si>
    <t xml:space="preserve">Võ Thị Xuân </t>
  </si>
  <si>
    <t>Hậu</t>
  </si>
  <si>
    <t xml:space="preserve">Nguyễn Thị Thu </t>
  </si>
  <si>
    <t>Hiền</t>
  </si>
  <si>
    <t xml:space="preserve">Nguyễn Thị Kim </t>
  </si>
  <si>
    <t>Hoà</t>
  </si>
  <si>
    <t xml:space="preserve">Trần Nguyên Nữ </t>
  </si>
  <si>
    <t>Hoàng</t>
  </si>
  <si>
    <t xml:space="preserve">Bùi Duy </t>
  </si>
  <si>
    <t>Hùng</t>
  </si>
  <si>
    <t xml:space="preserve">Bùi Quang </t>
  </si>
  <si>
    <t>Hưng</t>
  </si>
  <si>
    <t xml:space="preserve">Chung Lý </t>
  </si>
  <si>
    <t xml:space="preserve">Lê Thị Thu </t>
  </si>
  <si>
    <t>Hương</t>
  </si>
  <si>
    <t xml:space="preserve">Phạm Thị Minh </t>
  </si>
  <si>
    <t>Huyền</t>
  </si>
  <si>
    <t xml:space="preserve">Nguyễn Thị </t>
  </si>
  <si>
    <t>Lành</t>
  </si>
  <si>
    <t>Liên</t>
  </si>
  <si>
    <t xml:space="preserve">Lê Hứa Mỹ </t>
  </si>
  <si>
    <t>Linh</t>
  </si>
  <si>
    <t xml:space="preserve">Phạm Thị Thảo </t>
  </si>
  <si>
    <t>Loan</t>
  </si>
  <si>
    <t xml:space="preserve">Nguyễn Văn </t>
  </si>
  <si>
    <t>Lộc</t>
  </si>
  <si>
    <t xml:space="preserve">Hoàng Kim </t>
  </si>
  <si>
    <t>Luân</t>
  </si>
  <si>
    <t xml:space="preserve">Hoàng Thị Quỳnh </t>
  </si>
  <si>
    <t>Mai</t>
  </si>
  <si>
    <t xml:space="preserve">Tô Nguyên </t>
  </si>
  <si>
    <t>Minh</t>
  </si>
  <si>
    <t>Mơ</t>
  </si>
  <si>
    <t xml:space="preserve">Huỳnh Thị </t>
  </si>
  <si>
    <t>Mụi</t>
  </si>
  <si>
    <t xml:space="preserve">Đặng Như </t>
  </si>
  <si>
    <t>Nam</t>
  </si>
  <si>
    <t xml:space="preserve">Đoàn Minh </t>
  </si>
  <si>
    <t>Nga</t>
  </si>
  <si>
    <t xml:space="preserve">Nguyễn Dương Phương </t>
  </si>
  <si>
    <t>Ngân</t>
  </si>
  <si>
    <t xml:space="preserve">Từ Thị Thu </t>
  </si>
  <si>
    <t xml:space="preserve">Đinh Hoàng Minh </t>
  </si>
  <si>
    <t>Ngọc</t>
  </si>
  <si>
    <t xml:space="preserve">Nguyễn Minh Bảo </t>
  </si>
  <si>
    <t xml:space="preserve">Nguyễn Bá </t>
  </si>
  <si>
    <t>Nhật</t>
  </si>
  <si>
    <t xml:space="preserve">Phan Yến </t>
  </si>
  <si>
    <t>Nhi</t>
  </si>
  <si>
    <t xml:space="preserve">Phạm Sơn </t>
  </si>
  <si>
    <t>Nhựt</t>
  </si>
  <si>
    <t xml:space="preserve">Bùi Mạnh </t>
  </si>
  <si>
    <t>Phú</t>
  </si>
  <si>
    <t>Hoàng Thị Thu</t>
  </si>
  <si>
    <t>Phương</t>
  </si>
  <si>
    <t>Ngô Tùng</t>
  </si>
  <si>
    <t>Quân</t>
  </si>
  <si>
    <t>Son</t>
  </si>
  <si>
    <t xml:space="preserve">Trần Thanh </t>
  </si>
  <si>
    <t>Sơn</t>
  </si>
  <si>
    <t xml:space="preserve">Nguyễn Thị Ngọc </t>
  </si>
  <si>
    <t>Sương</t>
  </si>
  <si>
    <t xml:space="preserve">Nguyễn Đan </t>
  </si>
  <si>
    <t>Thanh</t>
  </si>
  <si>
    <t>Thành</t>
  </si>
  <si>
    <t xml:space="preserve">Nguyễn Hoàng Phương </t>
  </si>
  <si>
    <t>Thảo</t>
  </si>
  <si>
    <t xml:space="preserve">Nguyễn Thị Phương </t>
  </si>
  <si>
    <t xml:space="preserve">Phan Thị Thanh </t>
  </si>
  <si>
    <t xml:space="preserve">Trần Thiên </t>
  </si>
  <si>
    <t xml:space="preserve">Lê Thị Phương </t>
  </si>
  <si>
    <t xml:space="preserve">Mai Phương </t>
  </si>
  <si>
    <t>Thật</t>
  </si>
  <si>
    <t xml:space="preserve">Trần Thị </t>
  </si>
  <si>
    <t>Thu</t>
  </si>
  <si>
    <t xml:space="preserve">Hồ Anh </t>
  </si>
  <si>
    <t>Thư</t>
  </si>
  <si>
    <t xml:space="preserve">Trần Bá </t>
  </si>
  <si>
    <t>Thuật</t>
  </si>
  <si>
    <t xml:space="preserve">Lê Thị Hoài </t>
  </si>
  <si>
    <t>Thương</t>
  </si>
  <si>
    <t xml:space="preserve">Lê Khắc </t>
  </si>
  <si>
    <t>Tình</t>
  </si>
  <si>
    <t xml:space="preserve">Nguyễn Minh </t>
  </si>
  <si>
    <t>Toàn</t>
  </si>
  <si>
    <t xml:space="preserve">Cao Thị Mỹ </t>
  </si>
  <si>
    <t>Trâm</t>
  </si>
  <si>
    <t xml:space="preserve">Ngô Ngọc </t>
  </si>
  <si>
    <t>Trân</t>
  </si>
  <si>
    <t xml:space="preserve">Trần Thị Huyền </t>
  </si>
  <si>
    <t>Trang</t>
  </si>
  <si>
    <t xml:space="preserve">Trần Thị Diễm </t>
  </si>
  <si>
    <t>Trúc</t>
  </si>
  <si>
    <t xml:space="preserve">Mai Trần Cẩm </t>
  </si>
  <si>
    <t>Tú</t>
  </si>
  <si>
    <t xml:space="preserve">Lê Vũ Anh </t>
  </si>
  <si>
    <t>Tuấn</t>
  </si>
  <si>
    <t>Vin</t>
  </si>
  <si>
    <t xml:space="preserve">Lê Ngọc Minh </t>
  </si>
  <si>
    <t>Vương</t>
  </si>
  <si>
    <t xml:space="preserve">Nguyễn Thị Hương </t>
  </si>
  <si>
    <t>Xuân</t>
  </si>
  <si>
    <t xml:space="preserve">Võ Thị Như </t>
  </si>
  <si>
    <t>Nữ</t>
  </si>
  <si>
    <t>Trần Thị Như</t>
  </si>
  <si>
    <t>Tâm</t>
  </si>
  <si>
    <t>Lý Thiện Lan</t>
  </si>
  <si>
    <t>Hoạch</t>
  </si>
  <si>
    <t>GIỚI TÍNH</t>
  </si>
  <si>
    <t>TpHCM, ngày    tháng 3 năm 2012</t>
  </si>
  <si>
    <t>Người lập biểu</t>
  </si>
  <si>
    <t>Lê Thị Phượng Hoàng</t>
  </si>
  <si>
    <t>CỘNG HÒA XÃ HỘI CHỦ NGHĨA VIỆT NAM</t>
  </si>
  <si>
    <t>Độc lập - Tự do - Hạnh phúc</t>
  </si>
  <si>
    <t>PHÒNG GIÁO VỤ &amp; CÔNG TÁC SINH VIÊN</t>
  </si>
  <si>
    <t xml:space="preserve"> </t>
  </si>
  <si>
    <t>BẢNG ĐIỂM TỔNG HỢP - HỌC KỲ III - NĂM HỌC 2010-2011</t>
  </si>
  <si>
    <t>HỌ VÀ TÊN</t>
  </si>
  <si>
    <t xml:space="preserve">  SỐ ĐVHT
</t>
  </si>
  <si>
    <t>GDQP</t>
  </si>
  <si>
    <t>10/11/1990</t>
  </si>
  <si>
    <t>22/04/1991</t>
  </si>
  <si>
    <t>16/05/1991</t>
  </si>
  <si>
    <t>21/08/1991</t>
  </si>
  <si>
    <t>06/10/1991</t>
  </si>
  <si>
    <t>16/08/1990</t>
  </si>
  <si>
    <t>05/07/1991</t>
  </si>
  <si>
    <t>19/03/1991</t>
  </si>
  <si>
    <t>23/07/1991</t>
  </si>
  <si>
    <t>29/03/1991</t>
  </si>
  <si>
    <t>13/03/1991</t>
  </si>
  <si>
    <t>03/02/1991</t>
  </si>
  <si>
    <t>14/04/1991</t>
  </si>
  <si>
    <t>02/02/1986</t>
  </si>
  <si>
    <t>10/04/1991</t>
  </si>
  <si>
    <t>04/04/1991</t>
  </si>
  <si>
    <t>01/10/1991</t>
  </si>
  <si>
    <t>12/03/1991</t>
  </si>
  <si>
    <t>12/12/1991</t>
  </si>
  <si>
    <t>29/10/1991</t>
  </si>
  <si>
    <t>10/02/1991</t>
  </si>
  <si>
    <t>03/07/1991</t>
  </si>
  <si>
    <t>17/09/1989</t>
  </si>
  <si>
    <t>27/05/1991</t>
  </si>
  <si>
    <t>24/09/1991</t>
  </si>
  <si>
    <t>21/06/1991</t>
  </si>
  <si>
    <t>07/02/1991</t>
  </si>
  <si>
    <t>28/06/1991</t>
  </si>
  <si>
    <t>27/06/1991</t>
  </si>
  <si>
    <t>19/09/1990</t>
  </si>
  <si>
    <t>09/12/1991</t>
  </si>
  <si>
    <t>02/09/1990</t>
  </si>
  <si>
    <t>13/04/1991</t>
  </si>
  <si>
    <t>15/02/1990</t>
  </si>
  <si>
    <t>03/09/1991</t>
  </si>
  <si>
    <t>12/09/1991</t>
  </si>
  <si>
    <t>10/10/1991</t>
  </si>
  <si>
    <t>12/04/1991</t>
  </si>
  <si>
    <t>20/06/1991</t>
  </si>
  <si>
    <t>30/10/1991</t>
  </si>
  <si>
    <t>26/11/1991</t>
  </si>
  <si>
    <t>20/01/1990</t>
  </si>
  <si>
    <t>01/08/1991</t>
  </si>
  <si>
    <t>27/07/1991</t>
  </si>
  <si>
    <t>01/07/1991</t>
  </si>
  <si>
    <t>19/10/1991</t>
  </si>
  <si>
    <t>09/09/1991</t>
  </si>
  <si>
    <t>29/10/1990</t>
  </si>
  <si>
    <t>23/09/1991</t>
  </si>
  <si>
    <t>02/03/1991</t>
  </si>
  <si>
    <t>19/05/1991</t>
  </si>
  <si>
    <t>08/12/1991</t>
  </si>
  <si>
    <t>05/05/1991</t>
  </si>
  <si>
    <t>20/03/1990</t>
  </si>
  <si>
    <t>06/02/1991</t>
  </si>
  <si>
    <t>01/01/1990</t>
  </si>
  <si>
    <t>01/05/1991</t>
  </si>
  <si>
    <t>11/11/1991</t>
  </si>
  <si>
    <t>25/01/1991</t>
  </si>
  <si>
    <t>05/08/1991</t>
  </si>
  <si>
    <t>24/11/1991</t>
  </si>
  <si>
    <t>20/03/1991</t>
  </si>
  <si>
    <t>21/02/1991</t>
  </si>
  <si>
    <t>20/02/1990</t>
  </si>
  <si>
    <t>16/01/1991</t>
  </si>
  <si>
    <t>30/06/1991</t>
  </si>
  <si>
    <t>16/08/1991</t>
  </si>
  <si>
    <t>26/10/1991</t>
  </si>
  <si>
    <t>20/10/1991</t>
  </si>
  <si>
    <t>03/11/1991</t>
  </si>
  <si>
    <t>14/10/1991</t>
  </si>
  <si>
    <t>06/08/1990</t>
  </si>
  <si>
    <t>15/05/1991</t>
  </si>
  <si>
    <t>18/01/1991</t>
  </si>
  <si>
    <t>LỚP: Đ09QBA3  - HỆ: ĐẠI HỌC CHÍNH QUY - NIÊN KHÓA: 2009-2014 - NGÀNH: QUẢN TRỊ KINH DOANH</t>
  </si>
  <si>
    <t>BẢNG ĐIỂM TỔNG HỢP - HỌC KỲ IV - NĂM HỌC 2010-2011</t>
  </si>
  <si>
    <t>LỚP Đ09QBA3 - HỆ ĐẠI HỌC CHÍNH QUY - NGÀNH QUẢN TRỊ KINH DOANH</t>
  </si>
  <si>
    <t>TpHCM</t>
  </si>
  <si>
    <t>Thừa Thiên Huế</t>
  </si>
  <si>
    <t>Bà Rịa  VT</t>
  </si>
  <si>
    <t>Đắk Lắk</t>
  </si>
  <si>
    <t>Kon Tum</t>
  </si>
  <si>
    <t>PHỤ TRÁCH PHÒNG GIÁO VỤ &amp; CÔNG TÁC SINH VIÊN</t>
  </si>
  <si>
    <t>ThS. Phạm Hoài Nam</t>
  </si>
  <si>
    <t>TpHCM, ngày     tháng 3 năm 2012</t>
  </si>
  <si>
    <t>ĐTB HK2</t>
  </si>
  <si>
    <t>Xếp loại HK2</t>
  </si>
  <si>
    <t xml:space="preserve">Trần Đình </t>
  </si>
  <si>
    <t>Hoàn</t>
  </si>
  <si>
    <t xml:space="preserve">Nguyễn Thùy </t>
  </si>
  <si>
    <t xml:space="preserve">Nguyễn Anh </t>
  </si>
  <si>
    <t>Bà Rịa VT</t>
  </si>
  <si>
    <t>19/06/1988</t>
  </si>
  <si>
    <t>18/05/1991</t>
  </si>
  <si>
    <t>15/07/1985</t>
  </si>
  <si>
    <t xml:space="preserve">  SỐ ĐVHT</t>
  </si>
  <si>
    <t xml:space="preserve">  SỐ 
ĐVHT</t>
  </si>
  <si>
    <t>Tiếng Anh 2</t>
  </si>
  <si>
    <t xml:space="preserve">Lý thuyết xác suất thống kê </t>
  </si>
  <si>
    <t>Những NLCB của CN Mac-Lênin</t>
  </si>
  <si>
    <t>Luật kinh doanh</t>
  </si>
  <si>
    <t>BẢNG ĐIỂM TỔNG HỢP - HỌC KỲ II - NĂM HỌC 2009-2010</t>
  </si>
  <si>
    <t>Pháp luật đại cương</t>
  </si>
  <si>
    <t>BẢNG ĐIỂM TỔNG HỢP - HỌC KỲ I - NĂM HỌC 2009-2010</t>
  </si>
  <si>
    <t>thi lần 1</t>
  </si>
  <si>
    <t>Xếp loại HK4</t>
  </si>
  <si>
    <t>ĐTB HK1</t>
  </si>
  <si>
    <t>Xếp loại HK1</t>
  </si>
  <si>
    <t>TPHCM</t>
  </si>
  <si>
    <t>Hệ thống thông tin quản lý</t>
  </si>
  <si>
    <t>Quản trị chất lượng</t>
  </si>
  <si>
    <t>Quản trị chiến lược</t>
  </si>
  <si>
    <t>Thống kê DN</t>
  </si>
  <si>
    <t>Quản trị sản xuất</t>
  </si>
  <si>
    <t>Quản trị tài chính</t>
  </si>
  <si>
    <t>GDTC 5</t>
  </si>
  <si>
    <t>BẢNG ĐIỂM TỔNG HỢP - HỌC KỲ V - NĂM HỌC 2011-2012</t>
  </si>
  <si>
    <t>ĐTB HK5</t>
  </si>
  <si>
    <t>Xếp loại HK5</t>
  </si>
  <si>
    <t>TB.Khá</t>
  </si>
  <si>
    <t>Khá</t>
  </si>
  <si>
    <t>Trung Bình</t>
  </si>
  <si>
    <t>Kém</t>
  </si>
  <si>
    <t>TBK</t>
  </si>
  <si>
    <t>TB</t>
  </si>
  <si>
    <t>Giỏi</t>
  </si>
  <si>
    <t>Yếu</t>
  </si>
  <si>
    <t>TLQL_2</t>
  </si>
  <si>
    <t>TA1-2</t>
  </si>
  <si>
    <t>GDTC1-2</t>
  </si>
  <si>
    <t>TCCA1-2</t>
  </si>
  <si>
    <t>PLDC-2</t>
  </si>
  <si>
    <t>THDC-2</t>
  </si>
  <si>
    <t>TCC2-2</t>
  </si>
  <si>
    <t>TA2-2</t>
  </si>
  <si>
    <t>LTXSTK-2</t>
  </si>
  <si>
    <t>NLCB-2</t>
  </si>
  <si>
    <t>TKT-2</t>
  </si>
  <si>
    <t>QTH-2</t>
  </si>
  <si>
    <t>LKD-2</t>
  </si>
  <si>
    <t>GDTC2-2</t>
  </si>
  <si>
    <t>MKT CB-2</t>
  </si>
  <si>
    <t>TT HCM-2</t>
  </si>
  <si>
    <t>TA3-2</t>
  </si>
  <si>
    <t>KT VI MÔ-2</t>
  </si>
  <si>
    <t>LSHTKT-2</t>
  </si>
  <si>
    <t>MMT-2</t>
  </si>
  <si>
    <t>GDTC3-2</t>
  </si>
  <si>
    <t>DLCM-2</t>
  </si>
  <si>
    <t>KTL-2</t>
  </si>
  <si>
    <t>NLKT-2</t>
  </si>
  <si>
    <t>KT VĨMÔ-2</t>
  </si>
  <si>
    <t>TCTT-2</t>
  </si>
  <si>
    <t>GDTC4-2</t>
  </si>
  <si>
    <t>KTTA-2</t>
  </si>
  <si>
    <t>HTTTQL-2</t>
  </si>
  <si>
    <t>QTCL-2</t>
  </si>
  <si>
    <t>QT CHIẾN LƯỢC-2</t>
  </si>
  <si>
    <t>TKDN-2</t>
  </si>
  <si>
    <t>QTSX-2</t>
  </si>
  <si>
    <t>QTTC-2</t>
  </si>
  <si>
    <t>GDTC5-2</t>
  </si>
  <si>
    <t>Tiếng Anh 3</t>
  </si>
  <si>
    <t>Thống kê doanh nghiệp</t>
  </si>
  <si>
    <t>Kiểm tra tiếng Anh</t>
  </si>
  <si>
    <t>Tư tưởng Hồ Chí Minh</t>
  </si>
  <si>
    <t>Những NLCB của CN Mác-Lênin</t>
  </si>
  <si>
    <t>HỌ</t>
  </si>
  <si>
    <t>TÊN</t>
  </si>
  <si>
    <t>Số ĐVHT dưới 6</t>
  </si>
  <si>
    <t>Học tiếp</t>
  </si>
  <si>
    <t>6.68</t>
  </si>
  <si>
    <t>6.03</t>
  </si>
  <si>
    <t>6.83</t>
  </si>
  <si>
    <t>6.90</t>
  </si>
  <si>
    <t>6.42</t>
  </si>
  <si>
    <t>6.98</t>
  </si>
  <si>
    <t>7.36</t>
  </si>
  <si>
    <t>7.16</t>
  </si>
  <si>
    <t>6.74</t>
  </si>
  <si>
    <t>6.87</t>
  </si>
  <si>
    <t>5.54</t>
  </si>
  <si>
    <t>6.13</t>
  </si>
  <si>
    <t>6.44</t>
  </si>
  <si>
    <t>7.37</t>
  </si>
  <si>
    <t>7.01</t>
  </si>
  <si>
    <t>7.06</t>
  </si>
  <si>
    <t>6.95</t>
  </si>
  <si>
    <t>6.86</t>
  </si>
  <si>
    <t>6.26</t>
  </si>
  <si>
    <t>2.51</t>
  </si>
  <si>
    <t>6.08</t>
  </si>
  <si>
    <t>4.85</t>
  </si>
  <si>
    <t>6.88</t>
  </si>
  <si>
    <t>6.64</t>
  </si>
  <si>
    <t>7.21</t>
  </si>
  <si>
    <t>6.82</t>
  </si>
  <si>
    <t>7.14</t>
  </si>
  <si>
    <t>7.12</t>
  </si>
  <si>
    <t>7.11</t>
  </si>
  <si>
    <t>6.84</t>
  </si>
  <si>
    <t>6.93</t>
  </si>
  <si>
    <t>6.62</t>
  </si>
  <si>
    <t>6.80</t>
  </si>
  <si>
    <t>7.08</t>
  </si>
  <si>
    <t>7.25</t>
  </si>
  <si>
    <t>6.63</t>
  </si>
  <si>
    <t>7.26</t>
  </si>
  <si>
    <t>6.52</t>
  </si>
  <si>
    <t>4.81</t>
  </si>
  <si>
    <t>6.97</t>
  </si>
  <si>
    <t>6.48</t>
  </si>
  <si>
    <t>6.81</t>
  </si>
  <si>
    <t>7.28</t>
  </si>
  <si>
    <t>7.69</t>
  </si>
  <si>
    <t>7.38</t>
  </si>
  <si>
    <t>7.34</t>
  </si>
  <si>
    <t>3.24</t>
  </si>
  <si>
    <t>6.27</t>
  </si>
  <si>
    <t>5.94</t>
  </si>
  <si>
    <t>6.57</t>
  </si>
  <si>
    <t>5.91</t>
  </si>
  <si>
    <t>6.96</t>
  </si>
  <si>
    <t>7.76</t>
  </si>
  <si>
    <t>6.21</t>
  </si>
  <si>
    <t>5.56</t>
  </si>
  <si>
    <t>7.51</t>
  </si>
  <si>
    <t>6.47</t>
  </si>
  <si>
    <t>6.92</t>
  </si>
  <si>
    <t>6.46</t>
  </si>
  <si>
    <t>7.41</t>
  </si>
  <si>
    <t>7.18</t>
  </si>
  <si>
    <t>Kỹ năng làm việc nhóm</t>
  </si>
  <si>
    <t>Kỹ năng thuyết trình</t>
  </si>
  <si>
    <t xml:space="preserve">  SỐ ĐVHT
</t>
  </si>
  <si>
    <t>giỏi</t>
  </si>
  <si>
    <t>khá</t>
  </si>
  <si>
    <t>tbk</t>
  </si>
  <si>
    <t xml:space="preserve">tb </t>
  </si>
  <si>
    <t>yếu</t>
  </si>
  <si>
    <t>kém</t>
  </si>
  <si>
    <t>buộc thôi học 2011-2012: 2 SV:</t>
  </si>
  <si>
    <t>nữ</t>
  </si>
  <si>
    <t>nam</t>
  </si>
  <si>
    <t>Quản trị nhân lực</t>
  </si>
  <si>
    <t>Quản trị dự án đầu tư</t>
  </si>
  <si>
    <t>Kế toán quản trị</t>
  </si>
  <si>
    <t>Quản trị văn phòng</t>
  </si>
  <si>
    <t>Đàm phán kinh doanh</t>
  </si>
  <si>
    <t>Quản trị kinh doanh bảo hiểm</t>
  </si>
  <si>
    <t>Thị trường chứng khoán</t>
  </si>
  <si>
    <t>Kỹ năng soạn thảo văn bản</t>
  </si>
  <si>
    <t>ĐTB HK6</t>
  </si>
  <si>
    <t>Xếp loại HK6</t>
  </si>
  <si>
    <t>ĐTB năm 3</t>
  </si>
  <si>
    <t>BẢNG ĐIỂM TỔNG HỢP - HỌC KỲ VI - NĂM HỌC 2011-2012</t>
  </si>
  <si>
    <t>Kiểm tra Tiếng Anh hk4</t>
  </si>
  <si>
    <t>Kiểm tra tiếng Anh hk6</t>
  </si>
  <si>
    <t>Kiểm tra tiếng An hk5</t>
  </si>
  <si>
    <t>BẢNG ĐIỂM TỔNG HỢP 3 NĂM HỌC, TỪ 2009-2010 ĐẾN 2011-2012</t>
  </si>
  <si>
    <t>Bùi Thị Hoài</t>
  </si>
  <si>
    <t>ThS. Vũ Mạnh Tường</t>
  </si>
  <si>
    <t>TpHCM, ngày 10 tháng 8 năm 2012</t>
  </si>
  <si>
    <t xml:space="preserve">TL. GIÁM ĐỐC </t>
  </si>
  <si>
    <t>TP. GIÁO VỤ &amp; CÔNG TÁC SINH VIÊN - CS TP.HCM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</si>
</sst>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₫_-;\-* #,##0.00\ _₫_-;_-* &quot;-&quot;??\ _₫_-;_-@_-"/>
    <numFmt numFmtId="181" formatCode="_-* #,##0\ _₫_-;\-* #,##0\ _₫_-;_-* &quot;-&quot;\ _₫_-;_-@_-"/>
    <numFmt numFmtId="182" formatCode="_-* #,##0.00\ &quot;₫&quot;_-;\-* #,##0.00\ &quot;₫&quot;_-;_-* &quot;-&quot;??\ &quot;₫&quot;_-;_-@_-"/>
    <numFmt numFmtId="183" formatCode="_-* #,##0\ &quot;₫&quot;_-;\-* #,##0\ &quot;₫&quot;_-;_-* &quot;-&quot;\ &quot;₫&quot;_-;_-@_-"/>
    <numFmt numFmtId="184" formatCode="[$-409]dddd\,\ mmmm\ dd\,\ yyyy"/>
    <numFmt numFmtId="185" formatCode="d/mm/yyyy;@"/>
    <numFmt numFmtId="186" formatCode="#,##0.0"/>
    <numFmt numFmtId="187" formatCode="[$-1010000]d/m/yyyy;@"/>
    <numFmt numFmtId="188" formatCode="[$-80C]dddd\ d\ mmmm\ yyyy"/>
    <numFmt numFmtId="189" formatCode="0.0"/>
    <numFmt numFmtId="190" formatCode="mmm\-yyyy"/>
  </numFmts>
  <fonts count="64">
    <font>
      <sz val="10"/>
      <name val="Arial"/>
      <family val="0"/>
    </font>
    <font>
      <sz val="12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10"/>
      <name val="VNI-Times"/>
      <family val="0"/>
    </font>
    <font>
      <b/>
      <sz val="12"/>
      <name val="VNI-Times"/>
      <family val="0"/>
    </font>
    <font>
      <sz val="8"/>
      <name val="Arial"/>
      <family val="2"/>
    </font>
    <font>
      <b/>
      <sz val="11"/>
      <name val="VNI-Times"/>
      <family val="0"/>
    </font>
    <font>
      <b/>
      <sz val="10"/>
      <color indexed="10"/>
      <name val="vni-time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VNI-Helve-Condense"/>
      <family val="0"/>
    </font>
    <font>
      <b/>
      <sz val="24"/>
      <color indexed="10"/>
      <name val="VNI-Times"/>
      <family val="0"/>
    </font>
    <font>
      <b/>
      <sz val="11"/>
      <color indexed="10"/>
      <name val="VNI-Helve-Condense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Palatino Linotype"/>
      <family val="1"/>
    </font>
    <font>
      <sz val="10"/>
      <name val="Palatino Linotype"/>
      <family val="1"/>
    </font>
    <font>
      <sz val="8"/>
      <name val="VNI-Times"/>
      <family val="0"/>
    </font>
    <font>
      <b/>
      <sz val="13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0"/>
    </font>
    <font>
      <b/>
      <sz val="10"/>
      <name val="Palatino Linotype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2"/>
      <color indexed="8"/>
      <name val="Palatino Linotype"/>
      <family val="1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5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61">
      <alignment/>
      <protection/>
    </xf>
    <xf numFmtId="0" fontId="5" fillId="0" borderId="0" xfId="61" applyFont="1">
      <alignment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61" applyFont="1">
      <alignment/>
      <protection/>
    </xf>
    <xf numFmtId="0" fontId="13" fillId="0" borderId="0" xfId="61" applyFont="1">
      <alignment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61" applyFont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0" fontId="13" fillId="0" borderId="0" xfId="61" applyFont="1">
      <alignment/>
      <protection/>
    </xf>
    <xf numFmtId="0" fontId="18" fillId="0" borderId="0" xfId="61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61" applyFont="1" applyAlignment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62" applyFont="1" applyAlignment="1">
      <alignment horizontal="center"/>
      <protection/>
    </xf>
    <xf numFmtId="2" fontId="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59" applyFont="1" applyFill="1">
      <alignment/>
      <protection/>
    </xf>
    <xf numFmtId="14" fontId="22" fillId="0" borderId="0" xfId="59" applyNumberFormat="1" applyFont="1" applyFill="1" applyAlignment="1">
      <alignment horizontal="center"/>
      <protection/>
    </xf>
    <xf numFmtId="0" fontId="21" fillId="0" borderId="0" xfId="59" applyFont="1" applyFill="1" applyAlignment="1">
      <alignment vertical="center"/>
      <protection/>
    </xf>
    <xf numFmtId="0" fontId="24" fillId="0" borderId="0" xfId="59" applyFont="1" applyFill="1">
      <alignment/>
      <protection/>
    </xf>
    <xf numFmtId="0" fontId="1" fillId="0" borderId="0" xfId="59" applyFont="1" applyFill="1" applyAlignment="1">
      <alignment vertical="center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0" xfId="59" applyFont="1" applyFill="1" applyBorder="1">
      <alignment/>
      <protection/>
    </xf>
    <xf numFmtId="0" fontId="43" fillId="0" borderId="0" xfId="0" applyFont="1" applyFill="1" applyBorder="1" applyAlignment="1">
      <alignment vertical="center"/>
    </xf>
    <xf numFmtId="0" fontId="42" fillId="11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11" borderId="10" xfId="61" applyFont="1" applyFill="1" applyBorder="1" applyAlignment="1">
      <alignment horizontal="center" vertical="center"/>
      <protection/>
    </xf>
    <xf numFmtId="0" fontId="42" fillId="11" borderId="10" xfId="61" applyFont="1" applyFill="1" applyBorder="1" applyAlignment="1">
      <alignment horizontal="center" vertical="center"/>
      <protection/>
    </xf>
    <xf numFmtId="0" fontId="15" fillId="0" borderId="0" xfId="61" applyFont="1" applyFill="1">
      <alignment/>
      <protection/>
    </xf>
    <xf numFmtId="0" fontId="20" fillId="0" borderId="0" xfId="0" applyFont="1" applyFill="1" applyBorder="1" applyAlignment="1">
      <alignment horizontal="center"/>
    </xf>
    <xf numFmtId="185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15" fillId="0" borderId="0" xfId="61" applyFont="1" applyFill="1" applyBorder="1">
      <alignment/>
      <protection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0" fillId="0" borderId="0" xfId="62" applyFont="1" applyFill="1" applyAlignment="1">
      <alignment horizontal="center"/>
      <protection/>
    </xf>
    <xf numFmtId="0" fontId="42" fillId="0" borderId="0" xfId="62" applyFont="1" applyFill="1" applyAlignment="1">
      <alignment horizontal="center"/>
      <protection/>
    </xf>
    <xf numFmtId="0" fontId="47" fillId="0" borderId="0" xfId="0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8" fillId="0" borderId="0" xfId="61" applyFont="1" applyFill="1" applyAlignment="1">
      <alignment horizontal="center"/>
      <protection/>
    </xf>
    <xf numFmtId="0" fontId="44" fillId="0" borderId="0" xfId="61" applyFont="1" applyFill="1" applyAlignment="1">
      <alignment horizontal="center"/>
      <protection/>
    </xf>
    <xf numFmtId="0" fontId="15" fillId="0" borderId="0" xfId="61" applyFont="1" applyFill="1" applyAlignment="1">
      <alignment horizontal="center"/>
      <protection/>
    </xf>
    <xf numFmtId="0" fontId="20" fillId="0" borderId="0" xfId="6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2" fillId="0" borderId="11" xfId="61" applyFont="1" applyFill="1" applyBorder="1" applyAlignment="1">
      <alignment horizontal="left"/>
      <protection/>
    </xf>
    <xf numFmtId="0" fontId="42" fillId="0" borderId="12" xfId="61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61" applyFont="1" applyFill="1" applyBorder="1" applyAlignment="1">
      <alignment horizontal="center"/>
      <protection/>
    </xf>
    <xf numFmtId="0" fontId="50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61" applyFont="1" applyFill="1" applyBorder="1" applyAlignment="1">
      <alignment horizontal="center"/>
      <protection/>
    </xf>
    <xf numFmtId="0" fontId="20" fillId="0" borderId="0" xfId="61" applyFont="1" applyFill="1" applyAlignment="1">
      <alignment horizontal="center"/>
      <protection/>
    </xf>
    <xf numFmtId="0" fontId="15" fillId="0" borderId="0" xfId="61" applyFont="1" applyFill="1" applyAlignment="1">
      <alignment/>
      <protection/>
    </xf>
    <xf numFmtId="0" fontId="48" fillId="0" borderId="0" xfId="61" applyFont="1" applyFill="1" applyAlignment="1">
      <alignment/>
      <protection/>
    </xf>
    <xf numFmtId="0" fontId="43" fillId="0" borderId="0" xfId="61" applyFont="1" applyFill="1">
      <alignment/>
      <protection/>
    </xf>
    <xf numFmtId="0" fontId="15" fillId="0" borderId="0" xfId="0" applyFont="1" applyFill="1" applyAlignment="1">
      <alignment vertical="center"/>
    </xf>
    <xf numFmtId="1" fontId="45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2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vertical="top"/>
    </xf>
    <xf numFmtId="2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42" fillId="0" borderId="14" xfId="61" applyFont="1" applyFill="1" applyBorder="1" applyAlignment="1">
      <alignment horizontal="left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 wrapText="1"/>
    </xf>
    <xf numFmtId="187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1" fontId="45" fillId="0" borderId="15" xfId="61" applyNumberFormat="1" applyFont="1" applyFill="1" applyBorder="1" applyAlignment="1">
      <alignment horizontal="center" vertical="center"/>
      <protection/>
    </xf>
    <xf numFmtId="0" fontId="45" fillId="0" borderId="15" xfId="61" applyFont="1" applyFill="1" applyBorder="1" applyAlignment="1">
      <alignment horizontal="center" vertical="center"/>
      <protection/>
    </xf>
    <xf numFmtId="2" fontId="42" fillId="0" borderId="15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center" vertical="center"/>
    </xf>
    <xf numFmtId="187" fontId="45" fillId="0" borderId="19" xfId="0" applyNumberFormat="1" applyFont="1" applyFill="1" applyBorder="1" applyAlignment="1">
      <alignment horizontal="center" vertical="center"/>
    </xf>
    <xf numFmtId="1" fontId="45" fillId="0" borderId="19" xfId="61" applyNumberFormat="1" applyFont="1" applyFill="1" applyBorder="1" applyAlignment="1">
      <alignment horizontal="center" vertical="center"/>
      <protection/>
    </xf>
    <xf numFmtId="0" fontId="45" fillId="0" borderId="19" xfId="61" applyFont="1" applyFill="1" applyBorder="1" applyAlignment="1">
      <alignment horizontal="center" vertical="center"/>
      <protection/>
    </xf>
    <xf numFmtId="2" fontId="42" fillId="0" borderId="19" xfId="0" applyNumberFormat="1" applyFont="1" applyFill="1" applyBorder="1" applyAlignment="1">
      <alignment horizontal="center" vertical="center"/>
    </xf>
    <xf numFmtId="1" fontId="45" fillId="0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0" xfId="62" applyFont="1" applyFill="1" applyBorder="1" applyAlignment="1">
      <alignment vertical="center"/>
      <protection/>
    </xf>
    <xf numFmtId="0" fontId="45" fillId="0" borderId="21" xfId="62" applyFont="1" applyFill="1" applyBorder="1" applyAlignment="1">
      <alignment vertical="center"/>
      <protection/>
    </xf>
    <xf numFmtId="187" fontId="45" fillId="0" borderId="19" xfId="62" applyNumberFormat="1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horizontal="center" vertical="center" wrapText="1"/>
    </xf>
    <xf numFmtId="187" fontId="45" fillId="0" borderId="23" xfId="0" applyNumberFormat="1" applyFont="1" applyFill="1" applyBorder="1" applyAlignment="1">
      <alignment horizontal="center" vertical="center"/>
    </xf>
    <xf numFmtId="1" fontId="45" fillId="0" borderId="23" xfId="61" applyNumberFormat="1" applyFont="1" applyFill="1" applyBorder="1" applyAlignment="1">
      <alignment horizontal="center" vertical="center"/>
      <protection/>
    </xf>
    <xf numFmtId="0" fontId="45" fillId="0" borderId="23" xfId="61" applyFont="1" applyFill="1" applyBorder="1" applyAlignment="1">
      <alignment horizontal="center" vertical="center"/>
      <protection/>
    </xf>
    <xf numFmtId="2" fontId="42" fillId="0" borderId="23" xfId="0" applyNumberFormat="1" applyFont="1" applyFill="1" applyBorder="1" applyAlignment="1">
      <alignment horizontal="center" vertical="center"/>
    </xf>
    <xf numFmtId="1" fontId="45" fillId="0" borderId="23" xfId="0" applyNumberFormat="1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center" vertical="center"/>
      <protection/>
    </xf>
    <xf numFmtId="49" fontId="45" fillId="0" borderId="19" xfId="57" applyNumberFormat="1" applyFont="1" applyFill="1" applyBorder="1" applyAlignment="1">
      <alignment horizontal="center" vertical="center"/>
      <protection/>
    </xf>
    <xf numFmtId="49" fontId="45" fillId="0" borderId="23" xfId="57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2" fillId="22" borderId="10" xfId="61" applyFont="1" applyFill="1" applyBorder="1" applyAlignment="1">
      <alignment horizontal="center" vertical="center"/>
      <protection/>
    </xf>
    <xf numFmtId="0" fontId="45" fillId="0" borderId="15" xfId="59" applyFont="1" applyFill="1" applyBorder="1" applyAlignment="1">
      <alignment horizontal="center" vertical="center"/>
      <protection/>
    </xf>
    <xf numFmtId="2" fontId="42" fillId="0" borderId="15" xfId="61" applyNumberFormat="1" applyFont="1" applyFill="1" applyBorder="1" applyAlignment="1">
      <alignment horizontal="center" vertical="center" wrapText="1"/>
      <protection/>
    </xf>
    <xf numFmtId="0" fontId="42" fillId="0" borderId="15" xfId="61" applyFont="1" applyFill="1" applyBorder="1" applyAlignment="1">
      <alignment horizontal="center" vertical="center"/>
      <protection/>
    </xf>
    <xf numFmtId="0" fontId="45" fillId="0" borderId="19" xfId="59" applyFont="1" applyFill="1" applyBorder="1" applyAlignment="1">
      <alignment horizontal="center" vertical="center"/>
      <protection/>
    </xf>
    <xf numFmtId="2" fontId="42" fillId="0" borderId="19" xfId="61" applyNumberFormat="1" applyFont="1" applyFill="1" applyBorder="1" applyAlignment="1">
      <alignment horizontal="center" vertical="center" wrapText="1"/>
      <protection/>
    </xf>
    <xf numFmtId="0" fontId="42" fillId="0" borderId="19" xfId="61" applyFont="1" applyFill="1" applyBorder="1" applyAlignment="1">
      <alignment horizontal="center" vertical="center"/>
      <protection/>
    </xf>
    <xf numFmtId="0" fontId="45" fillId="0" borderId="23" xfId="59" applyFont="1" applyFill="1" applyBorder="1" applyAlignment="1">
      <alignment horizontal="center" vertical="center"/>
      <protection/>
    </xf>
    <xf numFmtId="2" fontId="42" fillId="0" borderId="23" xfId="61" applyNumberFormat="1" applyFont="1" applyFill="1" applyBorder="1" applyAlignment="1">
      <alignment horizontal="center" vertical="center" wrapText="1"/>
      <protection/>
    </xf>
    <xf numFmtId="0" fontId="42" fillId="0" borderId="23" xfId="61" applyFont="1" applyFill="1" applyBorder="1" applyAlignment="1">
      <alignment horizontal="center" vertical="center"/>
      <protection/>
    </xf>
    <xf numFmtId="0" fontId="45" fillId="24" borderId="19" xfId="59" applyFont="1" applyFill="1" applyBorder="1" applyAlignment="1">
      <alignment horizontal="center" vertical="center"/>
      <protection/>
    </xf>
    <xf numFmtId="0" fontId="15" fillId="0" borderId="0" xfId="59" applyFont="1" applyFill="1" applyAlignment="1">
      <alignment vertical="center"/>
      <protection/>
    </xf>
    <xf numFmtId="0" fontId="20" fillId="0" borderId="0" xfId="61" applyFont="1" applyAlignment="1">
      <alignment/>
      <protection/>
    </xf>
    <xf numFmtId="0" fontId="20" fillId="0" borderId="0" xfId="61" applyFont="1" applyBorder="1" applyAlignment="1">
      <alignment/>
      <protection/>
    </xf>
    <xf numFmtId="0" fontId="45" fillId="25" borderId="15" xfId="59" applyFont="1" applyFill="1" applyBorder="1" applyAlignment="1">
      <alignment horizontal="center" vertical="center"/>
      <protection/>
    </xf>
    <xf numFmtId="0" fontId="45" fillId="25" borderId="19" xfId="59" applyFont="1" applyFill="1" applyBorder="1" applyAlignment="1">
      <alignment horizontal="center" vertical="center"/>
      <protection/>
    </xf>
    <xf numFmtId="0" fontId="45" fillId="22" borderId="19" xfId="59" applyFont="1" applyFill="1" applyBorder="1" applyAlignment="1">
      <alignment horizontal="center" vertical="center"/>
      <protection/>
    </xf>
    <xf numFmtId="0" fontId="15" fillId="0" borderId="0" xfId="59" applyFont="1" applyFill="1">
      <alignment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53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87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187" fontId="53" fillId="0" borderId="19" xfId="0" applyNumberFormat="1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187" fontId="53" fillId="0" borderId="19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187" fontId="53" fillId="0" borderId="19" xfId="62" applyNumberFormat="1" applyFont="1" applyFill="1" applyBorder="1" applyAlignment="1">
      <alignment horizontal="center" vertical="center"/>
      <protection/>
    </xf>
    <xf numFmtId="0" fontId="53" fillId="0" borderId="19" xfId="62" applyFont="1" applyFill="1" applyBorder="1" applyAlignment="1">
      <alignment horizontal="center" vertical="center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187" fontId="53" fillId="0" borderId="23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42" fillId="0" borderId="12" xfId="61" applyFont="1" applyFill="1" applyBorder="1" applyAlignment="1">
      <alignment horizontal="right" wrapText="1"/>
      <protection/>
    </xf>
    <xf numFmtId="0" fontId="45" fillId="0" borderId="0" xfId="0" applyFont="1" applyAlignment="1">
      <alignment/>
    </xf>
    <xf numFmtId="1" fontId="42" fillId="0" borderId="15" xfId="61" applyNumberFormat="1" applyFont="1" applyFill="1" applyBorder="1" applyAlignment="1">
      <alignment horizontal="center" vertical="center"/>
      <protection/>
    </xf>
    <xf numFmtId="1" fontId="42" fillId="0" borderId="15" xfId="0" applyNumberFormat="1" applyFont="1" applyFill="1" applyBorder="1" applyAlignment="1">
      <alignment horizontal="center" vertical="center"/>
    </xf>
    <xf numFmtId="0" fontId="42" fillId="26" borderId="15" xfId="6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" fontId="42" fillId="0" borderId="19" xfId="61" applyNumberFormat="1" applyFont="1" applyFill="1" applyBorder="1" applyAlignment="1">
      <alignment horizontal="center" vertical="center"/>
      <protection/>
    </xf>
    <xf numFmtId="0" fontId="45" fillId="0" borderId="19" xfId="61" applyFont="1" applyBorder="1" applyAlignment="1">
      <alignment vertical="center"/>
      <protection/>
    </xf>
    <xf numFmtId="1" fontId="42" fillId="0" borderId="19" xfId="0" applyNumberFormat="1" applyFont="1" applyFill="1" applyBorder="1" applyAlignment="1">
      <alignment horizontal="center" vertical="center"/>
    </xf>
    <xf numFmtId="0" fontId="45" fillId="0" borderId="19" xfId="61" applyFont="1" applyBorder="1" applyAlignment="1">
      <alignment horizontal="center" vertical="center"/>
      <protection/>
    </xf>
    <xf numFmtId="0" fontId="42" fillId="26" borderId="19" xfId="61" applyFont="1" applyFill="1" applyBorder="1" applyAlignment="1">
      <alignment horizontal="center" vertical="center"/>
      <protection/>
    </xf>
    <xf numFmtId="0" fontId="45" fillId="0" borderId="19" xfId="0" applyFont="1" applyBorder="1" applyAlignment="1">
      <alignment vertical="center"/>
    </xf>
    <xf numFmtId="0" fontId="45" fillId="0" borderId="19" xfId="6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42" fillId="0" borderId="23" xfId="61" applyNumberFormat="1" applyFont="1" applyFill="1" applyBorder="1" applyAlignment="1">
      <alignment horizontal="center" vertical="center"/>
      <protection/>
    </xf>
    <xf numFmtId="0" fontId="45" fillId="0" borderId="23" xfId="61" applyFont="1" applyFill="1" applyBorder="1" applyAlignment="1">
      <alignment vertical="center"/>
      <protection/>
    </xf>
    <xf numFmtId="1" fontId="42" fillId="0" borderId="23" xfId="0" applyNumberFormat="1" applyFont="1" applyFill="1" applyBorder="1" applyAlignment="1">
      <alignment horizontal="center" vertical="center"/>
    </xf>
    <xf numFmtId="0" fontId="42" fillId="26" borderId="23" xfId="61" applyFont="1" applyFill="1" applyBorder="1" applyAlignment="1">
      <alignment horizontal="center" vertical="center"/>
      <protection/>
    </xf>
    <xf numFmtId="0" fontId="54" fillId="4" borderId="23" xfId="61" applyFont="1" applyFill="1" applyBorder="1" applyAlignment="1">
      <alignment horizontal="center"/>
      <protection/>
    </xf>
    <xf numFmtId="0" fontId="42" fillId="4" borderId="23" xfId="61" applyFont="1" applyFill="1" applyBorder="1" applyAlignment="1">
      <alignment horizontal="center"/>
      <protection/>
    </xf>
    <xf numFmtId="0" fontId="49" fillId="0" borderId="0" xfId="61" applyFont="1" applyFill="1" applyAlignment="1">
      <alignment/>
      <protection/>
    </xf>
    <xf numFmtId="0" fontId="45" fillId="0" borderId="18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vertical="center"/>
    </xf>
    <xf numFmtId="0" fontId="45" fillId="0" borderId="22" xfId="62" applyFont="1" applyFill="1" applyBorder="1" applyAlignment="1">
      <alignment vertical="center"/>
      <protection/>
    </xf>
    <xf numFmtId="0" fontId="45" fillId="0" borderId="26" xfId="0" applyFont="1" applyFill="1" applyBorder="1" applyAlignment="1">
      <alignment vertical="center"/>
    </xf>
    <xf numFmtId="0" fontId="20" fillId="0" borderId="23" xfId="61" applyFont="1" applyFill="1" applyBorder="1" applyAlignment="1">
      <alignment horizontal="center" vertical="center"/>
      <protection/>
    </xf>
    <xf numFmtId="0" fontId="52" fillId="0" borderId="23" xfId="61" applyFont="1" applyFill="1" applyBorder="1" applyAlignment="1">
      <alignment horizontal="center" vertical="center"/>
      <protection/>
    </xf>
    <xf numFmtId="0" fontId="45" fillId="0" borderId="27" xfId="61" applyFont="1" applyFill="1" applyBorder="1" applyAlignment="1">
      <alignment vertical="center" textRotation="90" wrapText="1"/>
      <protection/>
    </xf>
    <xf numFmtId="0" fontId="45" fillId="0" borderId="28" xfId="61" applyFont="1" applyFill="1" applyBorder="1" applyAlignment="1">
      <alignment vertical="center" textRotation="90" wrapText="1"/>
      <protection/>
    </xf>
    <xf numFmtId="0" fontId="42" fillId="0" borderId="28" xfId="61" applyFont="1" applyFill="1" applyBorder="1" applyAlignment="1">
      <alignment vertical="center" textRotation="90" wrapText="1"/>
      <protection/>
    </xf>
    <xf numFmtId="0" fontId="21" fillId="0" borderId="0" xfId="59" applyFont="1" applyFill="1" applyAlignment="1">
      <alignment horizontal="center" vertical="center" wrapText="1"/>
      <protection/>
    </xf>
    <xf numFmtId="0" fontId="45" fillId="0" borderId="23" xfId="61" applyFont="1" applyFill="1" applyBorder="1" applyAlignment="1">
      <alignment horizontal="center" vertical="center" textRotation="90" wrapText="1"/>
      <protection/>
    </xf>
    <xf numFmtId="0" fontId="42" fillId="0" borderId="23" xfId="61" applyFont="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87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45" fillId="0" borderId="0" xfId="57" applyNumberFormat="1" applyFont="1" applyFill="1" applyBorder="1" applyAlignment="1">
      <alignment horizontal="center" vertical="center"/>
      <protection/>
    </xf>
    <xf numFmtId="1" fontId="45" fillId="0" borderId="0" xfId="61" applyNumberFormat="1" applyFont="1" applyFill="1" applyBorder="1" applyAlignment="1">
      <alignment horizontal="center" vertical="center"/>
      <protection/>
    </xf>
    <xf numFmtId="0" fontId="45" fillId="0" borderId="0" xfId="61" applyFont="1" applyFill="1" applyBorder="1" applyAlignment="1">
      <alignment vertical="center"/>
      <protection/>
    </xf>
    <xf numFmtId="1" fontId="45" fillId="0" borderId="0" xfId="0" applyNumberFormat="1" applyFont="1" applyFill="1" applyBorder="1" applyAlignment="1">
      <alignment horizontal="center" vertical="center"/>
    </xf>
    <xf numFmtId="0" fontId="45" fillId="0" borderId="0" xfId="61" applyFont="1" applyFill="1" applyBorder="1" applyAlignment="1">
      <alignment horizontal="center" vertical="center"/>
      <protection/>
    </xf>
    <xf numFmtId="2" fontId="42" fillId="0" borderId="0" xfId="61" applyNumberFormat="1" applyFont="1" applyFill="1" applyBorder="1" applyAlignment="1">
      <alignment horizontal="center" vertical="center" wrapText="1"/>
      <protection/>
    </xf>
    <xf numFmtId="0" fontId="42" fillId="26" borderId="0" xfId="6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0" fontId="21" fillId="0" borderId="0" xfId="60" applyFont="1" applyFill="1" applyAlignment="1">
      <alignment horizontal="center" vertical="center" wrapText="1"/>
      <protection/>
    </xf>
    <xf numFmtId="0" fontId="21" fillId="0" borderId="0" xfId="60" applyFont="1" applyFill="1">
      <alignment/>
      <protection/>
    </xf>
    <xf numFmtId="0" fontId="45" fillId="0" borderId="15" xfId="60" applyFont="1" applyFill="1" applyBorder="1" applyAlignment="1">
      <alignment horizontal="center" vertical="center"/>
      <protection/>
    </xf>
    <xf numFmtId="0" fontId="45" fillId="0" borderId="19" xfId="60" applyFont="1" applyFill="1" applyBorder="1" applyAlignment="1">
      <alignment horizontal="center" vertical="center"/>
      <protection/>
    </xf>
    <xf numFmtId="0" fontId="45" fillId="0" borderId="23" xfId="60" applyFont="1" applyFill="1" applyBorder="1" applyAlignment="1">
      <alignment horizontal="center" vertical="center"/>
      <protection/>
    </xf>
    <xf numFmtId="0" fontId="22" fillId="0" borderId="0" xfId="60" applyFont="1" applyFill="1" applyBorder="1">
      <alignment/>
      <protection/>
    </xf>
    <xf numFmtId="14" fontId="22" fillId="0" borderId="0" xfId="60" applyNumberFormat="1" applyFont="1" applyFill="1" applyAlignment="1">
      <alignment horizontal="center"/>
      <protection/>
    </xf>
    <xf numFmtId="0" fontId="21" fillId="0" borderId="0" xfId="60" applyFont="1" applyFill="1" applyAlignment="1">
      <alignment vertical="center"/>
      <protection/>
    </xf>
    <xf numFmtId="0" fontId="24" fillId="0" borderId="0" xfId="60" applyFont="1" applyFill="1">
      <alignment/>
      <protection/>
    </xf>
    <xf numFmtId="0" fontId="15" fillId="0" borderId="0" xfId="60" applyFont="1" applyFill="1" applyAlignment="1">
      <alignment vertical="center"/>
      <protection/>
    </xf>
    <xf numFmtId="0" fontId="57" fillId="0" borderId="0" xfId="60" applyFont="1" applyFill="1" applyBorder="1">
      <alignment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87" fontId="45" fillId="0" borderId="0" xfId="0" applyNumberFormat="1" applyFont="1" applyFill="1" applyBorder="1" applyAlignment="1">
      <alignment horizontal="center" vertical="center"/>
    </xf>
    <xf numFmtId="0" fontId="45" fillId="0" borderId="0" xfId="60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horizontal="center" vertical="center"/>
      <protection/>
    </xf>
    <xf numFmtId="0" fontId="42" fillId="0" borderId="29" xfId="61" applyFont="1" applyFill="1" applyBorder="1" applyAlignment="1">
      <alignment horizontal="right"/>
      <protection/>
    </xf>
    <xf numFmtId="0" fontId="42" fillId="0" borderId="30" xfId="61" applyFont="1" applyFill="1" applyBorder="1" applyAlignment="1">
      <alignment horizontal="center" vertical="center"/>
      <protection/>
    </xf>
    <xf numFmtId="0" fontId="42" fillId="0" borderId="15" xfId="61" applyFont="1" applyFill="1" applyBorder="1" applyAlignment="1">
      <alignment horizontal="center" vertical="center" wrapText="1"/>
      <protection/>
    </xf>
    <xf numFmtId="0" fontId="0" fillId="27" borderId="0" xfId="0" applyFill="1" applyAlignment="1">
      <alignment/>
    </xf>
    <xf numFmtId="0" fontId="42" fillId="27" borderId="15" xfId="61" applyFont="1" applyFill="1" applyBorder="1" applyAlignment="1">
      <alignment horizontal="center" vertical="center" wrapText="1"/>
      <protection/>
    </xf>
    <xf numFmtId="0" fontId="42" fillId="27" borderId="23" xfId="61" applyFont="1" applyFill="1" applyBorder="1" applyAlignment="1">
      <alignment horizontal="center"/>
      <protection/>
    </xf>
    <xf numFmtId="1" fontId="45" fillId="27" borderId="15" xfId="61" applyNumberFormat="1" applyFont="1" applyFill="1" applyBorder="1" applyAlignment="1">
      <alignment horizontal="center" vertical="center"/>
      <protection/>
    </xf>
    <xf numFmtId="1" fontId="42" fillId="27" borderId="15" xfId="61" applyNumberFormat="1" applyFont="1" applyFill="1" applyBorder="1" applyAlignment="1">
      <alignment horizontal="center" vertical="center"/>
      <protection/>
    </xf>
    <xf numFmtId="1" fontId="42" fillId="27" borderId="15" xfId="0" applyNumberFormat="1" applyFont="1" applyFill="1" applyBorder="1" applyAlignment="1">
      <alignment horizontal="center" vertical="center"/>
    </xf>
    <xf numFmtId="2" fontId="42" fillId="27" borderId="15" xfId="61" applyNumberFormat="1" applyFont="1" applyFill="1" applyBorder="1" applyAlignment="1">
      <alignment horizontal="center" vertical="center" wrapText="1"/>
      <protection/>
    </xf>
    <xf numFmtId="0" fontId="42" fillId="27" borderId="15" xfId="61" applyFont="1" applyFill="1" applyBorder="1" applyAlignment="1">
      <alignment horizontal="center" vertical="center"/>
      <protection/>
    </xf>
    <xf numFmtId="1" fontId="42" fillId="27" borderId="19" xfId="61" applyNumberFormat="1" applyFont="1" applyFill="1" applyBorder="1" applyAlignment="1">
      <alignment horizontal="center" vertical="center"/>
      <protection/>
    </xf>
    <xf numFmtId="0" fontId="45" fillId="27" borderId="19" xfId="61" applyFont="1" applyFill="1" applyBorder="1" applyAlignment="1">
      <alignment vertical="center"/>
      <protection/>
    </xf>
    <xf numFmtId="1" fontId="42" fillId="27" borderId="19" xfId="0" applyNumberFormat="1" applyFont="1" applyFill="1" applyBorder="1" applyAlignment="1">
      <alignment horizontal="center" vertical="center"/>
    </xf>
    <xf numFmtId="0" fontId="45" fillId="27" borderId="19" xfId="61" applyFont="1" applyFill="1" applyBorder="1" applyAlignment="1">
      <alignment horizontal="center" vertical="center"/>
      <protection/>
    </xf>
    <xf numFmtId="2" fontId="42" fillId="27" borderId="19" xfId="61" applyNumberFormat="1" applyFont="1" applyFill="1" applyBorder="1" applyAlignment="1">
      <alignment horizontal="center" vertical="center" wrapText="1"/>
      <protection/>
    </xf>
    <xf numFmtId="0" fontId="42" fillId="27" borderId="19" xfId="61" applyFont="1" applyFill="1" applyBorder="1" applyAlignment="1">
      <alignment horizontal="center" vertical="center"/>
      <protection/>
    </xf>
    <xf numFmtId="0" fontId="45" fillId="27" borderId="19" xfId="0" applyFont="1" applyFill="1" applyBorder="1" applyAlignment="1">
      <alignment vertical="center"/>
    </xf>
    <xf numFmtId="1" fontId="45" fillId="27" borderId="19" xfId="61" applyNumberFormat="1" applyFont="1" applyFill="1" applyBorder="1" applyAlignment="1">
      <alignment horizontal="center" vertical="center"/>
      <protection/>
    </xf>
    <xf numFmtId="1" fontId="42" fillId="27" borderId="23" xfId="61" applyNumberFormat="1" applyFont="1" applyFill="1" applyBorder="1" applyAlignment="1">
      <alignment horizontal="center" vertical="center"/>
      <protection/>
    </xf>
    <xf numFmtId="0" fontId="45" fillId="27" borderId="23" xfId="61" applyFont="1" applyFill="1" applyBorder="1" applyAlignment="1">
      <alignment vertical="center"/>
      <protection/>
    </xf>
    <xf numFmtId="1" fontId="42" fillId="27" borderId="23" xfId="0" applyNumberFormat="1" applyFont="1" applyFill="1" applyBorder="1" applyAlignment="1">
      <alignment horizontal="center" vertical="center"/>
    </xf>
    <xf numFmtId="0" fontId="45" fillId="27" borderId="23" xfId="61" applyFont="1" applyFill="1" applyBorder="1" applyAlignment="1">
      <alignment horizontal="center" vertical="center"/>
      <protection/>
    </xf>
    <xf numFmtId="2" fontId="42" fillId="27" borderId="23" xfId="61" applyNumberFormat="1" applyFont="1" applyFill="1" applyBorder="1" applyAlignment="1">
      <alignment horizontal="center" vertical="center" wrapText="1"/>
      <protection/>
    </xf>
    <xf numFmtId="0" fontId="42" fillId="27" borderId="23" xfId="61" applyFont="1" applyFill="1" applyBorder="1" applyAlignment="1">
      <alignment horizontal="center" vertical="center"/>
      <protection/>
    </xf>
    <xf numFmtId="0" fontId="10" fillId="27" borderId="0" xfId="0" applyFont="1" applyFill="1" applyAlignment="1">
      <alignment/>
    </xf>
    <xf numFmtId="0" fontId="14" fillId="27" borderId="0" xfId="0" applyFont="1" applyFill="1" applyAlignment="1">
      <alignment horizontal="center"/>
    </xf>
    <xf numFmtId="0" fontId="14" fillId="27" borderId="0" xfId="0" applyFont="1" applyFill="1" applyAlignment="1">
      <alignment/>
    </xf>
    <xf numFmtId="0" fontId="0" fillId="5" borderId="0" xfId="0" applyFill="1" applyAlignment="1">
      <alignment/>
    </xf>
    <xf numFmtId="1" fontId="45" fillId="5" borderId="15" xfId="61" applyNumberFormat="1" applyFont="1" applyFill="1" applyBorder="1" applyAlignment="1">
      <alignment horizontal="center" vertical="center"/>
      <protection/>
    </xf>
    <xf numFmtId="1" fontId="45" fillId="5" borderId="15" xfId="0" applyNumberFormat="1" applyFont="1" applyFill="1" applyBorder="1" applyAlignment="1">
      <alignment horizontal="center" vertical="center"/>
    </xf>
    <xf numFmtId="2" fontId="42" fillId="5" borderId="15" xfId="61" applyNumberFormat="1" applyFont="1" applyFill="1" applyBorder="1" applyAlignment="1">
      <alignment horizontal="center" vertical="center" wrapText="1"/>
      <protection/>
    </xf>
    <xf numFmtId="0" fontId="42" fillId="5" borderId="15" xfId="61" applyFont="1" applyFill="1" applyBorder="1" applyAlignment="1">
      <alignment horizontal="center" vertical="center"/>
      <protection/>
    </xf>
    <xf numFmtId="1" fontId="45" fillId="5" borderId="19" xfId="61" applyNumberFormat="1" applyFont="1" applyFill="1" applyBorder="1" applyAlignment="1">
      <alignment horizontal="center" vertical="center"/>
      <protection/>
    </xf>
    <xf numFmtId="0" fontId="45" fillId="5" borderId="19" xfId="61" applyFont="1" applyFill="1" applyBorder="1" applyAlignment="1">
      <alignment vertical="center"/>
      <protection/>
    </xf>
    <xf numFmtId="1" fontId="45" fillId="5" borderId="19" xfId="0" applyNumberFormat="1" applyFont="1" applyFill="1" applyBorder="1" applyAlignment="1">
      <alignment horizontal="center" vertical="center"/>
    </xf>
    <xf numFmtId="0" fontId="45" fillId="5" borderId="19" xfId="61" applyFont="1" applyFill="1" applyBorder="1" applyAlignment="1">
      <alignment horizontal="center" vertical="center"/>
      <protection/>
    </xf>
    <xf numFmtId="2" fontId="42" fillId="5" borderId="19" xfId="61" applyNumberFormat="1" applyFont="1" applyFill="1" applyBorder="1" applyAlignment="1">
      <alignment horizontal="center" vertical="center" wrapText="1"/>
      <protection/>
    </xf>
    <xf numFmtId="0" fontId="42" fillId="5" borderId="19" xfId="61" applyFont="1" applyFill="1" applyBorder="1" applyAlignment="1">
      <alignment horizontal="center" vertical="center"/>
      <protection/>
    </xf>
    <xf numFmtId="0" fontId="45" fillId="5" borderId="19" xfId="0" applyFont="1" applyFill="1" applyBorder="1" applyAlignment="1">
      <alignment vertical="center"/>
    </xf>
    <xf numFmtId="1" fontId="45" fillId="5" borderId="23" xfId="61" applyNumberFormat="1" applyFont="1" applyFill="1" applyBorder="1" applyAlignment="1">
      <alignment horizontal="center" vertical="center"/>
      <protection/>
    </xf>
    <xf numFmtId="0" fontId="45" fillId="5" borderId="23" xfId="61" applyFont="1" applyFill="1" applyBorder="1" applyAlignment="1">
      <alignment vertical="center"/>
      <protection/>
    </xf>
    <xf numFmtId="1" fontId="45" fillId="5" borderId="23" xfId="0" applyNumberFormat="1" applyFont="1" applyFill="1" applyBorder="1" applyAlignment="1">
      <alignment horizontal="center" vertical="center"/>
    </xf>
    <xf numFmtId="0" fontId="45" fillId="5" borderId="23" xfId="61" applyFont="1" applyFill="1" applyBorder="1" applyAlignment="1">
      <alignment horizontal="center" vertical="center"/>
      <protection/>
    </xf>
    <xf numFmtId="2" fontId="42" fillId="5" borderId="23" xfId="61" applyNumberFormat="1" applyFont="1" applyFill="1" applyBorder="1" applyAlignment="1">
      <alignment horizontal="center" vertical="center" wrapText="1"/>
      <protection/>
    </xf>
    <xf numFmtId="0" fontId="42" fillId="5" borderId="23" xfId="61" applyFont="1" applyFill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42" fillId="7" borderId="10" xfId="61" applyFont="1" applyFill="1" applyBorder="1" applyAlignment="1">
      <alignment horizontal="center" vertical="center" wrapText="1"/>
      <protection/>
    </xf>
    <xf numFmtId="0" fontId="45" fillId="7" borderId="15" xfId="59" applyFont="1" applyFill="1" applyBorder="1" applyAlignment="1">
      <alignment horizontal="center" vertical="center"/>
      <protection/>
    </xf>
    <xf numFmtId="1" fontId="45" fillId="7" borderId="15" xfId="61" applyNumberFormat="1" applyFont="1" applyFill="1" applyBorder="1" applyAlignment="1">
      <alignment horizontal="center" vertical="center"/>
      <protection/>
    </xf>
    <xf numFmtId="2" fontId="42" fillId="7" borderId="15" xfId="61" applyNumberFormat="1" applyFont="1" applyFill="1" applyBorder="1" applyAlignment="1">
      <alignment horizontal="center" vertical="center" wrapText="1"/>
      <protection/>
    </xf>
    <xf numFmtId="0" fontId="42" fillId="7" borderId="15" xfId="61" applyFont="1" applyFill="1" applyBorder="1" applyAlignment="1">
      <alignment horizontal="center" vertical="center"/>
      <protection/>
    </xf>
    <xf numFmtId="0" fontId="45" fillId="7" borderId="19" xfId="59" applyFont="1" applyFill="1" applyBorder="1" applyAlignment="1">
      <alignment horizontal="center" vertical="center"/>
      <protection/>
    </xf>
    <xf numFmtId="0" fontId="45" fillId="7" borderId="19" xfId="61" applyFont="1" applyFill="1" applyBorder="1" applyAlignment="1">
      <alignment horizontal="center" vertical="center"/>
      <protection/>
    </xf>
    <xf numFmtId="1" fontId="45" fillId="7" borderId="19" xfId="61" applyNumberFormat="1" applyFont="1" applyFill="1" applyBorder="1" applyAlignment="1">
      <alignment horizontal="center" vertical="center"/>
      <protection/>
    </xf>
    <xf numFmtId="2" fontId="42" fillId="7" borderId="19" xfId="61" applyNumberFormat="1" applyFont="1" applyFill="1" applyBorder="1" applyAlignment="1">
      <alignment horizontal="center" vertical="center" wrapText="1"/>
      <protection/>
    </xf>
    <xf numFmtId="0" fontId="42" fillId="7" borderId="19" xfId="61" applyFont="1" applyFill="1" applyBorder="1" applyAlignment="1">
      <alignment horizontal="center" vertical="center"/>
      <protection/>
    </xf>
    <xf numFmtId="0" fontId="45" fillId="7" borderId="23" xfId="59" applyFont="1" applyFill="1" applyBorder="1" applyAlignment="1">
      <alignment horizontal="center" vertical="center"/>
      <protection/>
    </xf>
    <xf numFmtId="0" fontId="45" fillId="7" borderId="23" xfId="61" applyFont="1" applyFill="1" applyBorder="1" applyAlignment="1">
      <alignment horizontal="center" vertical="center"/>
      <protection/>
    </xf>
    <xf numFmtId="1" fontId="45" fillId="7" borderId="23" xfId="61" applyNumberFormat="1" applyFont="1" applyFill="1" applyBorder="1" applyAlignment="1">
      <alignment horizontal="center" vertical="center"/>
      <protection/>
    </xf>
    <xf numFmtId="2" fontId="42" fillId="7" borderId="23" xfId="61" applyNumberFormat="1" applyFont="1" applyFill="1" applyBorder="1" applyAlignment="1">
      <alignment horizontal="center" vertical="center" wrapText="1"/>
      <protection/>
    </xf>
    <xf numFmtId="0" fontId="42" fillId="7" borderId="23" xfId="61" applyFont="1" applyFill="1" applyBorder="1" applyAlignment="1">
      <alignment horizontal="center" vertical="center"/>
      <protection/>
    </xf>
    <xf numFmtId="0" fontId="0" fillId="20" borderId="0" xfId="0" applyFill="1" applyAlignment="1">
      <alignment/>
    </xf>
    <xf numFmtId="0" fontId="45" fillId="20" borderId="15" xfId="59" applyFont="1" applyFill="1" applyBorder="1" applyAlignment="1">
      <alignment horizontal="center" vertical="center"/>
      <protection/>
    </xf>
    <xf numFmtId="1" fontId="45" fillId="20" borderId="15" xfId="61" applyNumberFormat="1" applyFont="1" applyFill="1" applyBorder="1" applyAlignment="1">
      <alignment horizontal="center" vertical="center"/>
      <protection/>
    </xf>
    <xf numFmtId="2" fontId="42" fillId="20" borderId="15" xfId="61" applyNumberFormat="1" applyFont="1" applyFill="1" applyBorder="1" applyAlignment="1">
      <alignment horizontal="center" vertical="center" wrapText="1"/>
      <protection/>
    </xf>
    <xf numFmtId="0" fontId="42" fillId="20" borderId="15" xfId="61" applyFont="1" applyFill="1" applyBorder="1" applyAlignment="1">
      <alignment horizontal="center" vertical="center"/>
      <protection/>
    </xf>
    <xf numFmtId="0" fontId="45" fillId="20" borderId="19" xfId="59" applyFont="1" applyFill="1" applyBorder="1" applyAlignment="1">
      <alignment horizontal="center" vertical="center"/>
      <protection/>
    </xf>
    <xf numFmtId="0" fontId="45" fillId="20" borderId="19" xfId="61" applyFont="1" applyFill="1" applyBorder="1" applyAlignment="1">
      <alignment horizontal="center" vertical="center"/>
      <protection/>
    </xf>
    <xf numFmtId="1" fontId="45" fillId="20" borderId="19" xfId="61" applyNumberFormat="1" applyFont="1" applyFill="1" applyBorder="1" applyAlignment="1">
      <alignment horizontal="center" vertical="center"/>
      <protection/>
    </xf>
    <xf numFmtId="2" fontId="42" fillId="20" borderId="19" xfId="61" applyNumberFormat="1" applyFont="1" applyFill="1" applyBorder="1" applyAlignment="1">
      <alignment horizontal="center" vertical="center" wrapText="1"/>
      <protection/>
    </xf>
    <xf numFmtId="0" fontId="42" fillId="20" borderId="19" xfId="61" applyFont="1" applyFill="1" applyBorder="1" applyAlignment="1">
      <alignment horizontal="center" vertical="center"/>
      <protection/>
    </xf>
    <xf numFmtId="0" fontId="45" fillId="20" borderId="23" xfId="59" applyFont="1" applyFill="1" applyBorder="1" applyAlignment="1">
      <alignment horizontal="center" vertical="center"/>
      <protection/>
    </xf>
    <xf numFmtId="0" fontId="45" fillId="20" borderId="23" xfId="61" applyFont="1" applyFill="1" applyBorder="1" applyAlignment="1">
      <alignment horizontal="center" vertical="center"/>
      <protection/>
    </xf>
    <xf numFmtId="1" fontId="45" fillId="20" borderId="23" xfId="61" applyNumberFormat="1" applyFont="1" applyFill="1" applyBorder="1" applyAlignment="1">
      <alignment horizontal="center" vertical="center"/>
      <protection/>
    </xf>
    <xf numFmtId="2" fontId="42" fillId="20" borderId="23" xfId="61" applyNumberFormat="1" applyFont="1" applyFill="1" applyBorder="1" applyAlignment="1">
      <alignment horizontal="center" vertical="center" wrapText="1"/>
      <protection/>
    </xf>
    <xf numFmtId="0" fontId="42" fillId="20" borderId="23" xfId="61" applyFont="1" applyFill="1" applyBorder="1" applyAlignment="1">
      <alignment horizontal="center" vertical="center"/>
      <protection/>
    </xf>
    <xf numFmtId="0" fontId="54" fillId="27" borderId="30" xfId="61" applyFont="1" applyFill="1" applyBorder="1" applyAlignment="1">
      <alignment horizontal="center"/>
      <protection/>
    </xf>
    <xf numFmtId="0" fontId="42" fillId="27" borderId="10" xfId="61" applyFont="1" applyFill="1" applyBorder="1" applyAlignment="1">
      <alignment vertical="center" wrapText="1"/>
      <protection/>
    </xf>
    <xf numFmtId="0" fontId="54" fillId="5" borderId="30" xfId="61" applyFont="1" applyFill="1" applyBorder="1" applyAlignment="1">
      <alignment horizontal="center"/>
      <protection/>
    </xf>
    <xf numFmtId="0" fontId="42" fillId="5" borderId="30" xfId="61" applyFont="1" applyFill="1" applyBorder="1" applyAlignment="1">
      <alignment horizontal="center"/>
      <protection/>
    </xf>
    <xf numFmtId="0" fontId="20" fillId="7" borderId="30" xfId="61" applyFont="1" applyFill="1" applyBorder="1" applyAlignment="1">
      <alignment horizontal="center" vertical="center"/>
      <protection/>
    </xf>
    <xf numFmtId="0" fontId="52" fillId="7" borderId="30" xfId="61" applyFont="1" applyFill="1" applyBorder="1" applyAlignment="1">
      <alignment horizontal="center" vertical="center"/>
      <protection/>
    </xf>
    <xf numFmtId="0" fontId="42" fillId="20" borderId="30" xfId="61" applyFont="1" applyFill="1" applyBorder="1" applyAlignment="1">
      <alignment horizontal="center" vertical="center"/>
      <protection/>
    </xf>
    <xf numFmtId="0" fontId="42" fillId="5" borderId="10" xfId="61" applyFont="1" applyFill="1" applyBorder="1" applyAlignment="1">
      <alignment vertical="center" wrapText="1"/>
      <protection/>
    </xf>
    <xf numFmtId="0" fontId="55" fillId="5" borderId="10" xfId="61" applyFont="1" applyFill="1" applyBorder="1" applyAlignment="1">
      <alignment vertical="center" wrapText="1"/>
      <protection/>
    </xf>
    <xf numFmtId="0" fontId="42" fillId="5" borderId="10" xfId="61" applyFont="1" applyFill="1" applyBorder="1" applyAlignment="1">
      <alignment horizontal="center" vertical="center" wrapText="1"/>
      <protection/>
    </xf>
    <xf numFmtId="0" fontId="42" fillId="7" borderId="10" xfId="61" applyFont="1" applyFill="1" applyBorder="1" applyAlignment="1">
      <alignment vertical="center" wrapText="1"/>
      <protection/>
    </xf>
    <xf numFmtId="0" fontId="42" fillId="20" borderId="10" xfId="61" applyFont="1" applyFill="1" applyBorder="1" applyAlignment="1">
      <alignment vertical="center" wrapText="1"/>
      <protection/>
    </xf>
    <xf numFmtId="0" fontId="42" fillId="20" borderId="10" xfId="61" applyFont="1" applyFill="1" applyBorder="1" applyAlignment="1">
      <alignment horizontal="center" vertical="center" wrapText="1"/>
      <protection/>
    </xf>
    <xf numFmtId="0" fontId="58" fillId="0" borderId="10" xfId="61" applyFont="1" applyFill="1" applyBorder="1" applyAlignment="1">
      <alignment vertical="center" wrapText="1"/>
      <protection/>
    </xf>
    <xf numFmtId="0" fontId="42" fillId="0" borderId="31" xfId="61" applyFont="1" applyFill="1" applyBorder="1" applyAlignment="1">
      <alignment vertical="center" wrapText="1"/>
      <protection/>
    </xf>
    <xf numFmtId="0" fontId="42" fillId="0" borderId="29" xfId="61" applyFont="1" applyFill="1" applyBorder="1" applyAlignment="1">
      <alignment vertical="center" wrapText="1"/>
      <protection/>
    </xf>
    <xf numFmtId="0" fontId="42" fillId="0" borderId="32" xfId="61" applyFont="1" applyFill="1" applyBorder="1" applyAlignment="1">
      <alignment vertical="center"/>
      <protection/>
    </xf>
    <xf numFmtId="0" fontId="42" fillId="0" borderId="32" xfId="61" applyFont="1" applyFill="1" applyBorder="1" applyAlignment="1">
      <alignment vertical="center" wrapText="1"/>
      <protection/>
    </xf>
    <xf numFmtId="0" fontId="42" fillId="0" borderId="30" xfId="61" applyFont="1" applyFill="1" applyBorder="1" applyAlignment="1">
      <alignment vertical="center"/>
      <protection/>
    </xf>
    <xf numFmtId="0" fontId="42" fillId="0" borderId="30" xfId="61" applyFont="1" applyFill="1" applyBorder="1" applyAlignment="1">
      <alignment vertical="center" wrapText="1"/>
      <protection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25" borderId="3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20" fillId="22" borderId="0" xfId="61" applyFont="1" applyFill="1" applyBorder="1" applyAlignment="1">
      <alignment horizontal="center"/>
      <protection/>
    </xf>
    <xf numFmtId="0" fontId="21" fillId="22" borderId="0" xfId="60" applyFont="1" applyFill="1" applyAlignment="1">
      <alignment vertical="center"/>
      <protection/>
    </xf>
    <xf numFmtId="0" fontId="60" fillId="0" borderId="33" xfId="0" applyFont="1" applyFill="1" applyBorder="1" applyAlignment="1">
      <alignment horizontal="left" vertical="center" wrapText="1"/>
    </xf>
    <xf numFmtId="0" fontId="60" fillId="0" borderId="34" xfId="0" applyFont="1" applyFill="1" applyBorder="1" applyAlignment="1">
      <alignment horizontal="left" vertical="center" wrapText="1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60" fillId="0" borderId="33" xfId="0" applyFont="1" applyFill="1" applyBorder="1" applyAlignment="1">
      <alignment vertical="center"/>
    </xf>
    <xf numFmtId="0" fontId="60" fillId="0" borderId="34" xfId="0" applyFont="1" applyFill="1" applyBorder="1" applyAlignment="1">
      <alignment vertical="center"/>
    </xf>
    <xf numFmtId="0" fontId="60" fillId="0" borderId="33" xfId="62" applyFont="1" applyFill="1" applyBorder="1" applyAlignment="1">
      <alignment vertical="center"/>
      <protection/>
    </xf>
    <xf numFmtId="0" fontId="60" fillId="0" borderId="34" xfId="62" applyFont="1" applyFill="1" applyBorder="1" applyAlignment="1">
      <alignment vertical="center"/>
      <protection/>
    </xf>
    <xf numFmtId="0" fontId="42" fillId="0" borderId="30" xfId="61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/>
    </xf>
    <xf numFmtId="0" fontId="45" fillId="20" borderId="19" xfId="0" applyFont="1" applyFill="1" applyBorder="1" applyAlignment="1">
      <alignment horizontal="center" vertical="center"/>
    </xf>
    <xf numFmtId="0" fontId="45" fillId="20" borderId="20" xfId="0" applyFont="1" applyFill="1" applyBorder="1" applyAlignment="1">
      <alignment vertical="center"/>
    </xf>
    <xf numFmtId="0" fontId="45" fillId="20" borderId="22" xfId="0" applyFont="1" applyFill="1" applyBorder="1" applyAlignment="1">
      <alignment horizontal="center" vertical="center" wrapText="1"/>
    </xf>
    <xf numFmtId="187" fontId="45" fillId="20" borderId="19" xfId="0" applyNumberFormat="1" applyFont="1" applyFill="1" applyBorder="1" applyAlignment="1">
      <alignment horizontal="center" vertical="center"/>
    </xf>
    <xf numFmtId="49" fontId="45" fillId="20" borderId="19" xfId="57" applyNumberFormat="1" applyFont="1" applyFill="1" applyBorder="1" applyAlignment="1">
      <alignment horizontal="center" vertical="center"/>
      <protection/>
    </xf>
    <xf numFmtId="1" fontId="45" fillId="20" borderId="19" xfId="0" applyNumberFormat="1" applyFont="1" applyFill="1" applyBorder="1" applyAlignment="1">
      <alignment horizontal="center" vertical="center"/>
    </xf>
    <xf numFmtId="2" fontId="42" fillId="20" borderId="19" xfId="0" applyNumberFormat="1" applyFont="1" applyFill="1" applyBorder="1" applyAlignment="1">
      <alignment horizontal="center" vertical="center"/>
    </xf>
    <xf numFmtId="0" fontId="45" fillId="20" borderId="0" xfId="0" applyFont="1" applyFill="1" applyBorder="1" applyAlignment="1">
      <alignment vertical="center"/>
    </xf>
    <xf numFmtId="0" fontId="45" fillId="20" borderId="19" xfId="0" applyFont="1" applyFill="1" applyBorder="1" applyAlignment="1">
      <alignment horizontal="center" vertical="center" wrapText="1"/>
    </xf>
    <xf numFmtId="0" fontId="45" fillId="20" borderId="22" xfId="0" applyFont="1" applyFill="1" applyBorder="1" applyAlignment="1">
      <alignment horizontal="center" vertical="center"/>
    </xf>
    <xf numFmtId="0" fontId="45" fillId="20" borderId="20" xfId="62" applyFont="1" applyFill="1" applyBorder="1" applyAlignment="1">
      <alignment vertical="center"/>
      <protection/>
    </xf>
    <xf numFmtId="187" fontId="45" fillId="20" borderId="19" xfId="62" applyNumberFormat="1" applyFont="1" applyFill="1" applyBorder="1" applyAlignment="1">
      <alignment horizontal="center" vertical="center"/>
      <protection/>
    </xf>
    <xf numFmtId="0" fontId="45" fillId="20" borderId="19" xfId="62" applyFont="1" applyFill="1" applyBorder="1" applyAlignment="1">
      <alignment horizontal="center" vertical="center"/>
      <protection/>
    </xf>
    <xf numFmtId="0" fontId="15" fillId="0" borderId="0" xfId="60" applyFont="1" applyFill="1">
      <alignment/>
      <protection/>
    </xf>
    <xf numFmtId="0" fontId="42" fillId="27" borderId="27" xfId="61" applyFont="1" applyFill="1" applyBorder="1" applyAlignment="1">
      <alignment horizontal="center" vertical="center"/>
      <protection/>
    </xf>
    <xf numFmtId="0" fontId="20" fillId="27" borderId="0" xfId="61" applyFont="1" applyFill="1" applyBorder="1" applyAlignment="1">
      <alignment horizontal="center"/>
      <protection/>
    </xf>
    <xf numFmtId="0" fontId="45" fillId="27" borderId="23" xfId="61" applyFont="1" applyFill="1" applyBorder="1" applyAlignment="1">
      <alignment horizontal="center" vertical="center" textRotation="90" wrapText="1"/>
      <protection/>
    </xf>
    <xf numFmtId="0" fontId="42" fillId="27" borderId="10" xfId="61" applyFont="1" applyFill="1" applyBorder="1" applyAlignment="1">
      <alignment horizontal="center" vertical="center"/>
      <protection/>
    </xf>
    <xf numFmtId="0" fontId="15" fillId="27" borderId="0" xfId="0" applyFont="1" applyFill="1" applyAlignment="1">
      <alignment/>
    </xf>
    <xf numFmtId="0" fontId="21" fillId="27" borderId="0" xfId="59" applyFont="1" applyFill="1" applyAlignment="1">
      <alignment vertical="center"/>
      <protection/>
    </xf>
    <xf numFmtId="0" fontId="44" fillId="27" borderId="0" xfId="61" applyFont="1" applyFill="1" applyAlignment="1">
      <alignment horizontal="center"/>
      <protection/>
    </xf>
    <xf numFmtId="0" fontId="48" fillId="27" borderId="0" xfId="61" applyFont="1" applyFill="1" applyAlignment="1">
      <alignment horizontal="center"/>
      <protection/>
    </xf>
    <xf numFmtId="0" fontId="15" fillId="27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" fontId="42" fillId="20" borderId="19" xfId="0" applyNumberFormat="1" applyFont="1" applyFill="1" applyBorder="1" applyAlignment="1">
      <alignment horizontal="center" vertical="center"/>
    </xf>
    <xf numFmtId="2" fontId="55" fillId="0" borderId="15" xfId="0" applyNumberFormat="1" applyFont="1" applyFill="1" applyBorder="1" applyAlignment="1">
      <alignment horizontal="center" vertical="center"/>
    </xf>
    <xf numFmtId="2" fontId="55" fillId="0" borderId="19" xfId="0" applyNumberFormat="1" applyFont="1" applyFill="1" applyBorder="1" applyAlignment="1">
      <alignment horizontal="center" vertical="center"/>
    </xf>
    <xf numFmtId="2" fontId="55" fillId="0" borderId="23" xfId="0" applyNumberFormat="1" applyFont="1" applyFill="1" applyBorder="1" applyAlignment="1">
      <alignment horizontal="center" vertical="center"/>
    </xf>
    <xf numFmtId="0" fontId="55" fillId="0" borderId="32" xfId="61" applyFont="1" applyFill="1" applyBorder="1" applyAlignment="1">
      <alignment horizontal="center" vertical="center" wrapText="1"/>
      <protection/>
    </xf>
    <xf numFmtId="0" fontId="55" fillId="0" borderId="31" xfId="61" applyFont="1" applyFill="1" applyBorder="1" applyAlignment="1">
      <alignment horizontal="center" vertical="center" wrapText="1"/>
      <protection/>
    </xf>
    <xf numFmtId="0" fontId="55" fillId="0" borderId="29" xfId="61" applyFont="1" applyFill="1" applyBorder="1" applyAlignment="1">
      <alignment horizontal="center" vertical="center" wrapText="1"/>
      <protection/>
    </xf>
    <xf numFmtId="0" fontId="55" fillId="0" borderId="32" xfId="61" applyNumberFormat="1" applyFont="1" applyFill="1" applyBorder="1" applyAlignment="1">
      <alignment horizontal="center" vertical="center" textRotation="90" wrapText="1"/>
      <protection/>
    </xf>
    <xf numFmtId="0" fontId="55" fillId="0" borderId="32" xfId="0" applyNumberFormat="1" applyFont="1" applyFill="1" applyBorder="1" applyAlignment="1">
      <alignment horizontal="center" vertical="center" textRotation="90" wrapText="1"/>
    </xf>
    <xf numFmtId="0" fontId="55" fillId="0" borderId="10" xfId="61" applyFont="1" applyFill="1" applyBorder="1" applyAlignment="1">
      <alignment horizontal="center" vertical="center" textRotation="90" wrapText="1"/>
      <protection/>
    </xf>
    <xf numFmtId="0" fontId="55" fillId="0" borderId="10" xfId="0" applyFont="1" applyFill="1" applyBorder="1" applyAlignment="1">
      <alignment horizontal="center" vertical="center" textRotation="90" wrapText="1"/>
    </xf>
    <xf numFmtId="0" fontId="62" fillId="0" borderId="0" xfId="0" applyFont="1" applyFill="1" applyBorder="1" applyAlignment="1">
      <alignment horizontal="center" vertical="center" wrapText="1"/>
    </xf>
    <xf numFmtId="1" fontId="55" fillId="0" borderId="15" xfId="0" applyNumberFormat="1" applyFont="1" applyFill="1" applyBorder="1" applyAlignment="1">
      <alignment horizontal="center" vertical="center"/>
    </xf>
    <xf numFmtId="1" fontId="55" fillId="0" borderId="19" xfId="0" applyNumberFormat="1" applyFont="1" applyFill="1" applyBorder="1" applyAlignment="1">
      <alignment horizontal="center" vertical="center"/>
    </xf>
    <xf numFmtId="1" fontId="55" fillId="0" borderId="23" xfId="0" applyNumberFormat="1" applyFont="1" applyFill="1" applyBorder="1" applyAlignment="1">
      <alignment horizontal="center" vertical="center"/>
    </xf>
    <xf numFmtId="0" fontId="42" fillId="20" borderId="10" xfId="6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185" fontId="4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2" fontId="55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42" fillId="0" borderId="27" xfId="61" applyFont="1" applyFill="1" applyBorder="1" applyAlignment="1">
      <alignment horizontal="center" vertical="center"/>
      <protection/>
    </xf>
    <xf numFmtId="0" fontId="55" fillId="0" borderId="27" xfId="61" applyFont="1" applyFill="1" applyBorder="1" applyAlignment="1">
      <alignment horizontal="center" vertical="center"/>
      <protection/>
    </xf>
    <xf numFmtId="0" fontId="42" fillId="0" borderId="27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center" vertical="center"/>
    </xf>
    <xf numFmtId="0" fontId="45" fillId="4" borderId="20" xfId="0" applyFont="1" applyFill="1" applyBorder="1" applyAlignment="1">
      <alignment vertical="center"/>
    </xf>
    <xf numFmtId="0" fontId="45" fillId="4" borderId="21" xfId="0" applyFont="1" applyFill="1" applyBorder="1" applyAlignment="1">
      <alignment vertical="center"/>
    </xf>
    <xf numFmtId="0" fontId="45" fillId="4" borderId="22" xfId="0" applyFont="1" applyFill="1" applyBorder="1" applyAlignment="1">
      <alignment horizontal="center" vertical="center" wrapText="1"/>
    </xf>
    <xf numFmtId="187" fontId="45" fillId="4" borderId="19" xfId="0" applyNumberFormat="1" applyFont="1" applyFill="1" applyBorder="1" applyAlignment="1">
      <alignment horizontal="center" vertical="center"/>
    </xf>
    <xf numFmtId="49" fontId="45" fillId="4" borderId="19" xfId="57" applyNumberFormat="1" applyFont="1" applyFill="1" applyBorder="1" applyAlignment="1">
      <alignment horizontal="center" vertical="center"/>
      <protection/>
    </xf>
    <xf numFmtId="1" fontId="45" fillId="4" borderId="19" xfId="61" applyNumberFormat="1" applyFont="1" applyFill="1" applyBorder="1" applyAlignment="1">
      <alignment horizontal="center" vertical="center"/>
      <protection/>
    </xf>
    <xf numFmtId="0" fontId="45" fillId="4" borderId="19" xfId="61" applyFont="1" applyFill="1" applyBorder="1" applyAlignment="1">
      <alignment horizontal="center" vertical="center"/>
      <protection/>
    </xf>
    <xf numFmtId="1" fontId="45" fillId="4" borderId="19" xfId="0" applyNumberFormat="1" applyFont="1" applyFill="1" applyBorder="1" applyAlignment="1">
      <alignment horizontal="center" vertical="center"/>
    </xf>
    <xf numFmtId="2" fontId="55" fillId="4" borderId="19" xfId="0" applyNumberFormat="1" applyFont="1" applyFill="1" applyBorder="1" applyAlignment="1">
      <alignment horizontal="center" vertical="center"/>
    </xf>
    <xf numFmtId="2" fontId="42" fillId="4" borderId="19" xfId="0" applyNumberFormat="1" applyFont="1" applyFill="1" applyBorder="1" applyAlignment="1">
      <alignment horizontal="center" vertical="center"/>
    </xf>
    <xf numFmtId="1" fontId="55" fillId="4" borderId="19" xfId="0" applyNumberFormat="1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vertical="center"/>
    </xf>
    <xf numFmtId="0" fontId="45" fillId="27" borderId="28" xfId="61" applyFont="1" applyFill="1" applyBorder="1" applyAlignment="1">
      <alignment vertical="center" textRotation="90" wrapText="1"/>
      <protection/>
    </xf>
    <xf numFmtId="0" fontId="54" fillId="27" borderId="23" xfId="61" applyFont="1" applyFill="1" applyBorder="1" applyAlignment="1">
      <alignment horizontal="center"/>
      <protection/>
    </xf>
    <xf numFmtId="0" fontId="45" fillId="27" borderId="0" xfId="61" applyFont="1" applyFill="1" applyBorder="1" applyAlignment="1">
      <alignment horizontal="center" vertical="center"/>
      <protection/>
    </xf>
    <xf numFmtId="0" fontId="46" fillId="27" borderId="0" xfId="0" applyFont="1" applyFill="1" applyAlignment="1">
      <alignment horizontal="center"/>
    </xf>
    <xf numFmtId="0" fontId="47" fillId="27" borderId="0" xfId="0" applyFont="1" applyFill="1" applyAlignment="1">
      <alignment horizontal="center"/>
    </xf>
    <xf numFmtId="0" fontId="12" fillId="27" borderId="0" xfId="61" applyFont="1" applyFill="1">
      <alignment/>
      <protection/>
    </xf>
    <xf numFmtId="0" fontId="21" fillId="27" borderId="0" xfId="60" applyFont="1" applyFill="1" applyAlignment="1">
      <alignment vertical="center"/>
      <protection/>
    </xf>
    <xf numFmtId="0" fontId="15" fillId="27" borderId="0" xfId="61" applyFont="1" applyFill="1">
      <alignment/>
      <protection/>
    </xf>
    <xf numFmtId="0" fontId="45" fillId="25" borderId="19" xfId="61" applyFont="1" applyFill="1" applyBorder="1" applyAlignment="1">
      <alignment horizontal="center" vertical="center"/>
      <protection/>
    </xf>
    <xf numFmtId="1" fontId="42" fillId="25" borderId="19" xfId="0" applyNumberFormat="1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 wrapText="1"/>
    </xf>
    <xf numFmtId="0" fontId="45" fillId="27" borderId="20" xfId="0" applyFont="1" applyFill="1" applyBorder="1" applyAlignment="1">
      <alignment vertical="center"/>
    </xf>
    <xf numFmtId="0" fontId="45" fillId="27" borderId="21" xfId="0" applyFont="1" applyFill="1" applyBorder="1" applyAlignment="1">
      <alignment vertical="center"/>
    </xf>
    <xf numFmtId="0" fontId="45" fillId="27" borderId="22" xfId="0" applyFont="1" applyFill="1" applyBorder="1" applyAlignment="1">
      <alignment horizontal="center" vertical="center"/>
    </xf>
    <xf numFmtId="187" fontId="45" fillId="27" borderId="19" xfId="0" applyNumberFormat="1" applyFont="1" applyFill="1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/>
    </xf>
    <xf numFmtId="49" fontId="45" fillId="27" borderId="19" xfId="57" applyNumberFormat="1" applyFont="1" applyFill="1" applyBorder="1" applyAlignment="1">
      <alignment horizontal="center" vertical="center"/>
      <protection/>
    </xf>
    <xf numFmtId="1" fontId="45" fillId="27" borderId="19" xfId="0" applyNumberFormat="1" applyFont="1" applyFill="1" applyBorder="1" applyAlignment="1">
      <alignment horizontal="center" vertical="center"/>
    </xf>
    <xf numFmtId="2" fontId="55" fillId="27" borderId="19" xfId="0" applyNumberFormat="1" applyFont="1" applyFill="1" applyBorder="1" applyAlignment="1">
      <alignment horizontal="center" vertical="center"/>
    </xf>
    <xf numFmtId="2" fontId="42" fillId="27" borderId="19" xfId="0" applyNumberFormat="1" applyFont="1" applyFill="1" applyBorder="1" applyAlignment="1">
      <alignment horizontal="center" vertical="center"/>
    </xf>
    <xf numFmtId="1" fontId="55" fillId="27" borderId="19" xfId="0" applyNumberFormat="1" applyFont="1" applyFill="1" applyBorder="1" applyAlignment="1">
      <alignment horizontal="center" vertical="center"/>
    </xf>
    <xf numFmtId="0" fontId="45" fillId="27" borderId="0" xfId="0" applyFont="1" applyFill="1" applyBorder="1" applyAlignment="1">
      <alignment vertical="center"/>
    </xf>
    <xf numFmtId="0" fontId="49" fillId="27" borderId="0" xfId="61" applyFont="1" applyFill="1" applyAlignment="1">
      <alignment horizontal="center"/>
      <protection/>
    </xf>
    <xf numFmtId="0" fontId="20" fillId="27" borderId="0" xfId="61" applyFont="1" applyFill="1" applyBorder="1" applyAlignment="1">
      <alignment horizontal="center"/>
      <protection/>
    </xf>
    <xf numFmtId="0" fontId="42" fillId="0" borderId="18" xfId="61" applyFont="1" applyFill="1" applyBorder="1" applyAlignment="1">
      <alignment horizontal="center" vertical="center" wrapText="1"/>
      <protection/>
    </xf>
    <xf numFmtId="0" fontId="42" fillId="0" borderId="16" xfId="6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0" xfId="61" applyFont="1" applyFill="1" applyBorder="1" applyAlignment="1">
      <alignment horizontal="center"/>
      <protection/>
    </xf>
    <xf numFmtId="0" fontId="45" fillId="25" borderId="28" xfId="61" applyFont="1" applyFill="1" applyBorder="1" applyAlignment="1">
      <alignment vertical="center" textRotation="90" wrapText="1"/>
      <protection/>
    </xf>
    <xf numFmtId="0" fontId="54" fillId="25" borderId="23" xfId="61" applyFont="1" applyFill="1" applyBorder="1" applyAlignment="1">
      <alignment horizontal="center"/>
      <protection/>
    </xf>
    <xf numFmtId="1" fontId="45" fillId="25" borderId="15" xfId="61" applyNumberFormat="1" applyFont="1" applyFill="1" applyBorder="1" applyAlignment="1">
      <alignment horizontal="center" vertical="center"/>
      <protection/>
    </xf>
    <xf numFmtId="1" fontId="45" fillId="25" borderId="19" xfId="61" applyNumberFormat="1" applyFont="1" applyFill="1" applyBorder="1" applyAlignment="1">
      <alignment horizontal="center" vertical="center"/>
      <protection/>
    </xf>
    <xf numFmtId="0" fontId="45" fillId="25" borderId="23" xfId="61" applyFont="1" applyFill="1" applyBorder="1" applyAlignment="1">
      <alignment horizontal="center" vertical="center"/>
      <protection/>
    </xf>
    <xf numFmtId="0" fontId="45" fillId="25" borderId="0" xfId="61" applyFont="1" applyFill="1" applyBorder="1" applyAlignment="1">
      <alignment horizontal="center" vertical="center"/>
      <protection/>
    </xf>
    <xf numFmtId="0" fontId="15" fillId="25" borderId="0" xfId="0" applyFont="1" applyFill="1" applyAlignment="1">
      <alignment/>
    </xf>
    <xf numFmtId="0" fontId="42" fillId="0" borderId="27" xfId="61" applyFont="1" applyBorder="1" applyAlignment="1">
      <alignment horizontal="center" vertical="center" wrapText="1"/>
      <protection/>
    </xf>
    <xf numFmtId="0" fontId="20" fillId="27" borderId="0" xfId="61" applyFont="1" applyFill="1" applyAlignment="1">
      <alignment horizontal="center"/>
      <protection/>
    </xf>
    <xf numFmtId="0" fontId="10" fillId="25" borderId="0" xfId="0" applyFont="1" applyFill="1" applyAlignment="1">
      <alignment/>
    </xf>
    <xf numFmtId="0" fontId="12" fillId="25" borderId="0" xfId="61" applyFont="1" applyFill="1">
      <alignment/>
      <protection/>
    </xf>
    <xf numFmtId="0" fontId="15" fillId="25" borderId="0" xfId="61" applyFont="1" applyFill="1">
      <alignment/>
      <protection/>
    </xf>
    <xf numFmtId="0" fontId="45" fillId="25" borderId="23" xfId="61" applyFont="1" applyFill="1" applyBorder="1" applyAlignment="1">
      <alignment horizontal="center" vertical="center" textRotation="90" wrapText="1"/>
      <protection/>
    </xf>
    <xf numFmtId="0" fontId="42" fillId="25" borderId="10" xfId="61" applyFont="1" applyFill="1" applyBorder="1" applyAlignment="1">
      <alignment horizontal="center" vertical="center"/>
      <protection/>
    </xf>
    <xf numFmtId="0" fontId="21" fillId="25" borderId="0" xfId="59" applyFont="1" applyFill="1" applyAlignment="1">
      <alignment vertical="center"/>
      <protection/>
    </xf>
    <xf numFmtId="0" fontId="20" fillId="0" borderId="10" xfId="61" applyNumberFormat="1" applyFont="1" applyFill="1" applyBorder="1" applyAlignment="1">
      <alignment horizontal="center" textRotation="90" wrapText="1"/>
      <protection/>
    </xf>
    <xf numFmtId="0" fontId="20" fillId="0" borderId="10" xfId="0" applyNumberFormat="1" applyFont="1" applyFill="1" applyBorder="1" applyAlignment="1">
      <alignment horizontal="center" textRotation="90" wrapText="1"/>
    </xf>
    <xf numFmtId="0" fontId="42" fillId="0" borderId="10" xfId="61" applyFont="1" applyFill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42" fillId="0" borderId="31" xfId="61" applyFont="1" applyFill="1" applyBorder="1" applyAlignment="1">
      <alignment horizontal="right"/>
      <protection/>
    </xf>
    <xf numFmtId="0" fontId="42" fillId="0" borderId="29" xfId="61" applyFont="1" applyFill="1" applyBorder="1" applyAlignment="1">
      <alignment horizontal="right"/>
      <protection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2" fillId="0" borderId="15" xfId="61" applyFont="1" applyBorder="1" applyAlignment="1">
      <alignment horizontal="center" vertical="center" wrapText="1"/>
      <protection/>
    </xf>
    <xf numFmtId="0" fontId="42" fillId="0" borderId="19" xfId="6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2" fillId="0" borderId="32" xfId="61" applyFont="1" applyFill="1" applyBorder="1" applyAlignment="1">
      <alignment horizontal="center" vertical="center"/>
      <protection/>
    </xf>
    <xf numFmtId="0" fontId="42" fillId="0" borderId="28" xfId="61" applyFont="1" applyFill="1" applyBorder="1" applyAlignment="1">
      <alignment horizontal="center" vertical="center"/>
      <protection/>
    </xf>
    <xf numFmtId="0" fontId="42" fillId="0" borderId="30" xfId="61" applyFont="1" applyFill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 wrapText="1"/>
      <protection/>
    </xf>
    <xf numFmtId="0" fontId="42" fillId="0" borderId="16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 wrapText="1"/>
      <protection/>
    </xf>
    <xf numFmtId="0" fontId="48" fillId="0" borderId="0" xfId="61" applyFont="1" applyFill="1" applyAlignment="1">
      <alignment horizontal="center"/>
      <protection/>
    </xf>
    <xf numFmtId="0" fontId="49" fillId="0" borderId="0" xfId="61" applyFont="1" applyFill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20" fillId="0" borderId="0" xfId="61" applyFont="1" applyBorder="1" applyAlignment="1">
      <alignment horizontal="center"/>
      <protection/>
    </xf>
    <xf numFmtId="0" fontId="42" fillId="0" borderId="31" xfId="61" applyFont="1" applyFill="1" applyBorder="1" applyAlignment="1">
      <alignment horizontal="center" vertical="center" wrapText="1"/>
      <protection/>
    </xf>
    <xf numFmtId="0" fontId="42" fillId="0" borderId="29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42" fillId="0" borderId="32" xfId="61" applyFont="1" applyBorder="1" applyAlignment="1">
      <alignment horizontal="center" vertical="center" wrapText="1"/>
      <protection/>
    </xf>
    <xf numFmtId="0" fontId="42" fillId="0" borderId="17" xfId="61" applyFont="1" applyFill="1" applyBorder="1" applyAlignment="1">
      <alignment horizontal="center" vertical="center" wrapText="1"/>
      <protection/>
    </xf>
    <xf numFmtId="0" fontId="55" fillId="0" borderId="18" xfId="61" applyFont="1" applyBorder="1" applyAlignment="1">
      <alignment horizontal="center" vertical="center" wrapText="1"/>
      <protection/>
    </xf>
    <xf numFmtId="0" fontId="55" fillId="0" borderId="16" xfId="61" applyFont="1" applyBorder="1" applyAlignment="1">
      <alignment horizontal="center" vertical="center" wrapText="1"/>
      <protection/>
    </xf>
    <xf numFmtId="0" fontId="55" fillId="0" borderId="17" xfId="61" applyFont="1" applyBorder="1" applyAlignment="1">
      <alignment horizontal="center" vertical="center" wrapText="1"/>
      <protection/>
    </xf>
    <xf numFmtId="0" fontId="42" fillId="27" borderId="16" xfId="61" applyFont="1" applyFill="1" applyBorder="1" applyAlignment="1">
      <alignment horizontal="center" vertical="center" wrapText="1"/>
      <protection/>
    </xf>
    <xf numFmtId="0" fontId="42" fillId="0" borderId="32" xfId="61" applyFont="1" applyFill="1" applyBorder="1" applyAlignment="1">
      <alignment horizontal="center" vertical="center" wrapText="1"/>
      <protection/>
    </xf>
    <xf numFmtId="0" fontId="42" fillId="0" borderId="15" xfId="61" applyFont="1" applyFill="1" applyBorder="1" applyAlignment="1">
      <alignment horizontal="center" vertical="center" wrapText="1"/>
      <protection/>
    </xf>
    <xf numFmtId="0" fontId="42" fillId="0" borderId="23" xfId="61" applyFont="1" applyFill="1" applyBorder="1" applyAlignment="1">
      <alignment horizontal="center" vertical="center" wrapText="1"/>
      <protection/>
    </xf>
    <xf numFmtId="0" fontId="58" fillId="0" borderId="18" xfId="61" applyFont="1" applyFill="1" applyBorder="1" applyAlignment="1">
      <alignment horizontal="center" vertical="center" wrapText="1"/>
      <protection/>
    </xf>
    <xf numFmtId="0" fontId="58" fillId="0" borderId="16" xfId="61" applyFont="1" applyFill="1" applyBorder="1" applyAlignment="1">
      <alignment horizontal="center" vertical="center" wrapText="1"/>
      <protection/>
    </xf>
    <xf numFmtId="0" fontId="58" fillId="0" borderId="17" xfId="61" applyFont="1" applyFill="1" applyBorder="1" applyAlignment="1">
      <alignment horizontal="center" vertical="center" wrapText="1"/>
      <protection/>
    </xf>
    <xf numFmtId="0" fontId="58" fillId="27" borderId="18" xfId="61" applyFont="1" applyFill="1" applyBorder="1" applyAlignment="1">
      <alignment horizontal="center" vertical="center" wrapText="1"/>
      <protection/>
    </xf>
    <xf numFmtId="0" fontId="58" fillId="27" borderId="16" xfId="61" applyFont="1" applyFill="1" applyBorder="1" applyAlignment="1">
      <alignment horizontal="center" vertical="center" wrapText="1"/>
      <protection/>
    </xf>
    <xf numFmtId="0" fontId="58" fillId="27" borderId="17" xfId="6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2" xfId="57"/>
    <cellStyle name="Normal 3_NHAP DU LIEU_2010_ptttrang" xfId="58"/>
    <cellStyle name="Normal_LOP D09VTA3 (60)" xfId="59"/>
    <cellStyle name="Normal_LOP D09VTA3 (60)_LOP D09QBA3 (100)_HOAI" xfId="60"/>
    <cellStyle name="Normal_Sheet1" xfId="61"/>
    <cellStyle name="Normal_Sheet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238125</xdr:rowOff>
    </xdr:from>
    <xdr:to>
      <xdr:col>4</xdr:col>
      <xdr:colOff>247650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962150" y="714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2</xdr:row>
      <xdr:rowOff>38100</xdr:rowOff>
    </xdr:from>
    <xdr:to>
      <xdr:col>24</xdr:col>
      <xdr:colOff>257175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10039350" y="5143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28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1591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11715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0</xdr:row>
      <xdr:rowOff>0</xdr:rowOff>
    </xdr:from>
    <xdr:to>
      <xdr:col>32</xdr:col>
      <xdr:colOff>247650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33064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2</xdr:col>
      <xdr:colOff>533400</xdr:colOff>
      <xdr:row>9</xdr:row>
      <xdr:rowOff>0</xdr:rowOff>
    </xdr:to>
    <xdr:sp>
      <xdr:nvSpPr>
        <xdr:cNvPr id="8" name="Line 10"/>
        <xdr:cNvSpPr>
          <a:spLocks/>
        </xdr:cNvSpPr>
      </xdr:nvSpPr>
      <xdr:spPr>
        <a:xfrm>
          <a:off x="276225" y="1485900"/>
          <a:ext cx="18954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3</xdr:col>
      <xdr:colOff>9525</xdr:colOff>
      <xdr:row>7</xdr:row>
      <xdr:rowOff>714375</xdr:rowOff>
    </xdr:to>
    <xdr:sp>
      <xdr:nvSpPr>
        <xdr:cNvPr id="9" name="Line 11"/>
        <xdr:cNvSpPr>
          <a:spLocks/>
        </xdr:cNvSpPr>
      </xdr:nvSpPr>
      <xdr:spPr>
        <a:xfrm>
          <a:off x="266700" y="1485900"/>
          <a:ext cx="1914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</xdr:row>
      <xdr:rowOff>171450</xdr:rowOff>
    </xdr:from>
    <xdr:to>
      <xdr:col>28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26492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</xdr:row>
      <xdr:rowOff>171450</xdr:rowOff>
    </xdr:from>
    <xdr:to>
      <xdr:col>36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75260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98869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0</xdr:rowOff>
    </xdr:from>
    <xdr:to>
      <xdr:col>3</xdr:col>
      <xdr:colOff>333375</xdr:colOff>
      <xdr:row>3</xdr:row>
      <xdr:rowOff>0</xdr:rowOff>
    </xdr:to>
    <xdr:sp>
      <xdr:nvSpPr>
        <xdr:cNvPr id="4" name="Line 2"/>
        <xdr:cNvSpPr>
          <a:spLocks/>
        </xdr:cNvSpPr>
      </xdr:nvSpPr>
      <xdr:spPr>
        <a:xfrm>
          <a:off x="1171575" y="514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609600</xdr:colOff>
      <xdr:row>10</xdr:row>
      <xdr:rowOff>0</xdr:rowOff>
    </xdr:to>
    <xdr:sp>
      <xdr:nvSpPr>
        <xdr:cNvPr id="5" name="Line 32"/>
        <xdr:cNvSpPr>
          <a:spLocks/>
        </xdr:cNvSpPr>
      </xdr:nvSpPr>
      <xdr:spPr>
        <a:xfrm>
          <a:off x="276225" y="1228725"/>
          <a:ext cx="19431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3</xdr:col>
      <xdr:colOff>0</xdr:colOff>
      <xdr:row>8</xdr:row>
      <xdr:rowOff>447675</xdr:rowOff>
    </xdr:to>
    <xdr:sp>
      <xdr:nvSpPr>
        <xdr:cNvPr id="6" name="Line 33"/>
        <xdr:cNvSpPr>
          <a:spLocks/>
        </xdr:cNvSpPr>
      </xdr:nvSpPr>
      <xdr:spPr>
        <a:xfrm>
          <a:off x="266700" y="1228725"/>
          <a:ext cx="1952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171450</xdr:rowOff>
    </xdr:from>
    <xdr:to>
      <xdr:col>31</xdr:col>
      <xdr:colOff>0</xdr:colOff>
      <xdr:row>1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44780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171450</xdr:rowOff>
    </xdr:from>
    <xdr:to>
      <xdr:col>33</xdr:col>
      <xdr:colOff>0</xdr:colOff>
      <xdr:row>1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56972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171450</xdr:rowOff>
    </xdr:from>
    <xdr:to>
      <xdr:col>25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08585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276350" y="514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2</xdr:row>
      <xdr:rowOff>9525</xdr:rowOff>
    </xdr:from>
    <xdr:to>
      <xdr:col>23</xdr:col>
      <xdr:colOff>142875</xdr:colOff>
      <xdr:row>2</xdr:row>
      <xdr:rowOff>9525</xdr:rowOff>
    </xdr:to>
    <xdr:sp>
      <xdr:nvSpPr>
        <xdr:cNvPr id="11" name="Line 38"/>
        <xdr:cNvSpPr>
          <a:spLocks/>
        </xdr:cNvSpPr>
      </xdr:nvSpPr>
      <xdr:spPr>
        <a:xfrm>
          <a:off x="8448675" y="352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</xdr:row>
      <xdr:rowOff>171450</xdr:rowOff>
    </xdr:from>
    <xdr:to>
      <xdr:col>31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21634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171450</xdr:rowOff>
    </xdr:from>
    <xdr:to>
      <xdr:col>33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30016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171450</xdr:rowOff>
    </xdr:from>
    <xdr:to>
      <xdr:col>25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03346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4" name="Line 2"/>
        <xdr:cNvSpPr>
          <a:spLocks/>
        </xdr:cNvSpPr>
      </xdr:nvSpPr>
      <xdr:spPr>
        <a:xfrm>
          <a:off x="1257300" y="514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161925</xdr:rowOff>
    </xdr:from>
    <xdr:to>
      <xdr:col>29</xdr:col>
      <xdr:colOff>257175</xdr:colOff>
      <xdr:row>1</xdr:row>
      <xdr:rowOff>161925</xdr:rowOff>
    </xdr:to>
    <xdr:sp>
      <xdr:nvSpPr>
        <xdr:cNvPr id="5" name="Line 38"/>
        <xdr:cNvSpPr>
          <a:spLocks/>
        </xdr:cNvSpPr>
      </xdr:nvSpPr>
      <xdr:spPr>
        <a:xfrm>
          <a:off x="10210800" y="3333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485775</xdr:colOff>
      <xdr:row>10</xdr:row>
      <xdr:rowOff>0</xdr:rowOff>
    </xdr:to>
    <xdr:sp>
      <xdr:nvSpPr>
        <xdr:cNvPr id="6" name="Line 39"/>
        <xdr:cNvSpPr>
          <a:spLocks/>
        </xdr:cNvSpPr>
      </xdr:nvSpPr>
      <xdr:spPr>
        <a:xfrm>
          <a:off x="257175" y="1085850"/>
          <a:ext cx="17621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2</xdr:col>
      <xdr:colOff>485775</xdr:colOff>
      <xdr:row>8</xdr:row>
      <xdr:rowOff>361950</xdr:rowOff>
    </xdr:to>
    <xdr:sp>
      <xdr:nvSpPr>
        <xdr:cNvPr id="7" name="Line 40"/>
        <xdr:cNvSpPr>
          <a:spLocks/>
        </xdr:cNvSpPr>
      </xdr:nvSpPr>
      <xdr:spPr>
        <a:xfrm>
          <a:off x="247650" y="1085850"/>
          <a:ext cx="1771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79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31"/>
        <xdr:cNvSpPr>
          <a:spLocks/>
        </xdr:cNvSpPr>
      </xdr:nvSpPr>
      <xdr:spPr>
        <a:xfrm>
          <a:off x="1279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" name="Line 32"/>
        <xdr:cNvSpPr>
          <a:spLocks/>
        </xdr:cNvSpPr>
      </xdr:nvSpPr>
      <xdr:spPr>
        <a:xfrm>
          <a:off x="1279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" name="Line 33"/>
        <xdr:cNvSpPr>
          <a:spLocks/>
        </xdr:cNvSpPr>
      </xdr:nvSpPr>
      <xdr:spPr>
        <a:xfrm>
          <a:off x="1279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171450</xdr:rowOff>
    </xdr:from>
    <xdr:to>
      <xdr:col>29</xdr:col>
      <xdr:colOff>0</xdr:colOff>
      <xdr:row>1</xdr:row>
      <xdr:rowOff>171450</xdr:rowOff>
    </xdr:to>
    <xdr:sp>
      <xdr:nvSpPr>
        <xdr:cNvPr id="6" name="Line 1"/>
        <xdr:cNvSpPr>
          <a:spLocks/>
        </xdr:cNvSpPr>
      </xdr:nvSpPr>
      <xdr:spPr>
        <a:xfrm>
          <a:off x="127920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171450</xdr:rowOff>
    </xdr:from>
    <xdr:to>
      <xdr:col>31</xdr:col>
      <xdr:colOff>0</xdr:colOff>
      <xdr:row>1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38493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171450</xdr:rowOff>
    </xdr:from>
    <xdr:to>
      <xdr:col>23</xdr:col>
      <xdr:colOff>0</xdr:colOff>
      <xdr:row>1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09061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0</xdr:rowOff>
    </xdr:from>
    <xdr:to>
      <xdr:col>4</xdr:col>
      <xdr:colOff>333375</xdr:colOff>
      <xdr:row>3</xdr:row>
      <xdr:rowOff>0</xdr:rowOff>
    </xdr:to>
    <xdr:sp>
      <xdr:nvSpPr>
        <xdr:cNvPr id="9" name="Line 2"/>
        <xdr:cNvSpPr>
          <a:spLocks/>
        </xdr:cNvSpPr>
      </xdr:nvSpPr>
      <xdr:spPr>
        <a:xfrm>
          <a:off x="1228725" y="5143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2</xdr:row>
      <xdr:rowOff>9525</xdr:rowOff>
    </xdr:from>
    <xdr:to>
      <xdr:col>26</xdr:col>
      <xdr:colOff>314325</xdr:colOff>
      <xdr:row>2</xdr:row>
      <xdr:rowOff>9525</xdr:rowOff>
    </xdr:to>
    <xdr:sp>
      <xdr:nvSpPr>
        <xdr:cNvPr id="10" name="Line 44"/>
        <xdr:cNvSpPr>
          <a:spLocks/>
        </xdr:cNvSpPr>
      </xdr:nvSpPr>
      <xdr:spPr>
        <a:xfrm>
          <a:off x="10591800" y="3524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581025</xdr:colOff>
      <xdr:row>10</xdr:row>
      <xdr:rowOff>0</xdr:rowOff>
    </xdr:to>
    <xdr:sp>
      <xdr:nvSpPr>
        <xdr:cNvPr id="11" name="Line 45"/>
        <xdr:cNvSpPr>
          <a:spLocks/>
        </xdr:cNvSpPr>
      </xdr:nvSpPr>
      <xdr:spPr>
        <a:xfrm>
          <a:off x="333375" y="1209675"/>
          <a:ext cx="19621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4</xdr:col>
      <xdr:colOff>19050</xdr:colOff>
      <xdr:row>8</xdr:row>
      <xdr:rowOff>476250</xdr:rowOff>
    </xdr:to>
    <xdr:sp>
      <xdr:nvSpPr>
        <xdr:cNvPr id="12" name="Line 46"/>
        <xdr:cNvSpPr>
          <a:spLocks/>
        </xdr:cNvSpPr>
      </xdr:nvSpPr>
      <xdr:spPr>
        <a:xfrm>
          <a:off x="323850" y="1209675"/>
          <a:ext cx="2914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77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Line 31"/>
        <xdr:cNvSpPr>
          <a:spLocks/>
        </xdr:cNvSpPr>
      </xdr:nvSpPr>
      <xdr:spPr>
        <a:xfrm>
          <a:off x="1277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Line 32"/>
        <xdr:cNvSpPr>
          <a:spLocks/>
        </xdr:cNvSpPr>
      </xdr:nvSpPr>
      <xdr:spPr>
        <a:xfrm>
          <a:off x="1277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Line 33"/>
        <xdr:cNvSpPr>
          <a:spLocks/>
        </xdr:cNvSpPr>
      </xdr:nvSpPr>
      <xdr:spPr>
        <a:xfrm>
          <a:off x="1277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609600</xdr:colOff>
      <xdr:row>10</xdr:row>
      <xdr:rowOff>0</xdr:rowOff>
    </xdr:to>
    <xdr:sp>
      <xdr:nvSpPr>
        <xdr:cNvPr id="6" name="Line 41"/>
        <xdr:cNvSpPr>
          <a:spLocks/>
        </xdr:cNvSpPr>
      </xdr:nvSpPr>
      <xdr:spPr>
        <a:xfrm>
          <a:off x="266700" y="1304925"/>
          <a:ext cx="17716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3</xdr:col>
      <xdr:colOff>9525</xdr:colOff>
      <xdr:row>8</xdr:row>
      <xdr:rowOff>647700</xdr:rowOff>
    </xdr:to>
    <xdr:sp>
      <xdr:nvSpPr>
        <xdr:cNvPr id="7" name="Line 42"/>
        <xdr:cNvSpPr>
          <a:spLocks/>
        </xdr:cNvSpPr>
      </xdr:nvSpPr>
      <xdr:spPr>
        <a:xfrm>
          <a:off x="257175" y="1304925"/>
          <a:ext cx="17907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23920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171450</xdr:rowOff>
    </xdr:from>
    <xdr:to>
      <xdr:col>35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74879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171450</xdr:rowOff>
    </xdr:from>
    <xdr:to>
      <xdr:col>21</xdr:col>
      <xdr:colOff>0</xdr:colOff>
      <xdr:row>1</xdr:row>
      <xdr:rowOff>171450</xdr:rowOff>
    </xdr:to>
    <xdr:sp>
      <xdr:nvSpPr>
        <xdr:cNvPr id="10" name="Line 1"/>
        <xdr:cNvSpPr>
          <a:spLocks/>
        </xdr:cNvSpPr>
      </xdr:nvSpPr>
      <xdr:spPr>
        <a:xfrm>
          <a:off x="101631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0</xdr:rowOff>
    </xdr:from>
    <xdr:to>
      <xdr:col>3</xdr:col>
      <xdr:colOff>333375</xdr:colOff>
      <xdr:row>3</xdr:row>
      <xdr:rowOff>0</xdr:rowOff>
    </xdr:to>
    <xdr:sp>
      <xdr:nvSpPr>
        <xdr:cNvPr id="11" name="Line 2"/>
        <xdr:cNvSpPr>
          <a:spLocks/>
        </xdr:cNvSpPr>
      </xdr:nvSpPr>
      <xdr:spPr>
        <a:xfrm>
          <a:off x="1162050" y="5143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</xdr:row>
      <xdr:rowOff>9525</xdr:rowOff>
    </xdr:from>
    <xdr:to>
      <xdr:col>24</xdr:col>
      <xdr:colOff>266700</xdr:colOff>
      <xdr:row>2</xdr:row>
      <xdr:rowOff>9525</xdr:rowOff>
    </xdr:to>
    <xdr:sp>
      <xdr:nvSpPr>
        <xdr:cNvPr id="12" name="Line 47"/>
        <xdr:cNvSpPr>
          <a:spLocks/>
        </xdr:cNvSpPr>
      </xdr:nvSpPr>
      <xdr:spPr>
        <a:xfrm>
          <a:off x="9658350" y="352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Line 31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Line 32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Line 33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504825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266700" y="1304925"/>
          <a:ext cx="18288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3</xdr:col>
      <xdr:colOff>9525</xdr:colOff>
      <xdr:row>8</xdr:row>
      <xdr:rowOff>647700</xdr:rowOff>
    </xdr:to>
    <xdr:sp>
      <xdr:nvSpPr>
        <xdr:cNvPr id="7" name="Line 7"/>
        <xdr:cNvSpPr>
          <a:spLocks/>
        </xdr:cNvSpPr>
      </xdr:nvSpPr>
      <xdr:spPr>
        <a:xfrm>
          <a:off x="257175" y="1304925"/>
          <a:ext cx="1847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07251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171450</xdr:rowOff>
    </xdr:from>
    <xdr:to>
      <xdr:col>44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93548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171450</xdr:rowOff>
    </xdr:from>
    <xdr:to>
      <xdr:col>21</xdr:col>
      <xdr:colOff>0</xdr:colOff>
      <xdr:row>1</xdr:row>
      <xdr:rowOff>171450</xdr:rowOff>
    </xdr:to>
    <xdr:sp>
      <xdr:nvSpPr>
        <xdr:cNvPr id="10" name="Line 1"/>
        <xdr:cNvSpPr>
          <a:spLocks/>
        </xdr:cNvSpPr>
      </xdr:nvSpPr>
      <xdr:spPr>
        <a:xfrm>
          <a:off x="89535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0</xdr:rowOff>
    </xdr:from>
    <xdr:to>
      <xdr:col>3</xdr:col>
      <xdr:colOff>333375</xdr:colOff>
      <xdr:row>3</xdr:row>
      <xdr:rowOff>0</xdr:rowOff>
    </xdr:to>
    <xdr:sp>
      <xdr:nvSpPr>
        <xdr:cNvPr id="11" name="Line 2"/>
        <xdr:cNvSpPr>
          <a:spLocks/>
        </xdr:cNvSpPr>
      </xdr:nvSpPr>
      <xdr:spPr>
        <a:xfrm>
          <a:off x="1162050" y="5143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1</xdr:row>
      <xdr:rowOff>161925</xdr:rowOff>
    </xdr:from>
    <xdr:to>
      <xdr:col>27</xdr:col>
      <xdr:colOff>209550</xdr:colOff>
      <xdr:row>1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9420225" y="3333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Line 31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Line 32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Line 33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504825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266700" y="1304925"/>
          <a:ext cx="18288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3</xdr:col>
      <xdr:colOff>9525</xdr:colOff>
      <xdr:row>8</xdr:row>
      <xdr:rowOff>647700</xdr:rowOff>
    </xdr:to>
    <xdr:sp>
      <xdr:nvSpPr>
        <xdr:cNvPr id="7" name="Line 7"/>
        <xdr:cNvSpPr>
          <a:spLocks/>
        </xdr:cNvSpPr>
      </xdr:nvSpPr>
      <xdr:spPr>
        <a:xfrm>
          <a:off x="257175" y="1304925"/>
          <a:ext cx="1847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07251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171450</xdr:rowOff>
    </xdr:from>
    <xdr:to>
      <xdr:col>41</xdr:col>
      <xdr:colOff>0</xdr:colOff>
      <xdr:row>1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84689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171450</xdr:rowOff>
    </xdr:from>
    <xdr:to>
      <xdr:col>21</xdr:col>
      <xdr:colOff>0</xdr:colOff>
      <xdr:row>1</xdr:row>
      <xdr:rowOff>171450</xdr:rowOff>
    </xdr:to>
    <xdr:sp>
      <xdr:nvSpPr>
        <xdr:cNvPr id="10" name="Line 1"/>
        <xdr:cNvSpPr>
          <a:spLocks/>
        </xdr:cNvSpPr>
      </xdr:nvSpPr>
      <xdr:spPr>
        <a:xfrm>
          <a:off x="89535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0</xdr:rowOff>
    </xdr:from>
    <xdr:to>
      <xdr:col>3</xdr:col>
      <xdr:colOff>333375</xdr:colOff>
      <xdr:row>3</xdr:row>
      <xdr:rowOff>0</xdr:rowOff>
    </xdr:to>
    <xdr:sp>
      <xdr:nvSpPr>
        <xdr:cNvPr id="11" name="Line 2"/>
        <xdr:cNvSpPr>
          <a:spLocks/>
        </xdr:cNvSpPr>
      </xdr:nvSpPr>
      <xdr:spPr>
        <a:xfrm>
          <a:off x="1162050" y="5143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1</xdr:row>
      <xdr:rowOff>161925</xdr:rowOff>
    </xdr:from>
    <xdr:to>
      <xdr:col>27</xdr:col>
      <xdr:colOff>209550</xdr:colOff>
      <xdr:row>1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9420225" y="3333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238125</xdr:rowOff>
    </xdr:from>
    <xdr:to>
      <xdr:col>4</xdr:col>
      <xdr:colOff>247650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924050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2</xdr:row>
      <xdr:rowOff>38100</xdr:rowOff>
    </xdr:from>
    <xdr:to>
      <xdr:col>24</xdr:col>
      <xdr:colOff>247650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057900" y="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820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633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1171575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0</xdr:row>
      <xdr:rowOff>0</xdr:rowOff>
    </xdr:from>
    <xdr:to>
      <xdr:col>32</xdr:col>
      <xdr:colOff>247650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1248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452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98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1171575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131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1369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12763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23</xdr:col>
      <xdr:colOff>142875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8448675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101"/>
  <sheetViews>
    <sheetView zoomScale="75" zoomScaleNormal="75" zoomScalePageLayoutView="0" workbookViewId="0" topLeftCell="A1">
      <pane xSplit="3" ySplit="9" topLeftCell="O8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7" sqref="A87:IV87"/>
    </sheetView>
  </sheetViews>
  <sheetFormatPr defaultColWidth="9.140625" defaultRowHeight="12.75"/>
  <cols>
    <col min="1" max="1" width="4.00390625" style="41" customWidth="1"/>
    <col min="2" max="2" width="20.57421875" style="41" customWidth="1"/>
    <col min="3" max="3" width="8.00390625" style="41" customWidth="1"/>
    <col min="4" max="4" width="11.421875" style="41" customWidth="1"/>
    <col min="5" max="5" width="11.8515625" style="41" customWidth="1"/>
    <col min="6" max="6" width="15.421875" style="41" bestFit="1" customWidth="1"/>
    <col min="7" max="7" width="7.421875" style="41" customWidth="1"/>
    <col min="8" max="36" width="5.7109375" style="39" customWidth="1"/>
    <col min="37" max="37" width="7.7109375" style="67" customWidth="1"/>
    <col min="38" max="38" width="7.8515625" style="67" customWidth="1"/>
    <col min="39" max="39" width="10.28125" style="68" customWidth="1"/>
    <col min="40" max="40" width="5.7109375" style="69" customWidth="1"/>
    <col min="41" max="41" width="5.7109375" style="39" customWidth="1"/>
    <col min="42" max="42" width="12.00390625" style="41" customWidth="1"/>
    <col min="43" max="16384" width="9.140625" style="41" customWidth="1"/>
  </cols>
  <sheetData>
    <row r="1" spans="1:40" ht="18.75">
      <c r="A1" s="70"/>
      <c r="B1" s="71"/>
      <c r="C1" s="72"/>
      <c r="D1" s="73" t="s">
        <v>90</v>
      </c>
      <c r="E1" s="62"/>
      <c r="F1" s="62"/>
      <c r="G1" s="62"/>
      <c r="H1" s="62"/>
      <c r="I1" s="74"/>
      <c r="J1" s="62"/>
      <c r="K1" s="62"/>
      <c r="L1" s="75"/>
      <c r="M1" s="75"/>
      <c r="N1" s="75"/>
      <c r="O1" s="75"/>
      <c r="P1" s="75"/>
      <c r="Q1" s="75"/>
      <c r="R1" s="60"/>
      <c r="S1" s="60"/>
      <c r="T1" s="60"/>
      <c r="U1" s="78" t="s">
        <v>92</v>
      </c>
      <c r="V1" s="60"/>
      <c r="W1" s="60"/>
      <c r="X1" s="60"/>
      <c r="Y1" s="60"/>
      <c r="Z1" s="60"/>
      <c r="AA1" s="60"/>
      <c r="AB1" s="60"/>
      <c r="AC1" s="60"/>
      <c r="AD1" s="75"/>
      <c r="AE1" s="75"/>
      <c r="AF1" s="75"/>
      <c r="AG1" s="75"/>
      <c r="AH1" s="75"/>
      <c r="AI1" s="75"/>
      <c r="AJ1" s="75"/>
      <c r="AK1" s="76"/>
      <c r="AL1" s="76"/>
      <c r="AM1" s="75"/>
      <c r="AN1" s="75"/>
    </row>
    <row r="2" spans="1:40" ht="18.75">
      <c r="A2" s="70"/>
      <c r="B2" s="71"/>
      <c r="C2" s="72"/>
      <c r="D2" s="77" t="s">
        <v>91</v>
      </c>
      <c r="E2" s="78"/>
      <c r="F2" s="78"/>
      <c r="G2" s="78"/>
      <c r="H2" s="78"/>
      <c r="I2" s="74"/>
      <c r="J2" s="62"/>
      <c r="K2" s="62"/>
      <c r="L2" s="75"/>
      <c r="M2" s="75"/>
      <c r="N2" s="75"/>
      <c r="O2" s="75"/>
      <c r="P2" s="75"/>
      <c r="Q2" s="75"/>
      <c r="R2" s="60"/>
      <c r="S2" s="60"/>
      <c r="T2" s="60"/>
      <c r="U2" s="78" t="s">
        <v>94</v>
      </c>
      <c r="V2" s="60"/>
      <c r="W2" s="60"/>
      <c r="X2" s="60"/>
      <c r="Y2" s="60"/>
      <c r="Z2" s="60"/>
      <c r="AA2" s="60"/>
      <c r="AB2" s="60"/>
      <c r="AC2" s="60"/>
      <c r="AD2" s="75"/>
      <c r="AE2" s="75"/>
      <c r="AF2" s="75"/>
      <c r="AG2" s="79"/>
      <c r="AH2" s="79"/>
      <c r="AI2" s="79"/>
      <c r="AJ2" s="79"/>
      <c r="AK2" s="41"/>
      <c r="AL2" s="78"/>
      <c r="AM2" s="62"/>
      <c r="AN2" s="62"/>
    </row>
    <row r="3" spans="1:40" ht="18.75">
      <c r="A3" s="70"/>
      <c r="B3" s="71"/>
      <c r="C3" s="72"/>
      <c r="D3" s="77" t="s">
        <v>93</v>
      </c>
      <c r="E3" s="78"/>
      <c r="F3" s="78"/>
      <c r="G3" s="78"/>
      <c r="H3" s="78"/>
      <c r="I3" s="74"/>
      <c r="J3" s="62"/>
      <c r="K3" s="62"/>
      <c r="L3" s="75"/>
      <c r="M3" s="80"/>
      <c r="N3" s="80"/>
      <c r="O3" s="80"/>
      <c r="P3" s="80"/>
      <c r="Q3" s="80"/>
      <c r="R3" s="80"/>
      <c r="S3" s="81"/>
      <c r="T3" s="81"/>
      <c r="U3" s="131"/>
      <c r="V3" s="81"/>
      <c r="W3" s="81"/>
      <c r="X3" s="81"/>
      <c r="Y3" s="81"/>
      <c r="Z3" s="81"/>
      <c r="AA3" s="81"/>
      <c r="AB3" s="81"/>
      <c r="AC3" s="81"/>
      <c r="AD3" s="75"/>
      <c r="AE3" s="75"/>
      <c r="AF3" s="75"/>
      <c r="AG3" s="79"/>
      <c r="AH3" s="79"/>
      <c r="AI3" s="79"/>
      <c r="AJ3" s="79"/>
      <c r="AK3" s="41"/>
      <c r="AL3" s="78"/>
      <c r="AM3" s="78"/>
      <c r="AN3" s="78"/>
    </row>
    <row r="4" spans="2:42" s="132" customFormat="1" ht="26.25" customHeight="1">
      <c r="B4" s="133"/>
      <c r="C4" s="133"/>
      <c r="D4" s="479" t="s">
        <v>95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L4" s="133"/>
      <c r="AM4" s="133"/>
      <c r="AN4" s="133"/>
      <c r="AO4" s="133"/>
      <c r="AP4" s="133"/>
    </row>
    <row r="5" spans="2:42" s="132" customFormat="1" ht="22.5" customHeight="1">
      <c r="B5" s="133"/>
      <c r="C5" s="133"/>
      <c r="D5" s="479" t="s">
        <v>322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</row>
    <row r="6" ht="10.5" customHeight="1"/>
    <row r="7" spans="1:42" ht="36.75" customHeight="1">
      <c r="A7" s="476" t="s">
        <v>0</v>
      </c>
      <c r="B7" s="477" t="s">
        <v>64</v>
      </c>
      <c r="C7" s="478"/>
      <c r="D7" s="476" t="s">
        <v>65</v>
      </c>
      <c r="E7" s="476" t="s">
        <v>66</v>
      </c>
      <c r="F7" s="476" t="s">
        <v>67</v>
      </c>
      <c r="G7" s="475" t="s">
        <v>236</v>
      </c>
      <c r="H7" s="473" t="s">
        <v>247</v>
      </c>
      <c r="I7" s="473" t="s">
        <v>52</v>
      </c>
      <c r="J7" s="473" t="s">
        <v>49</v>
      </c>
      <c r="K7" s="473" t="s">
        <v>48</v>
      </c>
      <c r="L7" s="473" t="s">
        <v>53</v>
      </c>
      <c r="M7" s="473" t="s">
        <v>54</v>
      </c>
      <c r="N7" s="473" t="s">
        <v>55</v>
      </c>
      <c r="O7" s="473" t="s">
        <v>56</v>
      </c>
      <c r="P7" s="473" t="s">
        <v>345</v>
      </c>
      <c r="Q7" s="473" t="s">
        <v>57</v>
      </c>
      <c r="R7" s="473" t="s">
        <v>58</v>
      </c>
      <c r="S7" s="473" t="s">
        <v>59</v>
      </c>
      <c r="T7" s="473" t="s">
        <v>60</v>
      </c>
      <c r="U7" s="473" t="s">
        <v>348</v>
      </c>
      <c r="V7" s="473" t="s">
        <v>50</v>
      </c>
      <c r="W7" s="473" t="s">
        <v>68</v>
      </c>
      <c r="X7" s="473" t="s">
        <v>71</v>
      </c>
      <c r="Y7" s="473" t="s">
        <v>72</v>
      </c>
      <c r="Z7" s="473" t="s">
        <v>74</v>
      </c>
      <c r="AA7" s="473" t="s">
        <v>73</v>
      </c>
      <c r="AB7" s="473" t="s">
        <v>75</v>
      </c>
      <c r="AC7" s="473" t="s">
        <v>76</v>
      </c>
      <c r="AD7" s="473" t="s">
        <v>79</v>
      </c>
      <c r="AE7" s="473" t="s">
        <v>80</v>
      </c>
      <c r="AF7" s="473" t="s">
        <v>81</v>
      </c>
      <c r="AG7" s="473" t="s">
        <v>82</v>
      </c>
      <c r="AH7" s="473" t="s">
        <v>83</v>
      </c>
      <c r="AI7" s="473" t="s">
        <v>84</v>
      </c>
      <c r="AJ7" s="473" t="s">
        <v>85</v>
      </c>
      <c r="AK7" s="473" t="s">
        <v>87</v>
      </c>
      <c r="AL7" s="474" t="s">
        <v>88</v>
      </c>
      <c r="AM7" s="474" t="s">
        <v>89</v>
      </c>
      <c r="AN7" s="474" t="s">
        <v>61</v>
      </c>
      <c r="AO7" s="474" t="s">
        <v>62</v>
      </c>
      <c r="AP7" s="474" t="s">
        <v>63</v>
      </c>
    </row>
    <row r="8" spans="1:42" ht="89.25" customHeight="1">
      <c r="A8" s="476"/>
      <c r="B8" s="65" t="s">
        <v>245</v>
      </c>
      <c r="C8" s="66" t="s">
        <v>246</v>
      </c>
      <c r="D8" s="476"/>
      <c r="E8" s="476"/>
      <c r="F8" s="476"/>
      <c r="G8" s="475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4"/>
      <c r="AM8" s="474"/>
      <c r="AN8" s="474"/>
      <c r="AO8" s="474"/>
      <c r="AP8" s="474"/>
    </row>
    <row r="9" spans="1:42" ht="19.5" customHeight="1">
      <c r="A9" s="476"/>
      <c r="B9" s="92"/>
      <c r="C9" s="93"/>
      <c r="D9" s="476"/>
      <c r="E9" s="476"/>
      <c r="F9" s="476"/>
      <c r="G9" s="475"/>
      <c r="H9" s="42">
        <v>0</v>
      </c>
      <c r="I9" s="42">
        <f>'HK1'!$J$10</f>
        <v>3</v>
      </c>
      <c r="J9" s="42">
        <f>'HK1'!$M$10</f>
        <v>5</v>
      </c>
      <c r="K9" s="42">
        <f>'HK1'!$P$10</f>
        <v>0</v>
      </c>
      <c r="L9" s="42">
        <f>'HK1'!$S$10</f>
        <v>3</v>
      </c>
      <c r="M9" s="42">
        <f>'HK1'!$V$10</f>
        <v>3</v>
      </c>
      <c r="N9" s="42">
        <f>'HK1'!$Y$10</f>
        <v>4</v>
      </c>
      <c r="O9" s="42">
        <f>'HK2'!J10</f>
        <v>3</v>
      </c>
      <c r="P9" s="42">
        <f>'HK2'!M10</f>
        <v>5</v>
      </c>
      <c r="Q9" s="42">
        <f>'HK2'!P10</f>
        <v>4</v>
      </c>
      <c r="R9" s="42">
        <f>'HK2'!V10</f>
        <v>4</v>
      </c>
      <c r="S9" s="42">
        <f>'HK2'!S10</f>
        <v>7.5</v>
      </c>
      <c r="T9" s="42">
        <f>'HK2'!Y10</f>
        <v>4</v>
      </c>
      <c r="U9" s="42">
        <f>'HK2'!AB10</f>
        <v>3</v>
      </c>
      <c r="V9" s="42">
        <f>'HK2'!AE10</f>
        <v>0</v>
      </c>
      <c r="W9" s="42">
        <f>'HK3'!K10</f>
        <v>4</v>
      </c>
      <c r="X9" s="42">
        <f>'HK3'!N10</f>
        <v>3</v>
      </c>
      <c r="Y9" s="42">
        <f>'HK3'!Q10</f>
        <v>4</v>
      </c>
      <c r="Z9" s="42">
        <f>'HK3'!W10</f>
        <v>3</v>
      </c>
      <c r="AA9" s="42">
        <f>'HK3'!T10</f>
        <v>4</v>
      </c>
      <c r="AB9" s="42">
        <f>'HK3'!Z10</f>
        <v>3</v>
      </c>
      <c r="AC9" s="42">
        <f>'HK3'!AC10</f>
        <v>0</v>
      </c>
      <c r="AD9" s="42">
        <f>'HK4'!J10</f>
        <v>4</v>
      </c>
      <c r="AE9" s="42">
        <f>'HK4'!M10</f>
        <v>4</v>
      </c>
      <c r="AF9" s="42">
        <f>'HK4'!P10</f>
        <v>4</v>
      </c>
      <c r="AG9" s="42">
        <f>'HK4'!S10</f>
        <v>4</v>
      </c>
      <c r="AH9" s="42">
        <f>'HK4'!V10</f>
        <v>4</v>
      </c>
      <c r="AI9" s="42">
        <f>'HK4'!Y10</f>
        <v>0</v>
      </c>
      <c r="AJ9" s="42">
        <f>'HK4'!AB10</f>
        <v>1</v>
      </c>
      <c r="AK9" s="43">
        <f>SUM(W9:AJ9)</f>
        <v>42</v>
      </c>
      <c r="AL9" s="43">
        <f>SUM(H9:AJ9)</f>
        <v>90.5</v>
      </c>
      <c r="AM9" s="43">
        <v>0</v>
      </c>
      <c r="AN9" s="40">
        <v>0</v>
      </c>
      <c r="AO9" s="40">
        <v>0</v>
      </c>
      <c r="AP9" s="40">
        <v>0</v>
      </c>
    </row>
    <row r="10" spans="1:42" ht="24" customHeight="1">
      <c r="A10" s="94">
        <v>1</v>
      </c>
      <c r="B10" s="95" t="s">
        <v>98</v>
      </c>
      <c r="C10" s="96" t="s">
        <v>99</v>
      </c>
      <c r="D10" s="97">
        <v>409180081</v>
      </c>
      <c r="E10" s="98" t="s">
        <v>248</v>
      </c>
      <c r="F10" s="99" t="s">
        <v>15</v>
      </c>
      <c r="G10" s="128" t="s">
        <v>231</v>
      </c>
      <c r="H10" s="100" t="s">
        <v>51</v>
      </c>
      <c r="I10" s="100">
        <f>'HK1'!J11</f>
        <v>7</v>
      </c>
      <c r="J10" s="100">
        <f>'HK1'!M11</f>
        <v>7</v>
      </c>
      <c r="K10" s="100">
        <f>'HK1'!P11</f>
        <v>6</v>
      </c>
      <c r="L10" s="100">
        <f>'HK1'!S11</f>
        <v>9</v>
      </c>
      <c r="M10" s="100">
        <f>'HK1'!V11</f>
        <v>7</v>
      </c>
      <c r="N10" s="100">
        <f>'HK1'!Y11</f>
        <v>8</v>
      </c>
      <c r="O10" s="101">
        <f>'HK2'!J11</f>
        <v>7</v>
      </c>
      <c r="P10" s="101">
        <f>'HK2'!M11</f>
        <v>5</v>
      </c>
      <c r="Q10" s="101">
        <f>'HK2'!P11</f>
        <v>5</v>
      </c>
      <c r="R10" s="101">
        <f>'HK2'!V11</f>
        <v>7</v>
      </c>
      <c r="S10" s="101">
        <f>'HK2'!S11</f>
        <v>7</v>
      </c>
      <c r="T10" s="101">
        <f>'HK2'!Y11</f>
        <v>5</v>
      </c>
      <c r="U10" s="101">
        <f>'HK2'!AB11</f>
        <v>7</v>
      </c>
      <c r="V10" s="101">
        <f>'HK2'!AE11</f>
        <v>6</v>
      </c>
      <c r="W10" s="101">
        <f>'HK3'!K11</f>
        <v>7</v>
      </c>
      <c r="X10" s="101">
        <f>'HK3'!N11</f>
        <v>6</v>
      </c>
      <c r="Y10" s="101">
        <f>'HK3'!Q11</f>
        <v>10</v>
      </c>
      <c r="Z10" s="101">
        <f>'HK3'!W11</f>
        <v>7</v>
      </c>
      <c r="AA10" s="101">
        <f>'HK3'!T11</f>
        <v>6</v>
      </c>
      <c r="AB10" s="101">
        <f>'HK3'!Z11</f>
        <v>6</v>
      </c>
      <c r="AC10" s="101">
        <f>'HK3'!AC11</f>
        <v>6</v>
      </c>
      <c r="AD10" s="101">
        <f>'HK4'!J11</f>
        <v>6</v>
      </c>
      <c r="AE10" s="101">
        <f>'HK4'!M11</f>
        <v>7</v>
      </c>
      <c r="AF10" s="101">
        <f>'HK4'!P11</f>
        <v>6</v>
      </c>
      <c r="AG10" s="101">
        <f>'HK4'!S11</f>
        <v>8</v>
      </c>
      <c r="AH10" s="101">
        <f>'HK4'!V11</f>
        <v>8</v>
      </c>
      <c r="AI10" s="101">
        <f>'HK4'!Y11</f>
        <v>6</v>
      </c>
      <c r="AJ10" s="101">
        <f>'HK4'!AB11</f>
        <v>3</v>
      </c>
      <c r="AK10" s="102">
        <f>ROUND(SUMPRODUCT(W10:AJ10,$W$9:$AJ$9)/SUM($W$9:$AJ$9),2)</f>
        <v>6.95</v>
      </c>
      <c r="AL10" s="102">
        <f aca="true" t="shared" si="0" ref="AL10:AL74">ROUND(SUMPRODUCT(H10:AJ10,$H$9:$AJ$9)/SUM($H$9:$AJ$9),2)</f>
        <v>6.8</v>
      </c>
      <c r="AM10" s="99" t="str">
        <f>IF(AL10&gt;=9,"Xuất Sắc",IF(AL10&gt;=8,"Giỏi",IF(AL10&gt;=7,"Khá",IF(AL10&gt;=6,"TB.Khá",IF(AL10&gt;=5,"Trung Bình",IF(AL10&gt;=4,"Yếu","Kém"))))))</f>
        <v>TB.Khá</v>
      </c>
      <c r="AN10" s="99">
        <f>COUNTIF(H10:AJ10,"&lt;5")</f>
        <v>1</v>
      </c>
      <c r="AO10" s="99">
        <f>SUMIF(H10:AJ10,"&lt;5",$H$9:$AJ$9)</f>
        <v>1</v>
      </c>
      <c r="AP10" s="103" t="str">
        <f>IF(AND(AK10&gt;=5,AO10&lt;=25),"Học tiếp",IF(OR(AK10&lt;3.5,AL10&lt;4),"Thôi học","Ngừng học"))</f>
        <v>Học tiếp</v>
      </c>
    </row>
    <row r="11" spans="1:42" ht="24" customHeight="1">
      <c r="A11" s="104">
        <v>2</v>
      </c>
      <c r="B11" s="105" t="s">
        <v>100</v>
      </c>
      <c r="C11" s="106" t="s">
        <v>99</v>
      </c>
      <c r="D11" s="107">
        <v>409180082</v>
      </c>
      <c r="E11" s="108" t="s">
        <v>249</v>
      </c>
      <c r="F11" s="104" t="s">
        <v>16</v>
      </c>
      <c r="G11" s="129" t="s">
        <v>164</v>
      </c>
      <c r="H11" s="109">
        <v>7</v>
      </c>
      <c r="I11" s="109">
        <f>'HK1'!J12</f>
        <v>7</v>
      </c>
      <c r="J11" s="109">
        <f>'HK1'!M12</f>
        <v>6</v>
      </c>
      <c r="K11" s="109">
        <f>'HK1'!P12</f>
        <v>6</v>
      </c>
      <c r="L11" s="109">
        <f>'HK1'!S12</f>
        <v>9</v>
      </c>
      <c r="M11" s="109">
        <f>'HK1'!V12</f>
        <v>7</v>
      </c>
      <c r="N11" s="109">
        <f>'HK1'!Y12</f>
        <v>7</v>
      </c>
      <c r="O11" s="110">
        <f>'HK2'!J12</f>
        <v>7</v>
      </c>
      <c r="P11" s="110">
        <f>'HK2'!M12</f>
        <v>5</v>
      </c>
      <c r="Q11" s="110">
        <f>'HK2'!P12</f>
        <v>5</v>
      </c>
      <c r="R11" s="110">
        <f>'HK2'!V12</f>
        <v>5</v>
      </c>
      <c r="S11" s="110">
        <f>'HK2'!S12</f>
        <v>6</v>
      </c>
      <c r="T11" s="110">
        <f>'HK2'!Y12</f>
        <v>5</v>
      </c>
      <c r="U11" s="110">
        <f>'HK2'!AB12</f>
        <v>6</v>
      </c>
      <c r="V11" s="110">
        <f>'HK2'!AE12</f>
        <v>7</v>
      </c>
      <c r="W11" s="110">
        <f>'HK3'!K12</f>
        <v>5</v>
      </c>
      <c r="X11" s="110">
        <f>'HK3'!N12</f>
        <v>6</v>
      </c>
      <c r="Y11" s="110">
        <f>'HK3'!Q12</f>
        <v>10</v>
      </c>
      <c r="Z11" s="110">
        <f>'HK3'!W12</f>
        <v>7</v>
      </c>
      <c r="AA11" s="110">
        <f>'HK3'!T12</f>
        <v>5</v>
      </c>
      <c r="AB11" s="110">
        <f>'HK3'!Z12</f>
        <v>7</v>
      </c>
      <c r="AC11" s="110">
        <f>'HK3'!AC12</f>
        <v>9</v>
      </c>
      <c r="AD11" s="110">
        <f>'HK4'!J12</f>
        <v>6</v>
      </c>
      <c r="AE11" s="110">
        <f>'HK4'!M12</f>
        <v>7</v>
      </c>
      <c r="AF11" s="110">
        <f>'HK4'!P12</f>
        <v>6</v>
      </c>
      <c r="AG11" s="110">
        <f>'HK4'!S12</f>
        <v>8</v>
      </c>
      <c r="AH11" s="110">
        <f>'HK4'!V12</f>
        <v>7</v>
      </c>
      <c r="AI11" s="110">
        <f>'HK4'!Y12</f>
        <v>7</v>
      </c>
      <c r="AJ11" s="110">
        <f>'HK4'!AB12</f>
        <v>5</v>
      </c>
      <c r="AK11" s="111">
        <f aca="true" t="shared" si="1" ref="AK11:AK74">ROUND(SUMPRODUCT(W11:AJ11,$W$9:$AJ$9)/SUM($W$9:$AJ$9),2)</f>
        <v>6.69</v>
      </c>
      <c r="AL11" s="111">
        <f t="shared" si="0"/>
        <v>6.38</v>
      </c>
      <c r="AM11" s="104" t="str">
        <f aca="true" t="shared" si="2" ref="AM11:AM74">IF(AL11&gt;=9,"Xuất Sắc",IF(AL11&gt;=8,"Giỏi",IF(AL11&gt;=7,"Khá",IF(AL11&gt;=6,"TB.Khá",IF(AL11&gt;=5,"Trung Bình",IF(AL11&gt;=4,"Yếu","Kém"))))))</f>
        <v>TB.Khá</v>
      </c>
      <c r="AN11" s="104">
        <f aca="true" t="shared" si="3" ref="AN11:AN74">COUNTIF(H11:AJ11,"&lt;5")</f>
        <v>0</v>
      </c>
      <c r="AO11" s="104">
        <f aca="true" t="shared" si="4" ref="AO11:AO74">SUMIF(H11:AJ11,"&lt;5",$H$9:$AJ$9)</f>
        <v>0</v>
      </c>
      <c r="AP11" s="112" t="str">
        <f aca="true" t="shared" si="5" ref="AP11:AP74">IF(AND(AK11&gt;=5,AO11&lt;=25),"Học tiếp",IF(OR(AK11&lt;3.5,AL11&lt;4),"Thôi học","Ngừng học"))</f>
        <v>Học tiếp</v>
      </c>
    </row>
    <row r="12" spans="1:42" ht="24" customHeight="1">
      <c r="A12" s="113">
        <v>3</v>
      </c>
      <c r="B12" s="105" t="s">
        <v>101</v>
      </c>
      <c r="C12" s="106" t="s">
        <v>99</v>
      </c>
      <c r="D12" s="114">
        <v>409180083</v>
      </c>
      <c r="E12" s="108" t="s">
        <v>250</v>
      </c>
      <c r="F12" s="104" t="s">
        <v>3</v>
      </c>
      <c r="G12" s="129" t="s">
        <v>164</v>
      </c>
      <c r="H12" s="109">
        <v>7</v>
      </c>
      <c r="I12" s="109">
        <f>'HK1'!J13</f>
        <v>7</v>
      </c>
      <c r="J12" s="109">
        <f>'HK1'!M13</f>
        <v>8</v>
      </c>
      <c r="K12" s="109">
        <f>'HK1'!P13</f>
        <v>8</v>
      </c>
      <c r="L12" s="109">
        <f>'HK1'!S13</f>
        <v>9</v>
      </c>
      <c r="M12" s="109">
        <f>'HK1'!V13</f>
        <v>7</v>
      </c>
      <c r="N12" s="109">
        <f>'HK1'!Y13</f>
        <v>7</v>
      </c>
      <c r="O12" s="110">
        <f>'HK2'!J13</f>
        <v>6</v>
      </c>
      <c r="P12" s="110">
        <f>'HK2'!M13</f>
        <v>8</v>
      </c>
      <c r="Q12" s="110">
        <f>'HK2'!P13</f>
        <v>6</v>
      </c>
      <c r="R12" s="110">
        <f>'HK2'!V13</f>
        <v>5</v>
      </c>
      <c r="S12" s="110">
        <f>'HK2'!S13</f>
        <v>7</v>
      </c>
      <c r="T12" s="110">
        <f>'HK2'!Y13</f>
        <v>7</v>
      </c>
      <c r="U12" s="110">
        <f>'HK2'!AB13</f>
        <v>7</v>
      </c>
      <c r="V12" s="110">
        <f>'HK2'!AE13</f>
        <v>7</v>
      </c>
      <c r="W12" s="110">
        <f>'HK3'!K13</f>
        <v>7</v>
      </c>
      <c r="X12" s="110">
        <f>'HK3'!N13</f>
        <v>5</v>
      </c>
      <c r="Y12" s="110">
        <f>'HK3'!Q13</f>
        <v>10</v>
      </c>
      <c r="Z12" s="110">
        <f>'HK3'!W13</f>
        <v>7</v>
      </c>
      <c r="AA12" s="110">
        <f>'HK3'!T13</f>
        <v>8</v>
      </c>
      <c r="AB12" s="110">
        <f>'HK3'!Z13</f>
        <v>6</v>
      </c>
      <c r="AC12" s="110">
        <f>'HK3'!AC13</f>
        <v>10</v>
      </c>
      <c r="AD12" s="110">
        <f>'HK4'!J13</f>
        <v>7</v>
      </c>
      <c r="AE12" s="110">
        <f>'HK4'!M13</f>
        <v>4</v>
      </c>
      <c r="AF12" s="110">
        <f>'HK4'!P13</f>
        <v>6</v>
      </c>
      <c r="AG12" s="110">
        <f>'HK4'!S13</f>
        <v>8</v>
      </c>
      <c r="AH12" s="110">
        <f>'HK4'!V13</f>
        <v>7</v>
      </c>
      <c r="AI12" s="110">
        <f>'HK4'!Y13</f>
        <v>6</v>
      </c>
      <c r="AJ12" s="110">
        <f>'HK4'!AB13</f>
        <v>10</v>
      </c>
      <c r="AK12" s="111">
        <f t="shared" si="1"/>
        <v>6.95</v>
      </c>
      <c r="AL12" s="111">
        <f t="shared" si="0"/>
        <v>6.99</v>
      </c>
      <c r="AM12" s="104" t="str">
        <f t="shared" si="2"/>
        <v>TB.Khá</v>
      </c>
      <c r="AN12" s="104">
        <f t="shared" si="3"/>
        <v>1</v>
      </c>
      <c r="AO12" s="104">
        <f t="shared" si="4"/>
        <v>4</v>
      </c>
      <c r="AP12" s="112" t="str">
        <f t="shared" si="5"/>
        <v>Học tiếp</v>
      </c>
    </row>
    <row r="13" spans="1:42" ht="24" customHeight="1">
      <c r="A13" s="104">
        <v>4</v>
      </c>
      <c r="B13" s="105" t="s">
        <v>102</v>
      </c>
      <c r="C13" s="106" t="s">
        <v>103</v>
      </c>
      <c r="D13" s="107">
        <v>409180084</v>
      </c>
      <c r="E13" s="108" t="s">
        <v>251</v>
      </c>
      <c r="F13" s="104" t="s">
        <v>17</v>
      </c>
      <c r="G13" s="129" t="s">
        <v>231</v>
      </c>
      <c r="H13" s="109">
        <v>7</v>
      </c>
      <c r="I13" s="109">
        <f>'HK1'!J14</f>
        <v>8</v>
      </c>
      <c r="J13" s="109">
        <f>'HK1'!M14</f>
        <v>8</v>
      </c>
      <c r="K13" s="109">
        <f>'HK1'!P14</f>
        <v>5</v>
      </c>
      <c r="L13" s="109">
        <f>'HK1'!S14</f>
        <v>9</v>
      </c>
      <c r="M13" s="109">
        <f>'HK1'!V14</f>
        <v>8</v>
      </c>
      <c r="N13" s="109">
        <f>'HK1'!Y14</f>
        <v>8</v>
      </c>
      <c r="O13" s="110">
        <f>'HK2'!J14</f>
        <v>6</v>
      </c>
      <c r="P13" s="110">
        <f>'HK2'!M14</f>
        <v>5</v>
      </c>
      <c r="Q13" s="110">
        <f>'HK2'!P14</f>
        <v>7</v>
      </c>
      <c r="R13" s="110">
        <f>'HK2'!V14</f>
        <v>6</v>
      </c>
      <c r="S13" s="110">
        <f>'HK2'!S14</f>
        <v>7</v>
      </c>
      <c r="T13" s="110">
        <f>'HK2'!Y14</f>
        <v>5</v>
      </c>
      <c r="U13" s="110">
        <f>'HK2'!AB14</f>
        <v>7</v>
      </c>
      <c r="V13" s="110">
        <f>'HK2'!AE14</f>
        <v>6</v>
      </c>
      <c r="W13" s="110">
        <f>'HK3'!K14</f>
        <v>8</v>
      </c>
      <c r="X13" s="110">
        <f>'HK3'!N14</f>
        <v>6</v>
      </c>
      <c r="Y13" s="110">
        <f>'HK3'!Q14</f>
        <v>8</v>
      </c>
      <c r="Z13" s="110">
        <f>'HK3'!W14</f>
        <v>7</v>
      </c>
      <c r="AA13" s="110">
        <f>'HK3'!T14</f>
        <v>8</v>
      </c>
      <c r="AB13" s="110">
        <f>'HK3'!Z14</f>
        <v>8</v>
      </c>
      <c r="AC13" s="110">
        <f>'HK3'!AC14</f>
        <v>6</v>
      </c>
      <c r="AD13" s="110">
        <f>'HK4'!J14</f>
        <v>6</v>
      </c>
      <c r="AE13" s="110">
        <f>'HK4'!M14</f>
        <v>6</v>
      </c>
      <c r="AF13" s="110">
        <f>'HK4'!P14</f>
        <v>6</v>
      </c>
      <c r="AG13" s="110">
        <f>'HK4'!S14</f>
        <v>8</v>
      </c>
      <c r="AH13" s="110">
        <f>'HK4'!V14</f>
        <v>9</v>
      </c>
      <c r="AI13" s="110">
        <f>'HK4'!Y14</f>
        <v>6</v>
      </c>
      <c r="AJ13" s="110">
        <f>'HK4'!AB14</f>
        <v>10</v>
      </c>
      <c r="AK13" s="111">
        <f t="shared" si="1"/>
        <v>7.36</v>
      </c>
      <c r="AL13" s="111">
        <f t="shared" si="0"/>
        <v>7.12</v>
      </c>
      <c r="AM13" s="104" t="str">
        <f t="shared" si="2"/>
        <v>Khá</v>
      </c>
      <c r="AN13" s="104">
        <f t="shared" si="3"/>
        <v>0</v>
      </c>
      <c r="AO13" s="104">
        <f t="shared" si="4"/>
        <v>0</v>
      </c>
      <c r="AP13" s="112" t="str">
        <f t="shared" si="5"/>
        <v>Học tiếp</v>
      </c>
    </row>
    <row r="14" spans="1:42" ht="24" customHeight="1">
      <c r="A14" s="113">
        <v>5</v>
      </c>
      <c r="B14" s="105" t="s">
        <v>104</v>
      </c>
      <c r="C14" s="106" t="s">
        <v>105</v>
      </c>
      <c r="D14" s="114">
        <v>409180085</v>
      </c>
      <c r="E14" s="108" t="s">
        <v>252</v>
      </c>
      <c r="F14" s="104" t="s">
        <v>7</v>
      </c>
      <c r="G14" s="129" t="s">
        <v>164</v>
      </c>
      <c r="H14" s="109">
        <v>6</v>
      </c>
      <c r="I14" s="109">
        <f>'HK1'!J15</f>
        <v>7</v>
      </c>
      <c r="J14" s="109">
        <f>'HK1'!M15</f>
        <v>6</v>
      </c>
      <c r="K14" s="109">
        <f>'HK1'!P15</f>
        <v>6</v>
      </c>
      <c r="L14" s="109">
        <f>'HK1'!S15</f>
        <v>9</v>
      </c>
      <c r="M14" s="109">
        <f>'HK1'!V15</f>
        <v>6</v>
      </c>
      <c r="N14" s="109">
        <f>'HK1'!Y15</f>
        <v>7</v>
      </c>
      <c r="O14" s="110">
        <f>'HK2'!J15</f>
        <v>7</v>
      </c>
      <c r="P14" s="110">
        <f>'HK2'!M15</f>
        <v>6</v>
      </c>
      <c r="Q14" s="110">
        <f>'HK2'!P15</f>
        <v>6</v>
      </c>
      <c r="R14" s="110">
        <f>'HK2'!V15</f>
        <v>7</v>
      </c>
      <c r="S14" s="110">
        <f>'HK2'!S15</f>
        <v>6</v>
      </c>
      <c r="T14" s="110">
        <f>'HK2'!Y15</f>
        <v>7</v>
      </c>
      <c r="U14" s="110">
        <f>'HK2'!AB15</f>
        <v>7</v>
      </c>
      <c r="V14" s="110">
        <f>'HK2'!AE15</f>
        <v>7</v>
      </c>
      <c r="W14" s="110">
        <f>'HK3'!K15</f>
        <v>7</v>
      </c>
      <c r="X14" s="110">
        <f>'HK3'!N15</f>
        <v>6</v>
      </c>
      <c r="Y14" s="110">
        <f>'HK3'!Q15</f>
        <v>10</v>
      </c>
      <c r="Z14" s="110">
        <f>'HK3'!W15</f>
        <v>7</v>
      </c>
      <c r="AA14" s="110">
        <f>'HK3'!T15</f>
        <v>8</v>
      </c>
      <c r="AB14" s="110">
        <f>'HK3'!Z15</f>
        <v>5</v>
      </c>
      <c r="AC14" s="110">
        <f>'HK3'!AC15</f>
        <v>10</v>
      </c>
      <c r="AD14" s="110">
        <f>'HK4'!J15</f>
        <v>7</v>
      </c>
      <c r="AE14" s="110">
        <f>'HK4'!M15</f>
        <v>5</v>
      </c>
      <c r="AF14" s="110">
        <f>'HK4'!P15</f>
        <v>7</v>
      </c>
      <c r="AG14" s="110">
        <f>'HK4'!S15</f>
        <v>9</v>
      </c>
      <c r="AH14" s="110">
        <f>'HK4'!V15</f>
        <v>6</v>
      </c>
      <c r="AI14" s="110">
        <f>'HK4'!Y15</f>
        <v>5</v>
      </c>
      <c r="AJ14" s="110">
        <f>'HK4'!AB15</f>
        <v>10</v>
      </c>
      <c r="AK14" s="111">
        <f t="shared" si="1"/>
        <v>7.14</v>
      </c>
      <c r="AL14" s="111">
        <f t="shared" si="0"/>
        <v>6.86</v>
      </c>
      <c r="AM14" s="104" t="str">
        <f t="shared" si="2"/>
        <v>TB.Khá</v>
      </c>
      <c r="AN14" s="104">
        <f t="shared" si="3"/>
        <v>0</v>
      </c>
      <c r="AO14" s="104">
        <f t="shared" si="4"/>
        <v>0</v>
      </c>
      <c r="AP14" s="112" t="str">
        <f t="shared" si="5"/>
        <v>Học tiếp</v>
      </c>
    </row>
    <row r="15" spans="1:42" ht="24" customHeight="1">
      <c r="A15" s="113">
        <v>6</v>
      </c>
      <c r="B15" s="105" t="s">
        <v>106</v>
      </c>
      <c r="C15" s="106" t="s">
        <v>107</v>
      </c>
      <c r="D15" s="107">
        <v>409180086</v>
      </c>
      <c r="E15" s="108" t="s">
        <v>253</v>
      </c>
      <c r="F15" s="104" t="s">
        <v>5</v>
      </c>
      <c r="G15" s="129" t="s">
        <v>164</v>
      </c>
      <c r="H15" s="109">
        <v>7</v>
      </c>
      <c r="I15" s="109">
        <f>'HK1'!J16</f>
        <v>7</v>
      </c>
      <c r="J15" s="109">
        <f>'HK1'!M16</f>
        <v>6</v>
      </c>
      <c r="K15" s="109">
        <f>'HK1'!P16</f>
        <v>7</v>
      </c>
      <c r="L15" s="109">
        <f>'HK1'!S16</f>
        <v>9</v>
      </c>
      <c r="M15" s="109">
        <f>'HK1'!V16</f>
        <v>8</v>
      </c>
      <c r="N15" s="109">
        <f>'HK1'!Y16</f>
        <v>8</v>
      </c>
      <c r="O15" s="110">
        <f>'HK2'!J16</f>
        <v>8</v>
      </c>
      <c r="P15" s="110">
        <f>'HK2'!M16</f>
        <v>5</v>
      </c>
      <c r="Q15" s="110">
        <f>'HK2'!P16</f>
        <v>8</v>
      </c>
      <c r="R15" s="110">
        <f>'HK2'!V16</f>
        <v>5</v>
      </c>
      <c r="S15" s="110">
        <f>'HK2'!S16</f>
        <v>7</v>
      </c>
      <c r="T15" s="110">
        <f>'HK2'!Y16</f>
        <v>5</v>
      </c>
      <c r="U15" s="110">
        <f>'HK2'!AB16</f>
        <v>7</v>
      </c>
      <c r="V15" s="110">
        <f>'HK2'!AE16</f>
        <v>8</v>
      </c>
      <c r="W15" s="110">
        <f>'HK3'!K16</f>
        <v>8</v>
      </c>
      <c r="X15" s="110">
        <f>'HK3'!N16</f>
        <v>6</v>
      </c>
      <c r="Y15" s="110">
        <f>'HK3'!Q16</f>
        <v>10</v>
      </c>
      <c r="Z15" s="110">
        <f>'HK3'!W16</f>
        <v>8</v>
      </c>
      <c r="AA15" s="110">
        <f>'HK3'!T16</f>
        <v>8</v>
      </c>
      <c r="AB15" s="110">
        <f>'HK3'!Z16</f>
        <v>6</v>
      </c>
      <c r="AC15" s="110">
        <f>'HK3'!AC16</f>
        <v>10</v>
      </c>
      <c r="AD15" s="110">
        <f>'HK4'!J16</f>
        <v>7</v>
      </c>
      <c r="AE15" s="110">
        <f>'HK4'!M16</f>
        <v>5</v>
      </c>
      <c r="AF15" s="110">
        <f>'HK4'!P16</f>
        <v>6</v>
      </c>
      <c r="AG15" s="110">
        <f>'HK4'!S16</f>
        <v>9</v>
      </c>
      <c r="AH15" s="110">
        <f>'HK4'!V16</f>
        <v>8</v>
      </c>
      <c r="AI15" s="110">
        <f>'HK4'!Y16</f>
        <v>6</v>
      </c>
      <c r="AJ15" s="110">
        <f>'HK4'!AB16</f>
        <v>10</v>
      </c>
      <c r="AK15" s="111">
        <f t="shared" si="1"/>
        <v>7.48</v>
      </c>
      <c r="AL15" s="111">
        <f t="shared" si="0"/>
        <v>7.1</v>
      </c>
      <c r="AM15" s="104" t="str">
        <f t="shared" si="2"/>
        <v>Khá</v>
      </c>
      <c r="AN15" s="104">
        <f t="shared" si="3"/>
        <v>0</v>
      </c>
      <c r="AO15" s="104">
        <f t="shared" si="4"/>
        <v>0</v>
      </c>
      <c r="AP15" s="112" t="str">
        <f t="shared" si="5"/>
        <v>Học tiếp</v>
      </c>
    </row>
    <row r="16" spans="1:42" ht="24" customHeight="1">
      <c r="A16" s="104">
        <v>7</v>
      </c>
      <c r="B16" s="105" t="s">
        <v>108</v>
      </c>
      <c r="C16" s="106" t="s">
        <v>109</v>
      </c>
      <c r="D16" s="107">
        <v>409180088</v>
      </c>
      <c r="E16" s="108" t="s">
        <v>254</v>
      </c>
      <c r="F16" s="104" t="s">
        <v>18</v>
      </c>
      <c r="G16" s="129" t="s">
        <v>231</v>
      </c>
      <c r="H16" s="109">
        <v>7</v>
      </c>
      <c r="I16" s="109">
        <f>'HK1'!J17</f>
        <v>7</v>
      </c>
      <c r="J16" s="109">
        <f>'HK1'!M17</f>
        <v>7</v>
      </c>
      <c r="K16" s="109">
        <f>'HK1'!P17</f>
        <v>7</v>
      </c>
      <c r="L16" s="109">
        <f>'HK1'!S17</f>
        <v>9</v>
      </c>
      <c r="M16" s="109">
        <f>'HK1'!V17</f>
        <v>6</v>
      </c>
      <c r="N16" s="109">
        <f>'HK1'!Y17</f>
        <v>9</v>
      </c>
      <c r="O16" s="110">
        <f>'HK2'!J17</f>
        <v>7</v>
      </c>
      <c r="P16" s="110">
        <f>'HK2'!M17</f>
        <v>6</v>
      </c>
      <c r="Q16" s="110">
        <f>'HK2'!P17</f>
        <v>8</v>
      </c>
      <c r="R16" s="110">
        <f>'HK2'!V17</f>
        <v>5</v>
      </c>
      <c r="S16" s="110">
        <f>'HK2'!S17</f>
        <v>7</v>
      </c>
      <c r="T16" s="110">
        <f>'HK2'!Y17</f>
        <v>6</v>
      </c>
      <c r="U16" s="110">
        <f>'HK2'!AB17</f>
        <v>7</v>
      </c>
      <c r="V16" s="110">
        <f>'HK2'!AE17</f>
        <v>8</v>
      </c>
      <c r="W16" s="110">
        <f>'HK3'!K17</f>
        <v>8</v>
      </c>
      <c r="X16" s="110">
        <f>'HK3'!N17</f>
        <v>7</v>
      </c>
      <c r="Y16" s="110">
        <f>'HK3'!Q17</f>
        <v>8</v>
      </c>
      <c r="Z16" s="110">
        <f>'HK3'!W17</f>
        <v>7</v>
      </c>
      <c r="AA16" s="110">
        <f>'HK3'!T17</f>
        <v>8</v>
      </c>
      <c r="AB16" s="110">
        <f>'HK3'!Z17</f>
        <v>5</v>
      </c>
      <c r="AC16" s="110">
        <f>'HK3'!AC17</f>
        <v>6</v>
      </c>
      <c r="AD16" s="110">
        <f>'HK4'!J17</f>
        <v>8</v>
      </c>
      <c r="AE16" s="110">
        <f>'HK4'!M17</f>
        <v>6</v>
      </c>
      <c r="AF16" s="110">
        <f>'HK4'!P17</f>
        <v>7</v>
      </c>
      <c r="AG16" s="110">
        <f>'HK4'!S17</f>
        <v>8</v>
      </c>
      <c r="AH16" s="110">
        <f>'HK4'!V17</f>
        <v>8</v>
      </c>
      <c r="AI16" s="110">
        <f>'HK4'!Y17</f>
        <v>5</v>
      </c>
      <c r="AJ16" s="110">
        <f>'HK4'!AB17</f>
        <v>10</v>
      </c>
      <c r="AK16" s="111">
        <f t="shared" si="1"/>
        <v>7.4</v>
      </c>
      <c r="AL16" s="111">
        <f t="shared" si="0"/>
        <v>7.17</v>
      </c>
      <c r="AM16" s="104" t="str">
        <f t="shared" si="2"/>
        <v>Khá</v>
      </c>
      <c r="AN16" s="104">
        <f t="shared" si="3"/>
        <v>0</v>
      </c>
      <c r="AO16" s="104">
        <f t="shared" si="4"/>
        <v>0</v>
      </c>
      <c r="AP16" s="112" t="str">
        <f t="shared" si="5"/>
        <v>Học tiếp</v>
      </c>
    </row>
    <row r="17" spans="1:42" ht="24" customHeight="1">
      <c r="A17" s="113">
        <v>8</v>
      </c>
      <c r="B17" s="105" t="s">
        <v>110</v>
      </c>
      <c r="C17" s="106" t="s">
        <v>109</v>
      </c>
      <c r="D17" s="114">
        <v>409180089</v>
      </c>
      <c r="E17" s="108" t="s">
        <v>255</v>
      </c>
      <c r="F17" s="104" t="s">
        <v>18</v>
      </c>
      <c r="G17" s="129" t="s">
        <v>231</v>
      </c>
      <c r="H17" s="109">
        <v>7</v>
      </c>
      <c r="I17" s="109">
        <f>'HK1'!J18</f>
        <v>8</v>
      </c>
      <c r="J17" s="109">
        <f>'HK1'!M18</f>
        <v>7</v>
      </c>
      <c r="K17" s="109">
        <f>'HK1'!P18</f>
        <v>6</v>
      </c>
      <c r="L17" s="109">
        <f>'HK1'!S18</f>
        <v>10</v>
      </c>
      <c r="M17" s="109">
        <f>'HK1'!V18</f>
        <v>8</v>
      </c>
      <c r="N17" s="109">
        <f>'HK1'!Y18</f>
        <v>8</v>
      </c>
      <c r="O17" s="110">
        <f>'HK2'!J18</f>
        <v>8</v>
      </c>
      <c r="P17" s="110">
        <f>'HK2'!M18</f>
        <v>7</v>
      </c>
      <c r="Q17" s="110">
        <f>'HK2'!P18</f>
        <v>8</v>
      </c>
      <c r="R17" s="110">
        <f>'HK2'!V18</f>
        <v>6</v>
      </c>
      <c r="S17" s="110">
        <f>'HK2'!S18</f>
        <v>7</v>
      </c>
      <c r="T17" s="110">
        <f>'HK2'!Y18</f>
        <v>7</v>
      </c>
      <c r="U17" s="110">
        <f>'HK2'!AB18</f>
        <v>7</v>
      </c>
      <c r="V17" s="110">
        <f>'HK2'!AE18</f>
        <v>6</v>
      </c>
      <c r="W17" s="110">
        <f>'HK3'!K18</f>
        <v>7</v>
      </c>
      <c r="X17" s="110">
        <f>'HK3'!N18</f>
        <v>7</v>
      </c>
      <c r="Y17" s="110">
        <f>'HK3'!Q18</f>
        <v>10</v>
      </c>
      <c r="Z17" s="110">
        <f>'HK3'!W18</f>
        <v>7</v>
      </c>
      <c r="AA17" s="110">
        <f>'HK3'!T18</f>
        <v>8</v>
      </c>
      <c r="AB17" s="110">
        <f>'HK3'!Z18</f>
        <v>8</v>
      </c>
      <c r="AC17" s="110">
        <f>'HK3'!AC18</f>
        <v>5</v>
      </c>
      <c r="AD17" s="110">
        <f>'HK4'!J18</f>
        <v>6</v>
      </c>
      <c r="AE17" s="110">
        <f>'HK4'!M18</f>
        <v>6</v>
      </c>
      <c r="AF17" s="110">
        <f>'HK4'!P18</f>
        <v>6</v>
      </c>
      <c r="AG17" s="110">
        <f>'HK4'!S18</f>
        <v>8</v>
      </c>
      <c r="AH17" s="110">
        <f>'HK4'!V18</f>
        <v>7</v>
      </c>
      <c r="AI17" s="110">
        <f>'HK4'!Y18</f>
        <v>5</v>
      </c>
      <c r="AJ17" s="110">
        <f>'HK4'!AB18</f>
        <v>0</v>
      </c>
      <c r="AK17" s="111">
        <f t="shared" si="1"/>
        <v>7.1</v>
      </c>
      <c r="AL17" s="111">
        <f t="shared" si="0"/>
        <v>7.29</v>
      </c>
      <c r="AM17" s="104" t="str">
        <f t="shared" si="2"/>
        <v>Khá</v>
      </c>
      <c r="AN17" s="104">
        <f t="shared" si="3"/>
        <v>1</v>
      </c>
      <c r="AO17" s="104">
        <f t="shared" si="4"/>
        <v>1</v>
      </c>
      <c r="AP17" s="112" t="str">
        <f t="shared" si="5"/>
        <v>Học tiếp</v>
      </c>
    </row>
    <row r="18" spans="1:42" ht="24" customHeight="1">
      <c r="A18" s="104">
        <v>9</v>
      </c>
      <c r="B18" s="105" t="s">
        <v>111</v>
      </c>
      <c r="C18" s="106" t="s">
        <v>112</v>
      </c>
      <c r="D18" s="107">
        <v>409180090</v>
      </c>
      <c r="E18" s="108" t="s">
        <v>256</v>
      </c>
      <c r="F18" s="104" t="s">
        <v>19</v>
      </c>
      <c r="G18" s="129" t="s">
        <v>231</v>
      </c>
      <c r="H18" s="109">
        <v>6</v>
      </c>
      <c r="I18" s="109">
        <f>'HK1'!J19</f>
        <v>7</v>
      </c>
      <c r="J18" s="109">
        <f>'HK1'!M19</f>
        <v>6</v>
      </c>
      <c r="K18" s="109">
        <f>'HK1'!P19</f>
        <v>5</v>
      </c>
      <c r="L18" s="109">
        <f>'HK1'!S19</f>
        <v>9</v>
      </c>
      <c r="M18" s="109">
        <f>'HK1'!V19</f>
        <v>6</v>
      </c>
      <c r="N18" s="109">
        <f>'HK1'!Y19</f>
        <v>6</v>
      </c>
      <c r="O18" s="110">
        <f>'HK2'!J19</f>
        <v>7</v>
      </c>
      <c r="P18" s="110">
        <f>'HK2'!M19</f>
        <v>5</v>
      </c>
      <c r="Q18" s="110">
        <f>'HK2'!P19</f>
        <v>5</v>
      </c>
      <c r="R18" s="110">
        <f>'HK2'!V19</f>
        <v>8</v>
      </c>
      <c r="S18" s="110">
        <f>'HK2'!S19</f>
        <v>7</v>
      </c>
      <c r="T18" s="110">
        <f>'HK2'!Y19</f>
        <v>7</v>
      </c>
      <c r="U18" s="110">
        <f>'HK2'!AB19</f>
        <v>7</v>
      </c>
      <c r="V18" s="110">
        <f>'HK2'!AE19</f>
        <v>8</v>
      </c>
      <c r="W18" s="110">
        <f>'HK3'!K19</f>
        <v>9</v>
      </c>
      <c r="X18" s="110">
        <f>'HK3'!N19</f>
        <v>7</v>
      </c>
      <c r="Y18" s="110">
        <f>'HK3'!Q19</f>
        <v>7</v>
      </c>
      <c r="Z18" s="110">
        <f>'HK3'!W19</f>
        <v>7</v>
      </c>
      <c r="AA18" s="110">
        <f>'HK3'!T19</f>
        <v>8</v>
      </c>
      <c r="AB18" s="110">
        <f>'HK3'!Z19</f>
        <v>6</v>
      </c>
      <c r="AC18" s="110">
        <f>'HK3'!AC19</f>
        <v>6</v>
      </c>
      <c r="AD18" s="110">
        <f>'HK4'!J19</f>
        <v>6</v>
      </c>
      <c r="AE18" s="110">
        <f>'HK4'!M19</f>
        <v>6</v>
      </c>
      <c r="AF18" s="110">
        <f>'HK4'!P19</f>
        <v>6</v>
      </c>
      <c r="AG18" s="110">
        <f>'HK4'!S19</f>
        <v>9</v>
      </c>
      <c r="AH18" s="110">
        <f>'HK4'!V19</f>
        <v>8</v>
      </c>
      <c r="AI18" s="110">
        <f>'HK4'!Y19</f>
        <v>5</v>
      </c>
      <c r="AJ18" s="110">
        <f>'HK4'!AB19</f>
        <v>0</v>
      </c>
      <c r="AK18" s="111">
        <f t="shared" si="1"/>
        <v>7.05</v>
      </c>
      <c r="AL18" s="111">
        <f t="shared" si="0"/>
        <v>6.8</v>
      </c>
      <c r="AM18" s="104" t="str">
        <f t="shared" si="2"/>
        <v>TB.Khá</v>
      </c>
      <c r="AN18" s="104">
        <f t="shared" si="3"/>
        <v>1</v>
      </c>
      <c r="AO18" s="104">
        <f t="shared" si="4"/>
        <v>1</v>
      </c>
      <c r="AP18" s="112" t="str">
        <f t="shared" si="5"/>
        <v>Học tiếp</v>
      </c>
    </row>
    <row r="19" spans="1:42" ht="24" customHeight="1">
      <c r="A19" s="113">
        <v>10</v>
      </c>
      <c r="B19" s="105" t="s">
        <v>113</v>
      </c>
      <c r="C19" s="106" t="s">
        <v>112</v>
      </c>
      <c r="D19" s="114">
        <v>409180091</v>
      </c>
      <c r="E19" s="108" t="s">
        <v>257</v>
      </c>
      <c r="F19" s="104" t="s">
        <v>20</v>
      </c>
      <c r="G19" s="129" t="s">
        <v>231</v>
      </c>
      <c r="H19" s="109">
        <v>0</v>
      </c>
      <c r="I19" s="109">
        <f>'HK1'!J20</f>
        <v>7</v>
      </c>
      <c r="J19" s="109">
        <f>'HK1'!M20</f>
        <v>8</v>
      </c>
      <c r="K19" s="109">
        <f>'HK1'!P20</f>
        <v>5</v>
      </c>
      <c r="L19" s="109">
        <f>'HK1'!S20</f>
        <v>9</v>
      </c>
      <c r="M19" s="109">
        <f>'HK1'!V20</f>
        <v>7</v>
      </c>
      <c r="N19" s="109">
        <f>'HK1'!Y20</f>
        <v>8</v>
      </c>
      <c r="O19" s="110">
        <f>'HK2'!J20</f>
        <v>7</v>
      </c>
      <c r="P19" s="110">
        <f>'HK2'!M20</f>
        <v>5</v>
      </c>
      <c r="Q19" s="110">
        <f>'HK2'!P20</f>
        <v>8</v>
      </c>
      <c r="R19" s="110">
        <f>'HK2'!V20</f>
        <v>6</v>
      </c>
      <c r="S19" s="110">
        <f>'HK2'!S20</f>
        <v>6</v>
      </c>
      <c r="T19" s="110">
        <f>'HK2'!Y20</f>
        <v>6</v>
      </c>
      <c r="U19" s="110">
        <f>'HK2'!AB20</f>
        <v>7</v>
      </c>
      <c r="V19" s="110">
        <f>'HK2'!AE20</f>
        <v>6</v>
      </c>
      <c r="W19" s="110">
        <f>'HK3'!K20</f>
        <v>7</v>
      </c>
      <c r="X19" s="110">
        <f>'HK3'!N20</f>
        <v>6</v>
      </c>
      <c r="Y19" s="110">
        <f>'HK3'!Q20</f>
        <v>9</v>
      </c>
      <c r="Z19" s="110">
        <f>'HK3'!W20</f>
        <v>7</v>
      </c>
      <c r="AA19" s="110">
        <f>'HK3'!T20</f>
        <v>8</v>
      </c>
      <c r="AB19" s="110">
        <f>'HK3'!Z20</f>
        <v>9</v>
      </c>
      <c r="AC19" s="110">
        <f>'HK3'!AC20</f>
        <v>7</v>
      </c>
      <c r="AD19" s="110">
        <f>'HK4'!J20</f>
        <v>7</v>
      </c>
      <c r="AE19" s="110">
        <f>'HK4'!M20</f>
        <v>5</v>
      </c>
      <c r="AF19" s="110">
        <f>'HK4'!P20</f>
        <v>7</v>
      </c>
      <c r="AG19" s="110">
        <f>'HK4'!S20</f>
        <v>8</v>
      </c>
      <c r="AH19" s="110">
        <f>'HK4'!V20</f>
        <v>8</v>
      </c>
      <c r="AI19" s="110">
        <f>'HK4'!Y20</f>
        <v>6</v>
      </c>
      <c r="AJ19" s="110">
        <f>'HK4'!AB20</f>
        <v>4</v>
      </c>
      <c r="AK19" s="111">
        <f t="shared" si="1"/>
        <v>7.29</v>
      </c>
      <c r="AL19" s="111">
        <f t="shared" si="0"/>
        <v>7.06</v>
      </c>
      <c r="AM19" s="104" t="str">
        <f t="shared" si="2"/>
        <v>Khá</v>
      </c>
      <c r="AN19" s="104">
        <f t="shared" si="3"/>
        <v>2</v>
      </c>
      <c r="AO19" s="104">
        <f t="shared" si="4"/>
        <v>1</v>
      </c>
      <c r="AP19" s="112" t="str">
        <f t="shared" si="5"/>
        <v>Học tiếp</v>
      </c>
    </row>
    <row r="20" spans="1:42" ht="24" customHeight="1">
      <c r="A20" s="113">
        <v>11</v>
      </c>
      <c r="B20" s="105" t="s">
        <v>114</v>
      </c>
      <c r="C20" s="106" t="s">
        <v>115</v>
      </c>
      <c r="D20" s="107">
        <v>409180092</v>
      </c>
      <c r="E20" s="108" t="s">
        <v>258</v>
      </c>
      <c r="F20" s="104" t="s">
        <v>21</v>
      </c>
      <c r="G20" s="129" t="s">
        <v>164</v>
      </c>
      <c r="H20" s="109">
        <v>5</v>
      </c>
      <c r="I20" s="109">
        <f>'HK1'!J21</f>
        <v>5</v>
      </c>
      <c r="J20" s="109">
        <f>'HK1'!M21</f>
        <v>5</v>
      </c>
      <c r="K20" s="109">
        <f>'HK1'!P21</f>
        <v>6</v>
      </c>
      <c r="L20" s="109">
        <f>'HK1'!S21</f>
        <v>9</v>
      </c>
      <c r="M20" s="109">
        <f>'HK1'!V21</f>
        <v>6</v>
      </c>
      <c r="N20" s="109">
        <f>'HK1'!Y21</f>
        <v>6</v>
      </c>
      <c r="O20" s="110">
        <f>'HK2'!J21</f>
        <v>7</v>
      </c>
      <c r="P20" s="110">
        <f>'HK2'!M21</f>
        <v>5</v>
      </c>
      <c r="Q20" s="110">
        <f>'HK2'!P21</f>
        <v>5</v>
      </c>
      <c r="R20" s="110">
        <f>'HK2'!V21</f>
        <v>8</v>
      </c>
      <c r="S20" s="110">
        <f>'HK2'!S21</f>
        <v>5</v>
      </c>
      <c r="T20" s="110">
        <f>'HK2'!Y21</f>
        <v>5</v>
      </c>
      <c r="U20" s="110">
        <f>'HK2'!AB21</f>
        <v>6</v>
      </c>
      <c r="V20" s="110">
        <f>'HK2'!AE21</f>
        <v>7</v>
      </c>
      <c r="W20" s="110">
        <f>'HK3'!K21</f>
        <v>5</v>
      </c>
      <c r="X20" s="110">
        <f>'HK3'!N21</f>
        <v>5</v>
      </c>
      <c r="Y20" s="110">
        <f>'HK3'!Q21</f>
        <v>5</v>
      </c>
      <c r="Z20" s="110">
        <f>'HK3'!W21</f>
        <v>6</v>
      </c>
      <c r="AA20" s="110">
        <f>'HK3'!T21</f>
        <v>5</v>
      </c>
      <c r="AB20" s="110">
        <f>'HK3'!Z21</f>
        <v>6</v>
      </c>
      <c r="AC20" s="110">
        <f>'HK3'!AC21</f>
        <v>9</v>
      </c>
      <c r="AD20" s="110">
        <f>'HK4'!J21</f>
        <v>6</v>
      </c>
      <c r="AE20" s="110">
        <f>'HK4'!M21</f>
        <v>5</v>
      </c>
      <c r="AF20" s="110">
        <f>'HK4'!P21</f>
        <v>5</v>
      </c>
      <c r="AG20" s="110">
        <f>'HK4'!S21</f>
        <v>7</v>
      </c>
      <c r="AH20" s="110">
        <f>'HK4'!V21</f>
        <v>6</v>
      </c>
      <c r="AI20" s="110">
        <f>'HK4'!Y21</f>
        <v>5</v>
      </c>
      <c r="AJ20" s="110">
        <f>'HK4'!AB21</f>
        <v>7</v>
      </c>
      <c r="AK20" s="111">
        <f t="shared" si="1"/>
        <v>5.57</v>
      </c>
      <c r="AL20" s="111">
        <f t="shared" si="0"/>
        <v>5.71</v>
      </c>
      <c r="AM20" s="104" t="str">
        <f t="shared" si="2"/>
        <v>Trung Bình</v>
      </c>
      <c r="AN20" s="104">
        <f t="shared" si="3"/>
        <v>0</v>
      </c>
      <c r="AO20" s="104">
        <f t="shared" si="4"/>
        <v>0</v>
      </c>
      <c r="AP20" s="112" t="str">
        <f t="shared" si="5"/>
        <v>Học tiếp</v>
      </c>
    </row>
    <row r="21" spans="1:42" ht="24" customHeight="1">
      <c r="A21" s="104">
        <v>12</v>
      </c>
      <c r="B21" s="105" t="s">
        <v>116</v>
      </c>
      <c r="C21" s="106" t="s">
        <v>117</v>
      </c>
      <c r="D21" s="114">
        <v>409180093</v>
      </c>
      <c r="E21" s="108" t="s">
        <v>259</v>
      </c>
      <c r="F21" s="104" t="s">
        <v>9</v>
      </c>
      <c r="G21" s="129" t="s">
        <v>164</v>
      </c>
      <c r="H21" s="109">
        <v>6</v>
      </c>
      <c r="I21" s="109">
        <f>'HK1'!J22</f>
        <v>6</v>
      </c>
      <c r="J21" s="109">
        <f>'HK1'!M22</f>
        <v>6</v>
      </c>
      <c r="K21" s="109">
        <f>'HK1'!P22</f>
        <v>8</v>
      </c>
      <c r="L21" s="109">
        <f>'HK1'!S22</f>
        <v>9</v>
      </c>
      <c r="M21" s="109">
        <f>'HK1'!V22</f>
        <v>6</v>
      </c>
      <c r="N21" s="109">
        <f>'HK1'!Y22</f>
        <v>5</v>
      </c>
      <c r="O21" s="110">
        <f>'HK2'!J22</f>
        <v>9</v>
      </c>
      <c r="P21" s="110">
        <f>'HK2'!M22</f>
        <v>5</v>
      </c>
      <c r="Q21" s="110">
        <f>'HK2'!P22</f>
        <v>6</v>
      </c>
      <c r="R21" s="110">
        <f>'HK2'!V22</f>
        <v>5</v>
      </c>
      <c r="S21" s="110">
        <f>'HK2'!S22</f>
        <v>5</v>
      </c>
      <c r="T21" s="110">
        <f>'HK2'!Y22</f>
        <v>6</v>
      </c>
      <c r="U21" s="110">
        <f>'HK2'!AB22</f>
        <v>6</v>
      </c>
      <c r="V21" s="110">
        <f>'HK2'!AE22</f>
        <v>8</v>
      </c>
      <c r="W21" s="110">
        <f>'HK3'!K22</f>
        <v>7</v>
      </c>
      <c r="X21" s="110">
        <f>'HK3'!N22</f>
        <v>5</v>
      </c>
      <c r="Y21" s="110">
        <f>'HK3'!Q22</f>
        <v>9</v>
      </c>
      <c r="Z21" s="110">
        <f>'HK3'!W22</f>
        <v>7</v>
      </c>
      <c r="AA21" s="110">
        <f>'HK3'!T22</f>
        <v>6</v>
      </c>
      <c r="AB21" s="110">
        <f>'HK3'!Z22</f>
        <v>6</v>
      </c>
      <c r="AC21" s="110">
        <f>'HK3'!AC22</f>
        <v>10</v>
      </c>
      <c r="AD21" s="110">
        <f>'HK4'!J22</f>
        <v>6</v>
      </c>
      <c r="AE21" s="110">
        <f>'HK4'!M22</f>
        <v>4</v>
      </c>
      <c r="AF21" s="110">
        <f>'HK4'!P22</f>
        <v>6</v>
      </c>
      <c r="AG21" s="110">
        <f>'HK4'!S22</f>
        <v>8</v>
      </c>
      <c r="AH21" s="110">
        <f>'HK4'!V22</f>
        <v>7</v>
      </c>
      <c r="AI21" s="110">
        <f>'HK4'!Y22</f>
        <v>7</v>
      </c>
      <c r="AJ21" s="110">
        <f>'HK4'!AB22</f>
        <v>10</v>
      </c>
      <c r="AK21" s="111">
        <f t="shared" si="1"/>
        <v>6.57</v>
      </c>
      <c r="AL21" s="111">
        <f t="shared" si="0"/>
        <v>6.24</v>
      </c>
      <c r="AM21" s="104" t="str">
        <f t="shared" si="2"/>
        <v>TB.Khá</v>
      </c>
      <c r="AN21" s="104">
        <f t="shared" si="3"/>
        <v>1</v>
      </c>
      <c r="AO21" s="104">
        <f t="shared" si="4"/>
        <v>4</v>
      </c>
      <c r="AP21" s="112" t="str">
        <f t="shared" si="5"/>
        <v>Học tiếp</v>
      </c>
    </row>
    <row r="22" spans="1:42" ht="24" customHeight="1">
      <c r="A22" s="113">
        <v>13</v>
      </c>
      <c r="B22" s="105" t="s">
        <v>118</v>
      </c>
      <c r="C22" s="106" t="s">
        <v>119</v>
      </c>
      <c r="D22" s="114">
        <v>409180095</v>
      </c>
      <c r="E22" s="108" t="s">
        <v>260</v>
      </c>
      <c r="F22" s="104" t="s">
        <v>23</v>
      </c>
      <c r="G22" s="129" t="s">
        <v>164</v>
      </c>
      <c r="H22" s="109">
        <v>5</v>
      </c>
      <c r="I22" s="109">
        <f>'HK1'!J23</f>
        <v>5</v>
      </c>
      <c r="J22" s="109">
        <f>'HK1'!M23</f>
        <v>6</v>
      </c>
      <c r="K22" s="109">
        <f>'HK1'!P23</f>
        <v>8</v>
      </c>
      <c r="L22" s="109">
        <f>'HK1'!S23</f>
        <v>9</v>
      </c>
      <c r="M22" s="109">
        <f>'HK1'!V23</f>
        <v>7</v>
      </c>
      <c r="N22" s="109">
        <f>'HK1'!Y23</f>
        <v>5</v>
      </c>
      <c r="O22" s="110">
        <f>'HK2'!J23</f>
        <v>8</v>
      </c>
      <c r="P22" s="110">
        <f>'HK2'!M23</f>
        <v>6</v>
      </c>
      <c r="Q22" s="110">
        <f>'HK2'!P23</f>
        <v>6</v>
      </c>
      <c r="R22" s="110">
        <f>'HK2'!V23</f>
        <v>6</v>
      </c>
      <c r="S22" s="110">
        <f>'HK2'!S23</f>
        <v>6</v>
      </c>
      <c r="T22" s="110">
        <f>'HK2'!Y23</f>
        <v>6</v>
      </c>
      <c r="U22" s="110">
        <f>'HK2'!AB23</f>
        <v>7</v>
      </c>
      <c r="V22" s="110">
        <f>'HK2'!AE23</f>
        <v>8</v>
      </c>
      <c r="W22" s="110">
        <f>'HK3'!K23</f>
        <v>6</v>
      </c>
      <c r="X22" s="110">
        <f>'HK3'!N23</f>
        <v>5</v>
      </c>
      <c r="Y22" s="110">
        <f>'HK3'!Q23</f>
        <v>10</v>
      </c>
      <c r="Z22" s="110">
        <f>'HK3'!W23</f>
        <v>8</v>
      </c>
      <c r="AA22" s="110">
        <f>'HK3'!T23</f>
        <v>8</v>
      </c>
      <c r="AB22" s="110">
        <f>'HK3'!Z23</f>
        <v>5</v>
      </c>
      <c r="AC22" s="110">
        <f>'HK3'!AC23</f>
        <v>10</v>
      </c>
      <c r="AD22" s="110">
        <f>'HK4'!J23</f>
        <v>6</v>
      </c>
      <c r="AE22" s="110">
        <f>'HK4'!M23</f>
        <v>5</v>
      </c>
      <c r="AF22" s="110">
        <f>'HK4'!P23</f>
        <v>5</v>
      </c>
      <c r="AG22" s="110">
        <f>'HK4'!S23</f>
        <v>8</v>
      </c>
      <c r="AH22" s="110">
        <f>'HK4'!V23</f>
        <v>7</v>
      </c>
      <c r="AI22" s="110">
        <f>'HK4'!Y23</f>
        <v>6</v>
      </c>
      <c r="AJ22" s="110">
        <f>'HK4'!AB23</f>
        <v>0</v>
      </c>
      <c r="AK22" s="111">
        <f t="shared" si="1"/>
        <v>6.52</v>
      </c>
      <c r="AL22" s="111">
        <f t="shared" si="0"/>
        <v>6.4</v>
      </c>
      <c r="AM22" s="104" t="str">
        <f t="shared" si="2"/>
        <v>TB.Khá</v>
      </c>
      <c r="AN22" s="104">
        <f t="shared" si="3"/>
        <v>1</v>
      </c>
      <c r="AO22" s="104">
        <f t="shared" si="4"/>
        <v>1</v>
      </c>
      <c r="AP22" s="112" t="str">
        <f t="shared" si="5"/>
        <v>Học tiếp</v>
      </c>
    </row>
    <row r="23" spans="1:42" ht="24" customHeight="1">
      <c r="A23" s="104">
        <v>14</v>
      </c>
      <c r="B23" s="105" t="s">
        <v>120</v>
      </c>
      <c r="C23" s="106" t="s">
        <v>121</v>
      </c>
      <c r="D23" s="107">
        <v>409180096</v>
      </c>
      <c r="E23" s="108" t="s">
        <v>261</v>
      </c>
      <c r="F23" s="104" t="s">
        <v>24</v>
      </c>
      <c r="G23" s="129" t="s">
        <v>164</v>
      </c>
      <c r="H23" s="109" t="s">
        <v>51</v>
      </c>
      <c r="I23" s="109">
        <f>'HK1'!J24</f>
        <v>7</v>
      </c>
      <c r="J23" s="109">
        <f>'HK1'!M24</f>
        <v>6</v>
      </c>
      <c r="K23" s="109">
        <f>'HK1'!P24</f>
        <v>0</v>
      </c>
      <c r="L23" s="109">
        <f>'HK1'!S24</f>
        <v>9</v>
      </c>
      <c r="M23" s="109">
        <f>'HK1'!V24</f>
        <v>9</v>
      </c>
      <c r="N23" s="109">
        <f>'HK1'!Y24</f>
        <v>9</v>
      </c>
      <c r="O23" s="110">
        <f>'HK2'!J24</f>
        <v>8</v>
      </c>
      <c r="P23" s="110">
        <f>'HK2'!M24</f>
        <v>5</v>
      </c>
      <c r="Q23" s="110">
        <f>'HK2'!P24</f>
        <v>7</v>
      </c>
      <c r="R23" s="110">
        <f>'HK2'!V24</f>
        <v>7</v>
      </c>
      <c r="S23" s="110">
        <f>'HK2'!S24</f>
        <v>6</v>
      </c>
      <c r="T23" s="110">
        <f>'HK2'!Y24</f>
        <v>7</v>
      </c>
      <c r="U23" s="110">
        <f>'HK2'!AB24</f>
        <v>7</v>
      </c>
      <c r="V23" s="110">
        <f>'HK2'!AE24</f>
        <v>8</v>
      </c>
      <c r="W23" s="110">
        <f>'HK3'!K24</f>
        <v>6</v>
      </c>
      <c r="X23" s="110">
        <f>'HK3'!N24</f>
        <v>6</v>
      </c>
      <c r="Y23" s="110">
        <f>'HK3'!Q24</f>
        <v>5</v>
      </c>
      <c r="Z23" s="110">
        <f>'HK3'!W24</f>
        <v>8</v>
      </c>
      <c r="AA23" s="110">
        <f>'HK3'!T24</f>
        <v>6</v>
      </c>
      <c r="AB23" s="110">
        <f>'HK3'!Z24</f>
        <v>7</v>
      </c>
      <c r="AC23" s="110">
        <f>'HK3'!AC24</f>
        <v>0</v>
      </c>
      <c r="AD23" s="110">
        <f>'HK4'!J24</f>
        <v>7</v>
      </c>
      <c r="AE23" s="110">
        <f>'HK4'!M24</f>
        <v>5</v>
      </c>
      <c r="AF23" s="110">
        <f>'HK4'!P24</f>
        <v>6</v>
      </c>
      <c r="AG23" s="110">
        <f>'HK4'!S24</f>
        <v>6</v>
      </c>
      <c r="AH23" s="110">
        <f>'HK4'!V24</f>
        <v>8</v>
      </c>
      <c r="AI23" s="110">
        <f>'HK4'!Y24</f>
        <v>5</v>
      </c>
      <c r="AJ23" s="110">
        <f>'HK4'!AB24</f>
        <v>10</v>
      </c>
      <c r="AK23" s="111">
        <f t="shared" si="1"/>
        <v>6.4</v>
      </c>
      <c r="AL23" s="111">
        <f t="shared" si="0"/>
        <v>6.73</v>
      </c>
      <c r="AM23" s="104" t="str">
        <f t="shared" si="2"/>
        <v>TB.Khá</v>
      </c>
      <c r="AN23" s="104">
        <f t="shared" si="3"/>
        <v>2</v>
      </c>
      <c r="AO23" s="104">
        <f t="shared" si="4"/>
        <v>0</v>
      </c>
      <c r="AP23" s="112" t="str">
        <f t="shared" si="5"/>
        <v>Học tiếp</v>
      </c>
    </row>
    <row r="24" spans="1:42" ht="24" customHeight="1">
      <c r="A24" s="113">
        <v>15</v>
      </c>
      <c r="B24" s="105" t="s">
        <v>122</v>
      </c>
      <c r="C24" s="106" t="s">
        <v>121</v>
      </c>
      <c r="D24" s="114">
        <v>409180097</v>
      </c>
      <c r="E24" s="108" t="s">
        <v>262</v>
      </c>
      <c r="F24" s="104" t="s">
        <v>25</v>
      </c>
      <c r="G24" s="129" t="s">
        <v>231</v>
      </c>
      <c r="H24" s="109">
        <v>6</v>
      </c>
      <c r="I24" s="109">
        <f>'HK1'!J25</f>
        <v>7</v>
      </c>
      <c r="J24" s="109">
        <f>'HK1'!M25</f>
        <v>9</v>
      </c>
      <c r="K24" s="109">
        <f>'HK1'!P25</f>
        <v>5</v>
      </c>
      <c r="L24" s="109">
        <f>'HK1'!S25</f>
        <v>9</v>
      </c>
      <c r="M24" s="109">
        <f>'HK1'!V25</f>
        <v>8</v>
      </c>
      <c r="N24" s="109">
        <f>'HK1'!Y25</f>
        <v>8</v>
      </c>
      <c r="O24" s="110">
        <f>'HK2'!J25</f>
        <v>8</v>
      </c>
      <c r="P24" s="110">
        <f>'HK2'!M25</f>
        <v>7</v>
      </c>
      <c r="Q24" s="110">
        <f>'HK2'!P25</f>
        <v>8</v>
      </c>
      <c r="R24" s="110">
        <f>'HK2'!V25</f>
        <v>6</v>
      </c>
      <c r="S24" s="110">
        <f>'HK2'!S25</f>
        <v>7</v>
      </c>
      <c r="T24" s="110">
        <f>'HK2'!Y25</f>
        <v>6</v>
      </c>
      <c r="U24" s="110">
        <f>'HK2'!AB25</f>
        <v>7</v>
      </c>
      <c r="V24" s="110">
        <f>'HK2'!AE25</f>
        <v>6</v>
      </c>
      <c r="W24" s="110">
        <f>'HK3'!K25</f>
        <v>7</v>
      </c>
      <c r="X24" s="110">
        <f>'HK3'!N25</f>
        <v>5</v>
      </c>
      <c r="Y24" s="110">
        <f>'HK3'!Q25</f>
        <v>10</v>
      </c>
      <c r="Z24" s="110">
        <f>'HK3'!W25</f>
        <v>7</v>
      </c>
      <c r="AA24" s="110">
        <f>'HK3'!T25</f>
        <v>8</v>
      </c>
      <c r="AB24" s="110">
        <f>'HK3'!Z25</f>
        <v>8</v>
      </c>
      <c r="AC24" s="110">
        <f>'HK3'!AC25</f>
        <v>6</v>
      </c>
      <c r="AD24" s="110">
        <f>'HK4'!J25</f>
        <v>6</v>
      </c>
      <c r="AE24" s="110">
        <f>'HK4'!M25</f>
        <v>8</v>
      </c>
      <c r="AF24" s="110">
        <f>'HK4'!P25</f>
        <v>6</v>
      </c>
      <c r="AG24" s="110">
        <f>'HK4'!S25</f>
        <v>9</v>
      </c>
      <c r="AH24" s="110">
        <f>'HK4'!V25</f>
        <v>7</v>
      </c>
      <c r="AI24" s="110">
        <f>'HK4'!Y25</f>
        <v>6</v>
      </c>
      <c r="AJ24" s="110">
        <f>'HK4'!AB25</f>
        <v>10</v>
      </c>
      <c r="AK24" s="111">
        <f t="shared" si="1"/>
        <v>7.48</v>
      </c>
      <c r="AL24" s="111">
        <f t="shared" si="0"/>
        <v>7.46</v>
      </c>
      <c r="AM24" s="104" t="str">
        <f t="shared" si="2"/>
        <v>Khá</v>
      </c>
      <c r="AN24" s="104">
        <f t="shared" si="3"/>
        <v>0</v>
      </c>
      <c r="AO24" s="104">
        <f t="shared" si="4"/>
        <v>0</v>
      </c>
      <c r="AP24" s="112" t="str">
        <f t="shared" si="5"/>
        <v>Học tiếp</v>
      </c>
    </row>
    <row r="25" spans="1:42" ht="24" customHeight="1">
      <c r="A25" s="113">
        <v>16</v>
      </c>
      <c r="B25" s="105" t="s">
        <v>123</v>
      </c>
      <c r="C25" s="106" t="s">
        <v>124</v>
      </c>
      <c r="D25" s="107">
        <v>409180098</v>
      </c>
      <c r="E25" s="108" t="s">
        <v>263</v>
      </c>
      <c r="F25" s="104" t="s">
        <v>26</v>
      </c>
      <c r="G25" s="129" t="s">
        <v>231</v>
      </c>
      <c r="H25" s="109">
        <v>7</v>
      </c>
      <c r="I25" s="109">
        <f>'HK1'!J26</f>
        <v>7</v>
      </c>
      <c r="J25" s="109">
        <f>'HK1'!M26</f>
        <v>8</v>
      </c>
      <c r="K25" s="109">
        <f>'HK1'!P26</f>
        <v>5</v>
      </c>
      <c r="L25" s="109">
        <f>'HK1'!S26</f>
        <v>9</v>
      </c>
      <c r="M25" s="109">
        <f>'HK1'!V26</f>
        <v>7</v>
      </c>
      <c r="N25" s="109">
        <f>'HK1'!Y26</f>
        <v>8</v>
      </c>
      <c r="O25" s="110">
        <f>'HK2'!J26</f>
        <v>9</v>
      </c>
      <c r="P25" s="110">
        <f>'HK2'!M26</f>
        <v>6</v>
      </c>
      <c r="Q25" s="110">
        <f>'HK2'!P26</f>
        <v>5</v>
      </c>
      <c r="R25" s="110">
        <f>'HK2'!V26</f>
        <v>6</v>
      </c>
      <c r="S25" s="110">
        <f>'HK2'!S26</f>
        <v>7</v>
      </c>
      <c r="T25" s="110">
        <f>'HK2'!Y26</f>
        <v>7</v>
      </c>
      <c r="U25" s="110">
        <f>'HK2'!AB26</f>
        <v>7</v>
      </c>
      <c r="V25" s="110">
        <f>'HK2'!AE26</f>
        <v>6</v>
      </c>
      <c r="W25" s="110">
        <f>'HK3'!K26</f>
        <v>7</v>
      </c>
      <c r="X25" s="110">
        <f>'HK3'!N26</f>
        <v>6</v>
      </c>
      <c r="Y25" s="110">
        <f>'HK3'!Q26</f>
        <v>10</v>
      </c>
      <c r="Z25" s="110">
        <f>'HK3'!W26</f>
        <v>7</v>
      </c>
      <c r="AA25" s="110">
        <f>'HK3'!T26</f>
        <v>7</v>
      </c>
      <c r="AB25" s="110">
        <f>'HK3'!Z26</f>
        <v>7</v>
      </c>
      <c r="AC25" s="110">
        <f>'HK3'!AC26</f>
        <v>6</v>
      </c>
      <c r="AD25" s="110">
        <f>'HK4'!J26</f>
        <v>7</v>
      </c>
      <c r="AE25" s="110">
        <f>'HK4'!M26</f>
        <v>6</v>
      </c>
      <c r="AF25" s="110">
        <f>'HK4'!P26</f>
        <v>6</v>
      </c>
      <c r="AG25" s="110">
        <f>'HK4'!S26</f>
        <v>8</v>
      </c>
      <c r="AH25" s="110">
        <f>'HK4'!V26</f>
        <v>7</v>
      </c>
      <c r="AI25" s="110">
        <f>'HK4'!Y26</f>
        <v>6</v>
      </c>
      <c r="AJ25" s="110">
        <f>'HK4'!AB26</f>
        <v>7</v>
      </c>
      <c r="AK25" s="111">
        <f t="shared" si="1"/>
        <v>7.12</v>
      </c>
      <c r="AL25" s="111">
        <f t="shared" si="0"/>
        <v>7.1</v>
      </c>
      <c r="AM25" s="104" t="str">
        <f t="shared" si="2"/>
        <v>Khá</v>
      </c>
      <c r="AN25" s="104">
        <f t="shared" si="3"/>
        <v>0</v>
      </c>
      <c r="AO25" s="104">
        <f t="shared" si="4"/>
        <v>0</v>
      </c>
      <c r="AP25" s="112" t="str">
        <f t="shared" si="5"/>
        <v>Học tiếp</v>
      </c>
    </row>
    <row r="26" spans="1:42" ht="24" customHeight="1">
      <c r="A26" s="104">
        <v>17</v>
      </c>
      <c r="B26" s="105" t="s">
        <v>125</v>
      </c>
      <c r="C26" s="106" t="s">
        <v>124</v>
      </c>
      <c r="D26" s="114">
        <v>409180099</v>
      </c>
      <c r="E26" s="108" t="s">
        <v>264</v>
      </c>
      <c r="F26" s="104" t="s">
        <v>2</v>
      </c>
      <c r="G26" s="129" t="s">
        <v>231</v>
      </c>
      <c r="H26" s="109">
        <v>6</v>
      </c>
      <c r="I26" s="109">
        <f>'HK1'!J27</f>
        <v>7</v>
      </c>
      <c r="J26" s="109">
        <f>'HK1'!M27</f>
        <v>6</v>
      </c>
      <c r="K26" s="109">
        <f>'HK1'!P27</f>
        <v>6</v>
      </c>
      <c r="L26" s="109">
        <f>'HK1'!S27</f>
        <v>9</v>
      </c>
      <c r="M26" s="109">
        <f>'HK1'!V27</f>
        <v>8</v>
      </c>
      <c r="N26" s="109">
        <f>'HK1'!Y27</f>
        <v>8</v>
      </c>
      <c r="O26" s="110">
        <f>'HK2'!J27</f>
        <v>8</v>
      </c>
      <c r="P26" s="110">
        <f>'HK2'!M27</f>
        <v>5</v>
      </c>
      <c r="Q26" s="110">
        <f>'HK2'!P27</f>
        <v>5</v>
      </c>
      <c r="R26" s="110">
        <f>'HK2'!V27</f>
        <v>5</v>
      </c>
      <c r="S26" s="110">
        <f>'HK2'!S27</f>
        <v>6</v>
      </c>
      <c r="T26" s="110">
        <f>'HK2'!Y27</f>
        <v>8</v>
      </c>
      <c r="U26" s="110">
        <f>'HK2'!AB27</f>
        <v>7</v>
      </c>
      <c r="V26" s="110">
        <f>'HK2'!AE27</f>
        <v>7</v>
      </c>
      <c r="W26" s="110">
        <f>'HK3'!K27</f>
        <v>7</v>
      </c>
      <c r="X26" s="110">
        <f>'HK3'!N27</f>
        <v>6</v>
      </c>
      <c r="Y26" s="110">
        <f>'HK3'!Q27</f>
        <v>9</v>
      </c>
      <c r="Z26" s="110">
        <f>'HK3'!W27</f>
        <v>8</v>
      </c>
      <c r="AA26" s="110">
        <f>'HK3'!T27</f>
        <v>7</v>
      </c>
      <c r="AB26" s="110">
        <f>'HK3'!Z27</f>
        <v>6</v>
      </c>
      <c r="AC26" s="110">
        <f>'HK3'!AC27</f>
        <v>6</v>
      </c>
      <c r="AD26" s="110">
        <f>'HK4'!J27</f>
        <v>6</v>
      </c>
      <c r="AE26" s="110">
        <f>'HK4'!M27</f>
        <v>5</v>
      </c>
      <c r="AF26" s="110">
        <f>'HK4'!P27</f>
        <v>7</v>
      </c>
      <c r="AG26" s="110">
        <f>'HK4'!S27</f>
        <v>8</v>
      </c>
      <c r="AH26" s="110">
        <f>'HK4'!V27</f>
        <v>8</v>
      </c>
      <c r="AI26" s="110">
        <f>'HK4'!Y27</f>
        <v>5</v>
      </c>
      <c r="AJ26" s="110">
        <f>'HK4'!AB27</f>
        <v>0</v>
      </c>
      <c r="AK26" s="111">
        <f t="shared" si="1"/>
        <v>6.86</v>
      </c>
      <c r="AL26" s="111">
        <f t="shared" si="0"/>
        <v>6.73</v>
      </c>
      <c r="AM26" s="104" t="str">
        <f t="shared" si="2"/>
        <v>TB.Khá</v>
      </c>
      <c r="AN26" s="104">
        <f t="shared" si="3"/>
        <v>1</v>
      </c>
      <c r="AO26" s="104">
        <f t="shared" si="4"/>
        <v>1</v>
      </c>
      <c r="AP26" s="112" t="str">
        <f t="shared" si="5"/>
        <v>Học tiếp</v>
      </c>
    </row>
    <row r="27" spans="1:42" ht="24" customHeight="1">
      <c r="A27" s="113">
        <v>18</v>
      </c>
      <c r="B27" s="105" t="s">
        <v>126</v>
      </c>
      <c r="C27" s="106" t="s">
        <v>127</v>
      </c>
      <c r="D27" s="107">
        <v>409180100</v>
      </c>
      <c r="E27" s="108" t="s">
        <v>265</v>
      </c>
      <c r="F27" s="104" t="s">
        <v>15</v>
      </c>
      <c r="G27" s="129" t="s">
        <v>231</v>
      </c>
      <c r="H27" s="109">
        <v>7</v>
      </c>
      <c r="I27" s="109">
        <f>'HK1'!J28</f>
        <v>8</v>
      </c>
      <c r="J27" s="109">
        <f>'HK1'!M28</f>
        <v>7</v>
      </c>
      <c r="K27" s="109">
        <f>'HK1'!P28</f>
        <v>5</v>
      </c>
      <c r="L27" s="109">
        <f>'HK1'!S28</f>
        <v>9</v>
      </c>
      <c r="M27" s="109">
        <f>'HK1'!V28</f>
        <v>7</v>
      </c>
      <c r="N27" s="109">
        <f>'HK1'!Y28</f>
        <v>8</v>
      </c>
      <c r="O27" s="110">
        <f>'HK2'!J28</f>
        <v>7</v>
      </c>
      <c r="P27" s="110">
        <f>'HK2'!M28</f>
        <v>6</v>
      </c>
      <c r="Q27" s="110">
        <f>'HK2'!P28</f>
        <v>7</v>
      </c>
      <c r="R27" s="110">
        <f>'HK2'!V28</f>
        <v>6</v>
      </c>
      <c r="S27" s="110">
        <f>'HK2'!S28</f>
        <v>7</v>
      </c>
      <c r="T27" s="110">
        <f>'HK2'!Y28</f>
        <v>7</v>
      </c>
      <c r="U27" s="110">
        <f>'HK2'!AB28</f>
        <v>7</v>
      </c>
      <c r="V27" s="110">
        <f>'HK2'!AE28</f>
        <v>6</v>
      </c>
      <c r="W27" s="110">
        <f>'HK3'!K28</f>
        <v>7</v>
      </c>
      <c r="X27" s="110">
        <f>'HK3'!N28</f>
        <v>7</v>
      </c>
      <c r="Y27" s="110">
        <f>'HK3'!Q28</f>
        <v>10</v>
      </c>
      <c r="Z27" s="110">
        <f>'HK3'!W28</f>
        <v>7</v>
      </c>
      <c r="AA27" s="110">
        <f>'HK3'!T28</f>
        <v>7</v>
      </c>
      <c r="AB27" s="110">
        <f>'HK3'!Z28</f>
        <v>6</v>
      </c>
      <c r="AC27" s="110">
        <f>'HK3'!AC28</f>
        <v>6</v>
      </c>
      <c r="AD27" s="110">
        <f>'HK4'!J28</f>
        <v>6</v>
      </c>
      <c r="AE27" s="110">
        <f>'HK4'!M28</f>
        <v>5</v>
      </c>
      <c r="AF27" s="110">
        <f>'HK4'!P28</f>
        <v>5</v>
      </c>
      <c r="AG27" s="110">
        <f>'HK4'!S28</f>
        <v>8</v>
      </c>
      <c r="AH27" s="110">
        <f>'HK4'!V28</f>
        <v>8</v>
      </c>
      <c r="AI27" s="110">
        <f>'HK4'!Y28</f>
        <v>6</v>
      </c>
      <c r="AJ27" s="110">
        <f>'HK4'!AB28</f>
        <v>10</v>
      </c>
      <c r="AK27" s="111">
        <f t="shared" si="1"/>
        <v>7</v>
      </c>
      <c r="AL27" s="111">
        <f t="shared" si="0"/>
        <v>7.04</v>
      </c>
      <c r="AM27" s="104" t="str">
        <f t="shared" si="2"/>
        <v>Khá</v>
      </c>
      <c r="AN27" s="104">
        <f t="shared" si="3"/>
        <v>0</v>
      </c>
      <c r="AO27" s="104">
        <f t="shared" si="4"/>
        <v>0</v>
      </c>
      <c r="AP27" s="112" t="str">
        <f t="shared" si="5"/>
        <v>Học tiếp</v>
      </c>
    </row>
    <row r="28" spans="1:42" ht="24" customHeight="1">
      <c r="A28" s="104">
        <v>19</v>
      </c>
      <c r="B28" s="105" t="s">
        <v>128</v>
      </c>
      <c r="C28" s="106" t="s">
        <v>129</v>
      </c>
      <c r="D28" s="114">
        <v>409180101</v>
      </c>
      <c r="E28" s="108" t="s">
        <v>266</v>
      </c>
      <c r="F28" s="104" t="s">
        <v>12</v>
      </c>
      <c r="G28" s="129" t="s">
        <v>231</v>
      </c>
      <c r="H28" s="109">
        <v>6</v>
      </c>
      <c r="I28" s="109">
        <f>'HK1'!J29</f>
        <v>7</v>
      </c>
      <c r="J28" s="109">
        <f>'HK1'!M29</f>
        <v>7</v>
      </c>
      <c r="K28" s="109">
        <f>'HK1'!P29</f>
        <v>6</v>
      </c>
      <c r="L28" s="109">
        <f>'HK1'!S29</f>
        <v>9</v>
      </c>
      <c r="M28" s="109">
        <f>'HK1'!V29</f>
        <v>7</v>
      </c>
      <c r="N28" s="109">
        <f>'HK1'!Y29</f>
        <v>8</v>
      </c>
      <c r="O28" s="110">
        <f>'HK2'!J29</f>
        <v>7</v>
      </c>
      <c r="P28" s="110">
        <f>'HK2'!M29</f>
        <v>5</v>
      </c>
      <c r="Q28" s="110">
        <f>'HK2'!P29</f>
        <v>7</v>
      </c>
      <c r="R28" s="110">
        <f>'HK2'!V29</f>
        <v>6</v>
      </c>
      <c r="S28" s="110">
        <f>'HK2'!S29</f>
        <v>7</v>
      </c>
      <c r="T28" s="110">
        <f>'HK2'!Y29</f>
        <v>7</v>
      </c>
      <c r="U28" s="110">
        <f>'HK2'!AB29</f>
        <v>8</v>
      </c>
      <c r="V28" s="110">
        <f>'HK2'!AE29</f>
        <v>7</v>
      </c>
      <c r="W28" s="110">
        <f>'HK3'!K29</f>
        <v>7</v>
      </c>
      <c r="X28" s="110">
        <f>'HK3'!N29</f>
        <v>5</v>
      </c>
      <c r="Y28" s="110">
        <f>'HK3'!Q29</f>
        <v>6</v>
      </c>
      <c r="Z28" s="110">
        <f>'HK3'!W29</f>
        <v>6</v>
      </c>
      <c r="AA28" s="110">
        <f>'HK3'!T29</f>
        <v>8</v>
      </c>
      <c r="AB28" s="110">
        <f>'HK3'!Z29</f>
        <v>7</v>
      </c>
      <c r="AC28" s="110">
        <f>'HK3'!AC29</f>
        <v>6</v>
      </c>
      <c r="AD28" s="110">
        <f>'HK4'!J29</f>
        <v>7</v>
      </c>
      <c r="AE28" s="110">
        <f>'HK4'!M29</f>
        <v>5</v>
      </c>
      <c r="AF28" s="110">
        <f>'HK4'!P29</f>
        <v>5</v>
      </c>
      <c r="AG28" s="110">
        <f>'HK4'!S29</f>
        <v>8</v>
      </c>
      <c r="AH28" s="110">
        <f>'HK4'!V29</f>
        <v>7</v>
      </c>
      <c r="AI28" s="110">
        <f>'HK4'!Y29</f>
        <v>8</v>
      </c>
      <c r="AJ28" s="110">
        <f>'HK4'!AB29</f>
        <v>5</v>
      </c>
      <c r="AK28" s="111">
        <f t="shared" si="1"/>
        <v>6.45</v>
      </c>
      <c r="AL28" s="111">
        <f t="shared" si="0"/>
        <v>6.73</v>
      </c>
      <c r="AM28" s="104" t="str">
        <f t="shared" si="2"/>
        <v>TB.Khá</v>
      </c>
      <c r="AN28" s="104">
        <f t="shared" si="3"/>
        <v>0</v>
      </c>
      <c r="AO28" s="104">
        <f t="shared" si="4"/>
        <v>0</v>
      </c>
      <c r="AP28" s="112" t="str">
        <f t="shared" si="5"/>
        <v>Học tiếp</v>
      </c>
    </row>
    <row r="29" spans="1:42" ht="24" customHeight="1">
      <c r="A29" s="113">
        <v>20</v>
      </c>
      <c r="B29" s="105" t="s">
        <v>130</v>
      </c>
      <c r="C29" s="106" t="s">
        <v>131</v>
      </c>
      <c r="D29" s="107">
        <v>409180102</v>
      </c>
      <c r="E29" s="108" t="s">
        <v>267</v>
      </c>
      <c r="F29" s="104" t="s">
        <v>22</v>
      </c>
      <c r="G29" s="129" t="s">
        <v>231</v>
      </c>
      <c r="H29" s="109">
        <v>6</v>
      </c>
      <c r="I29" s="109">
        <f>'HK1'!J30</f>
        <v>8</v>
      </c>
      <c r="J29" s="109">
        <f>'HK1'!M30</f>
        <v>6</v>
      </c>
      <c r="K29" s="109">
        <f>'HK1'!P30</f>
        <v>5</v>
      </c>
      <c r="L29" s="109">
        <f>'HK1'!S30</f>
        <v>9</v>
      </c>
      <c r="M29" s="109">
        <f>'HK1'!V30</f>
        <v>6</v>
      </c>
      <c r="N29" s="109">
        <f>'HK1'!Y30</f>
        <v>5</v>
      </c>
      <c r="O29" s="110">
        <f>'HK2'!J30</f>
        <v>8</v>
      </c>
      <c r="P29" s="110">
        <f>'HK2'!M30</f>
        <v>5</v>
      </c>
      <c r="Q29" s="110">
        <f>'HK2'!P30</f>
        <v>5</v>
      </c>
      <c r="R29" s="110">
        <f>'HK2'!V30</f>
        <v>6</v>
      </c>
      <c r="S29" s="110">
        <f>'HK2'!S30</f>
        <v>7</v>
      </c>
      <c r="T29" s="110">
        <f>'HK2'!Y30</f>
        <v>8</v>
      </c>
      <c r="U29" s="110">
        <f>'HK2'!AB30</f>
        <v>8</v>
      </c>
      <c r="V29" s="110">
        <f>'HK2'!AE30</f>
        <v>7</v>
      </c>
      <c r="W29" s="110">
        <f>'HK3'!K30</f>
        <v>7</v>
      </c>
      <c r="X29" s="110">
        <f>'HK3'!N30</f>
        <v>6</v>
      </c>
      <c r="Y29" s="110">
        <f>'HK3'!Q30</f>
        <v>7</v>
      </c>
      <c r="Z29" s="110">
        <f>'HK3'!W30</f>
        <v>8</v>
      </c>
      <c r="AA29" s="110">
        <f>'HK3'!T30</f>
        <v>7</v>
      </c>
      <c r="AB29" s="110">
        <f>'HK3'!Z30</f>
        <v>6</v>
      </c>
      <c r="AC29" s="110">
        <f>'HK3'!AC30</f>
        <v>6</v>
      </c>
      <c r="AD29" s="110">
        <f>'HK4'!J30</f>
        <v>7</v>
      </c>
      <c r="AE29" s="110">
        <f>'HK4'!M30</f>
        <v>6</v>
      </c>
      <c r="AF29" s="110">
        <f>'HK4'!P30</f>
        <v>5</v>
      </c>
      <c r="AG29" s="110">
        <f>'HK4'!S30</f>
        <v>8</v>
      </c>
      <c r="AH29" s="110">
        <f>'HK4'!V30</f>
        <v>7</v>
      </c>
      <c r="AI29" s="110">
        <f>'HK4'!Y30</f>
        <v>6</v>
      </c>
      <c r="AJ29" s="110">
        <f>'HK4'!AB30</f>
        <v>10</v>
      </c>
      <c r="AK29" s="111">
        <f t="shared" si="1"/>
        <v>6.81</v>
      </c>
      <c r="AL29" s="111">
        <f t="shared" si="0"/>
        <v>6.7</v>
      </c>
      <c r="AM29" s="104" t="str">
        <f t="shared" si="2"/>
        <v>TB.Khá</v>
      </c>
      <c r="AN29" s="104">
        <f t="shared" si="3"/>
        <v>0</v>
      </c>
      <c r="AO29" s="104">
        <f t="shared" si="4"/>
        <v>0</v>
      </c>
      <c r="AP29" s="112" t="str">
        <f t="shared" si="5"/>
        <v>Học tiếp</v>
      </c>
    </row>
    <row r="30" spans="1:42" ht="24" customHeight="1">
      <c r="A30" s="113">
        <v>21</v>
      </c>
      <c r="B30" s="105" t="s">
        <v>132</v>
      </c>
      <c r="C30" s="106" t="s">
        <v>133</v>
      </c>
      <c r="D30" s="107">
        <v>409180104</v>
      </c>
      <c r="E30" s="108" t="s">
        <v>268</v>
      </c>
      <c r="F30" s="104" t="s">
        <v>27</v>
      </c>
      <c r="G30" s="129" t="s">
        <v>231</v>
      </c>
      <c r="H30" s="109">
        <v>0</v>
      </c>
      <c r="I30" s="109">
        <f>'HK1'!J31</f>
        <v>7</v>
      </c>
      <c r="J30" s="109">
        <f>'HK1'!M31</f>
        <v>6</v>
      </c>
      <c r="K30" s="109">
        <f>'HK1'!P31</f>
        <v>5</v>
      </c>
      <c r="L30" s="109">
        <f>'HK1'!S31</f>
        <v>9</v>
      </c>
      <c r="M30" s="109">
        <f>'HK1'!V31</f>
        <v>6</v>
      </c>
      <c r="N30" s="109">
        <f>'HK1'!Y31</f>
        <v>7</v>
      </c>
      <c r="O30" s="110">
        <f>'HK2'!J31</f>
        <v>8</v>
      </c>
      <c r="P30" s="110">
        <f>'HK2'!M31</f>
        <v>6</v>
      </c>
      <c r="Q30" s="110">
        <f>'HK2'!P31</f>
        <v>5</v>
      </c>
      <c r="R30" s="110">
        <f>'HK2'!V31</f>
        <v>5</v>
      </c>
      <c r="S30" s="110">
        <f>'HK2'!S31</f>
        <v>7</v>
      </c>
      <c r="T30" s="110">
        <f>'HK2'!Y31</f>
        <v>5</v>
      </c>
      <c r="U30" s="110">
        <f>'HK2'!AB31</f>
        <v>7</v>
      </c>
      <c r="V30" s="110">
        <f>'HK2'!AE31</f>
        <v>6</v>
      </c>
      <c r="W30" s="110">
        <f>'HK3'!K31</f>
        <v>7</v>
      </c>
      <c r="X30" s="110">
        <f>'HK3'!N31</f>
        <v>6</v>
      </c>
      <c r="Y30" s="110">
        <f>'HK3'!Q31</f>
        <v>10</v>
      </c>
      <c r="Z30" s="110">
        <f>'HK3'!W31</f>
        <v>8</v>
      </c>
      <c r="AA30" s="110">
        <f>'HK3'!T31</f>
        <v>6</v>
      </c>
      <c r="AB30" s="110">
        <f>'HK3'!Z31</f>
        <v>5</v>
      </c>
      <c r="AC30" s="110">
        <f>'HK3'!AC31</f>
        <v>5</v>
      </c>
      <c r="AD30" s="110">
        <f>'HK4'!J31</f>
        <v>6</v>
      </c>
      <c r="AE30" s="110">
        <f>'HK4'!M31</f>
        <v>7</v>
      </c>
      <c r="AF30" s="110">
        <f>'HK4'!P31</f>
        <v>5</v>
      </c>
      <c r="AG30" s="110">
        <f>'HK4'!S31</f>
        <v>7</v>
      </c>
      <c r="AH30" s="110">
        <f>'HK4'!V31</f>
        <v>6</v>
      </c>
      <c r="AI30" s="110">
        <f>'HK4'!Y31</f>
        <v>6</v>
      </c>
      <c r="AJ30" s="110">
        <f>'HK4'!AB31</f>
        <v>0</v>
      </c>
      <c r="AK30" s="111">
        <f t="shared" si="1"/>
        <v>6.5</v>
      </c>
      <c r="AL30" s="111">
        <f t="shared" si="0"/>
        <v>6.46</v>
      </c>
      <c r="AM30" s="104" t="str">
        <f t="shared" si="2"/>
        <v>TB.Khá</v>
      </c>
      <c r="AN30" s="104">
        <f t="shared" si="3"/>
        <v>2</v>
      </c>
      <c r="AO30" s="104">
        <f t="shared" si="4"/>
        <v>1</v>
      </c>
      <c r="AP30" s="112" t="str">
        <f t="shared" si="5"/>
        <v>Học tiếp</v>
      </c>
    </row>
    <row r="31" spans="1:42" ht="24" customHeight="1">
      <c r="A31" s="104">
        <v>22</v>
      </c>
      <c r="B31" s="105" t="s">
        <v>141</v>
      </c>
      <c r="C31" s="106" t="s">
        <v>235</v>
      </c>
      <c r="D31" s="114">
        <v>409180105</v>
      </c>
      <c r="E31" s="108" t="s">
        <v>269</v>
      </c>
      <c r="F31" s="104" t="s">
        <v>9</v>
      </c>
      <c r="G31" s="129" t="s">
        <v>231</v>
      </c>
      <c r="H31" s="109">
        <v>0</v>
      </c>
      <c r="I31" s="109">
        <f>'HK1'!J32</f>
        <v>7</v>
      </c>
      <c r="J31" s="109">
        <f>'HK1'!M32</f>
        <v>7</v>
      </c>
      <c r="K31" s="109">
        <f>'HK1'!P32</f>
        <v>7</v>
      </c>
      <c r="L31" s="109">
        <f>'HK1'!S32</f>
        <v>8</v>
      </c>
      <c r="M31" s="109">
        <f>'HK1'!V32</f>
        <v>7</v>
      </c>
      <c r="N31" s="109">
        <f>'HK1'!Y32</f>
        <v>8</v>
      </c>
      <c r="O31" s="110">
        <f>'HK2'!J32</f>
        <v>7</v>
      </c>
      <c r="P31" s="110">
        <f>'HK2'!M32</f>
        <v>5</v>
      </c>
      <c r="Q31" s="110">
        <f>'HK2'!P32</f>
        <v>3</v>
      </c>
      <c r="R31" s="110">
        <f>'HK2'!V32</f>
        <v>3</v>
      </c>
      <c r="S31" s="110">
        <f>'HK2'!S32</f>
        <v>6</v>
      </c>
      <c r="T31" s="110">
        <f>'HK2'!Y32</f>
        <v>4</v>
      </c>
      <c r="U31" s="110">
        <f>'HK2'!AB32</f>
        <v>6</v>
      </c>
      <c r="V31" s="110">
        <f>'HK2'!AE32</f>
        <v>7</v>
      </c>
      <c r="W31" s="110">
        <f>'HK3'!K32</f>
        <v>0</v>
      </c>
      <c r="X31" s="110">
        <f>'HK3'!N32</f>
        <v>0</v>
      </c>
      <c r="Y31" s="110">
        <f>'HK3'!Q32</f>
        <v>0</v>
      </c>
      <c r="Z31" s="110">
        <f>'HK3'!W32</f>
        <v>0</v>
      </c>
      <c r="AA31" s="110">
        <f>'HK3'!T32</f>
        <v>0</v>
      </c>
      <c r="AB31" s="110">
        <f>'HK3'!Z32</f>
        <v>0</v>
      </c>
      <c r="AC31" s="110">
        <f>'HK3'!AC32</f>
        <v>0</v>
      </c>
      <c r="AD31" s="110">
        <f>'HK4'!J32</f>
        <v>0</v>
      </c>
      <c r="AE31" s="110">
        <f>'HK4'!M32</f>
        <v>0</v>
      </c>
      <c r="AF31" s="110">
        <f>'HK4'!P32</f>
        <v>0</v>
      </c>
      <c r="AG31" s="110">
        <f>'HK4'!S32</f>
        <v>0</v>
      </c>
      <c r="AH31" s="110">
        <f>'HK4'!V32</f>
        <v>0</v>
      </c>
      <c r="AI31" s="110">
        <f>'HK4'!Y32</f>
        <v>0</v>
      </c>
      <c r="AJ31" s="110">
        <f>'HK4'!AB32</f>
        <v>0</v>
      </c>
      <c r="AK31" s="111">
        <f t="shared" si="1"/>
        <v>0</v>
      </c>
      <c r="AL31" s="111">
        <f t="shared" si="0"/>
        <v>3.12</v>
      </c>
      <c r="AM31" s="104" t="str">
        <f t="shared" si="2"/>
        <v>Kém</v>
      </c>
      <c r="AN31" s="104">
        <f t="shared" si="3"/>
        <v>18</v>
      </c>
      <c r="AO31" s="104">
        <f t="shared" si="4"/>
        <v>54</v>
      </c>
      <c r="AP31" s="112" t="str">
        <f t="shared" si="5"/>
        <v>Thôi học</v>
      </c>
    </row>
    <row r="32" spans="1:42" ht="24" customHeight="1">
      <c r="A32" s="113">
        <v>23</v>
      </c>
      <c r="B32" s="105" t="s">
        <v>134</v>
      </c>
      <c r="C32" s="106" t="s">
        <v>135</v>
      </c>
      <c r="D32" s="114">
        <v>409180107</v>
      </c>
      <c r="E32" s="108" t="s">
        <v>270</v>
      </c>
      <c r="F32" s="104" t="s">
        <v>15</v>
      </c>
      <c r="G32" s="129" t="s">
        <v>231</v>
      </c>
      <c r="H32" s="109">
        <v>0</v>
      </c>
      <c r="I32" s="109">
        <f>'HK1'!J34</f>
        <v>6</v>
      </c>
      <c r="J32" s="109">
        <f>'HK1'!M34</f>
        <v>6</v>
      </c>
      <c r="K32" s="109">
        <f>'HK1'!P34</f>
        <v>5</v>
      </c>
      <c r="L32" s="109">
        <f>'HK1'!S34</f>
        <v>9</v>
      </c>
      <c r="M32" s="109">
        <f>'HK1'!V34</f>
        <v>6</v>
      </c>
      <c r="N32" s="109">
        <f>'HK1'!Y34</f>
        <v>10</v>
      </c>
      <c r="O32" s="110">
        <f>'HK2'!J34</f>
        <v>7</v>
      </c>
      <c r="P32" s="110">
        <f>'HK2'!M34</f>
        <v>6</v>
      </c>
      <c r="Q32" s="110">
        <f>'HK2'!P34</f>
        <v>3</v>
      </c>
      <c r="R32" s="110">
        <f>'HK2'!V34</f>
        <v>5</v>
      </c>
      <c r="S32" s="110">
        <f>'HK2'!S34</f>
        <v>5</v>
      </c>
      <c r="T32" s="110">
        <f>'HK2'!Y34</f>
        <v>5</v>
      </c>
      <c r="U32" s="110">
        <f>'HK2'!AB34</f>
        <v>6</v>
      </c>
      <c r="V32" s="110">
        <f>'HK2'!AE34</f>
        <v>5</v>
      </c>
      <c r="W32" s="110">
        <f>'HK3'!K33</f>
        <v>6</v>
      </c>
      <c r="X32" s="110">
        <f>'HK3'!N33</f>
        <v>6</v>
      </c>
      <c r="Y32" s="110">
        <f>'HK3'!Q33</f>
        <v>8</v>
      </c>
      <c r="Z32" s="110">
        <f>'HK3'!W33</f>
        <v>7</v>
      </c>
      <c r="AA32" s="110">
        <f>'HK3'!T33</f>
        <v>7</v>
      </c>
      <c r="AB32" s="110">
        <f>'HK3'!Z33</f>
        <v>5</v>
      </c>
      <c r="AC32" s="110">
        <f>'HK3'!AC33</f>
        <v>5</v>
      </c>
      <c r="AD32" s="110">
        <f>'HK4'!J33</f>
        <v>6</v>
      </c>
      <c r="AE32" s="110">
        <f>'HK4'!M33</f>
        <v>6</v>
      </c>
      <c r="AF32" s="110">
        <f>'HK4'!P33</f>
        <v>5</v>
      </c>
      <c r="AG32" s="110">
        <f>'HK4'!S33</f>
        <v>8</v>
      </c>
      <c r="AH32" s="110">
        <f>'HK4'!V33</f>
        <v>7</v>
      </c>
      <c r="AI32" s="110">
        <f>'HK4'!Y33</f>
        <v>5</v>
      </c>
      <c r="AJ32" s="110">
        <f>'HK4'!AB33</f>
        <v>10</v>
      </c>
      <c r="AK32" s="111">
        <f t="shared" si="1"/>
        <v>6.57</v>
      </c>
      <c r="AL32" s="111">
        <f t="shared" si="0"/>
        <v>6.27</v>
      </c>
      <c r="AM32" s="104" t="str">
        <f t="shared" si="2"/>
        <v>TB.Khá</v>
      </c>
      <c r="AN32" s="104">
        <f t="shared" si="3"/>
        <v>2</v>
      </c>
      <c r="AO32" s="104">
        <f t="shared" si="4"/>
        <v>4</v>
      </c>
      <c r="AP32" s="112" t="str">
        <f t="shared" si="5"/>
        <v>Học tiếp</v>
      </c>
    </row>
    <row r="33" spans="1:42" ht="24" customHeight="1">
      <c r="A33" s="104">
        <v>24</v>
      </c>
      <c r="B33" s="105" t="s">
        <v>136</v>
      </c>
      <c r="C33" s="106" t="s">
        <v>137</v>
      </c>
      <c r="D33" s="107">
        <v>409180108</v>
      </c>
      <c r="E33" s="108" t="s">
        <v>271</v>
      </c>
      <c r="F33" s="104" t="s">
        <v>17</v>
      </c>
      <c r="G33" s="129" t="s">
        <v>164</v>
      </c>
      <c r="H33" s="109">
        <v>6</v>
      </c>
      <c r="I33" s="109">
        <f>'HK1'!J35</f>
        <v>5</v>
      </c>
      <c r="J33" s="109">
        <f>'HK1'!M35</f>
        <v>5</v>
      </c>
      <c r="K33" s="109">
        <f>'HK1'!P35</f>
        <v>7</v>
      </c>
      <c r="L33" s="109">
        <f>'HK1'!S35</f>
        <v>9</v>
      </c>
      <c r="M33" s="109">
        <f>'HK1'!V35</f>
        <v>6</v>
      </c>
      <c r="N33" s="109">
        <f>'HK1'!Y35</f>
        <v>5</v>
      </c>
      <c r="O33" s="110">
        <f>'HK2'!J35</f>
        <v>8</v>
      </c>
      <c r="P33" s="110">
        <f>'HK2'!M35</f>
        <v>6</v>
      </c>
      <c r="Q33" s="110">
        <f>'HK2'!P35</f>
        <v>5</v>
      </c>
      <c r="R33" s="110">
        <f>'HK2'!V35</f>
        <v>5</v>
      </c>
      <c r="S33" s="110">
        <f>'HK2'!S35</f>
        <v>6</v>
      </c>
      <c r="T33" s="110">
        <f>'HK2'!Y35</f>
        <v>5</v>
      </c>
      <c r="U33" s="110">
        <f>'HK2'!AB35</f>
        <v>6</v>
      </c>
      <c r="V33" s="110">
        <f>'HK2'!AE35</f>
        <v>7</v>
      </c>
      <c r="W33" s="110">
        <f>'HK3'!K34</f>
        <v>8</v>
      </c>
      <c r="X33" s="110">
        <f>'HK3'!N34</f>
        <v>4</v>
      </c>
      <c r="Y33" s="110">
        <f>'HK3'!Q34</f>
        <v>10</v>
      </c>
      <c r="Z33" s="110">
        <f>'HK3'!W34</f>
        <v>8</v>
      </c>
      <c r="AA33" s="110">
        <f>'HK3'!T34</f>
        <v>7</v>
      </c>
      <c r="AB33" s="110">
        <f>'HK3'!Z34</f>
        <v>6</v>
      </c>
      <c r="AC33" s="110">
        <f>'HK3'!AC34</f>
        <v>10</v>
      </c>
      <c r="AD33" s="110">
        <f>'HK4'!J34</f>
        <v>6</v>
      </c>
      <c r="AE33" s="110">
        <f>'HK4'!M34</f>
        <v>2</v>
      </c>
      <c r="AF33" s="110">
        <f>'HK4'!P34</f>
        <v>0</v>
      </c>
      <c r="AG33" s="110">
        <f>'HK4'!S34</f>
        <v>0</v>
      </c>
      <c r="AH33" s="110">
        <f>'HK4'!V34</f>
        <v>7</v>
      </c>
      <c r="AI33" s="110">
        <f>'HK4'!Y34</f>
        <v>6</v>
      </c>
      <c r="AJ33" s="110">
        <f>'HK4'!AB34</f>
        <v>0</v>
      </c>
      <c r="AK33" s="111">
        <f t="shared" si="1"/>
        <v>5.1</v>
      </c>
      <c r="AL33" s="111">
        <f t="shared" si="0"/>
        <v>5.48</v>
      </c>
      <c r="AM33" s="104" t="str">
        <f t="shared" si="2"/>
        <v>Trung Bình</v>
      </c>
      <c r="AN33" s="104">
        <f t="shared" si="3"/>
        <v>5</v>
      </c>
      <c r="AO33" s="104">
        <f t="shared" si="4"/>
        <v>16</v>
      </c>
      <c r="AP33" s="112" t="str">
        <f t="shared" si="5"/>
        <v>Học tiếp</v>
      </c>
    </row>
    <row r="34" spans="1:42" ht="24" customHeight="1">
      <c r="A34" s="113">
        <v>25</v>
      </c>
      <c r="B34" s="105" t="s">
        <v>138</v>
      </c>
      <c r="C34" s="106" t="s">
        <v>139</v>
      </c>
      <c r="D34" s="114">
        <v>409180109</v>
      </c>
      <c r="E34" s="108" t="s">
        <v>272</v>
      </c>
      <c r="F34" s="104" t="s">
        <v>28</v>
      </c>
      <c r="G34" s="129" t="s">
        <v>164</v>
      </c>
      <c r="H34" s="109">
        <v>6</v>
      </c>
      <c r="I34" s="109">
        <f>'HK1'!J36</f>
        <v>5</v>
      </c>
      <c r="J34" s="109">
        <f>'HK1'!M36</f>
        <v>9</v>
      </c>
      <c r="K34" s="109">
        <f>'HK1'!P36</f>
        <v>7</v>
      </c>
      <c r="L34" s="109">
        <f>'HK1'!S36</f>
        <v>8</v>
      </c>
      <c r="M34" s="109">
        <f>'HK1'!V36</f>
        <v>7</v>
      </c>
      <c r="N34" s="109">
        <f>'HK1'!Y36</f>
        <v>9</v>
      </c>
      <c r="O34" s="110">
        <f>'HK2'!J36</f>
        <v>9</v>
      </c>
      <c r="P34" s="110">
        <f>'HK2'!M36</f>
        <v>7</v>
      </c>
      <c r="Q34" s="110">
        <f>'HK2'!P36</f>
        <v>5</v>
      </c>
      <c r="R34" s="110">
        <f>'HK2'!V36</f>
        <v>6</v>
      </c>
      <c r="S34" s="110">
        <f>'HK2'!S36</f>
        <v>7</v>
      </c>
      <c r="T34" s="110">
        <f>'HK2'!Y36</f>
        <v>6</v>
      </c>
      <c r="U34" s="110">
        <f>'HK2'!AB36</f>
        <v>7</v>
      </c>
      <c r="V34" s="110">
        <f>'HK2'!AE36</f>
        <v>8</v>
      </c>
      <c r="W34" s="110">
        <f>'HK3'!K35</f>
        <v>8</v>
      </c>
      <c r="X34" s="110">
        <f>'HK3'!N35</f>
        <v>6</v>
      </c>
      <c r="Y34" s="110">
        <f>'HK3'!Q35</f>
        <v>10</v>
      </c>
      <c r="Z34" s="110">
        <f>'HK3'!W35</f>
        <v>9</v>
      </c>
      <c r="AA34" s="110">
        <f>'HK3'!T35</f>
        <v>9</v>
      </c>
      <c r="AB34" s="110">
        <f>'HK3'!Z35</f>
        <v>10</v>
      </c>
      <c r="AC34" s="110">
        <f>'HK3'!AC35</f>
        <v>8</v>
      </c>
      <c r="AD34" s="110">
        <f>'HK4'!J35</f>
        <v>7</v>
      </c>
      <c r="AE34" s="110">
        <f>'HK4'!M35</f>
        <v>5</v>
      </c>
      <c r="AF34" s="110">
        <f>'HK4'!P35</f>
        <v>5</v>
      </c>
      <c r="AG34" s="110">
        <f>'HK4'!S35</f>
        <v>8</v>
      </c>
      <c r="AH34" s="110">
        <f>'HK4'!V35</f>
        <v>6</v>
      </c>
      <c r="AI34" s="110">
        <f>'HK4'!Y35</f>
        <v>5</v>
      </c>
      <c r="AJ34" s="110">
        <f>'HK4'!AB35</f>
        <v>0</v>
      </c>
      <c r="AK34" s="111">
        <f t="shared" si="1"/>
        <v>7.31</v>
      </c>
      <c r="AL34" s="111">
        <f t="shared" si="0"/>
        <v>7.2</v>
      </c>
      <c r="AM34" s="104" t="str">
        <f t="shared" si="2"/>
        <v>Khá</v>
      </c>
      <c r="AN34" s="104">
        <f t="shared" si="3"/>
        <v>1</v>
      </c>
      <c r="AO34" s="104">
        <f t="shared" si="4"/>
        <v>1</v>
      </c>
      <c r="AP34" s="112" t="str">
        <f t="shared" si="5"/>
        <v>Học tiếp</v>
      </c>
    </row>
    <row r="35" spans="1:42" ht="24" customHeight="1">
      <c r="A35" s="113">
        <v>26</v>
      </c>
      <c r="B35" s="105" t="s">
        <v>140</v>
      </c>
      <c r="C35" s="106" t="s">
        <v>139</v>
      </c>
      <c r="D35" s="107">
        <v>409180110</v>
      </c>
      <c r="E35" s="108" t="s">
        <v>273</v>
      </c>
      <c r="F35" s="104" t="s">
        <v>29</v>
      </c>
      <c r="G35" s="129" t="s">
        <v>164</v>
      </c>
      <c r="H35" s="109">
        <v>5</v>
      </c>
      <c r="I35" s="109">
        <f>'HK1'!J37</f>
        <v>7</v>
      </c>
      <c r="J35" s="109">
        <f>'HK1'!M37</f>
        <v>6</v>
      </c>
      <c r="K35" s="109">
        <f>'HK1'!P37</f>
        <v>5</v>
      </c>
      <c r="L35" s="109">
        <f>'HK1'!S37</f>
        <v>9</v>
      </c>
      <c r="M35" s="109">
        <f>'HK1'!V37</f>
        <v>7</v>
      </c>
      <c r="N35" s="109">
        <f>'HK1'!Y37</f>
        <v>5</v>
      </c>
      <c r="O35" s="110">
        <f>'HK2'!J37</f>
        <v>8</v>
      </c>
      <c r="P35" s="110">
        <f>'HK2'!M37</f>
        <v>6</v>
      </c>
      <c r="Q35" s="110">
        <f>'HK2'!P37</f>
        <v>7</v>
      </c>
      <c r="R35" s="110">
        <f>'HK2'!V37</f>
        <v>5</v>
      </c>
      <c r="S35" s="110">
        <f>'HK2'!S37</f>
        <v>7</v>
      </c>
      <c r="T35" s="110">
        <f>'HK2'!Y37</f>
        <v>5</v>
      </c>
      <c r="U35" s="110">
        <f>'HK2'!AB37</f>
        <v>6</v>
      </c>
      <c r="V35" s="110">
        <f>'HK2'!AE37</f>
        <v>7</v>
      </c>
      <c r="W35" s="110">
        <f>'HK3'!K36</f>
        <v>6</v>
      </c>
      <c r="X35" s="110">
        <f>'HK3'!N36</f>
        <v>6</v>
      </c>
      <c r="Y35" s="110">
        <f>'HK3'!Q36</f>
        <v>5</v>
      </c>
      <c r="Z35" s="110">
        <f>'HK3'!W36</f>
        <v>8</v>
      </c>
      <c r="AA35" s="110">
        <f>'HK3'!T36</f>
        <v>8</v>
      </c>
      <c r="AB35" s="110">
        <f>'HK3'!Z36</f>
        <v>6</v>
      </c>
      <c r="AC35" s="110">
        <f>'HK3'!AC36</f>
        <v>8</v>
      </c>
      <c r="AD35" s="110">
        <f>'HK4'!J36</f>
        <v>8</v>
      </c>
      <c r="AE35" s="110">
        <f>'HK4'!M36</f>
        <v>5</v>
      </c>
      <c r="AF35" s="110">
        <f>'HK4'!P36</f>
        <v>5</v>
      </c>
      <c r="AG35" s="110">
        <f>'HK4'!S36</f>
        <v>8</v>
      </c>
      <c r="AH35" s="110">
        <f>'HK4'!V36</f>
        <v>9</v>
      </c>
      <c r="AI35" s="110">
        <f>'HK4'!Y36</f>
        <v>5</v>
      </c>
      <c r="AJ35" s="110">
        <f>'HK4'!AB36</f>
        <v>10</v>
      </c>
      <c r="AK35" s="111">
        <f t="shared" si="1"/>
        <v>6.81</v>
      </c>
      <c r="AL35" s="111">
        <f t="shared" si="0"/>
        <v>6.6</v>
      </c>
      <c r="AM35" s="104" t="str">
        <f t="shared" si="2"/>
        <v>TB.Khá</v>
      </c>
      <c r="AN35" s="104">
        <f t="shared" si="3"/>
        <v>0</v>
      </c>
      <c r="AO35" s="104">
        <f t="shared" si="4"/>
        <v>0</v>
      </c>
      <c r="AP35" s="112" t="str">
        <f t="shared" si="5"/>
        <v>Học tiếp</v>
      </c>
    </row>
    <row r="36" spans="1:42" ht="24" customHeight="1">
      <c r="A36" s="104">
        <v>27</v>
      </c>
      <c r="B36" s="105" t="s">
        <v>141</v>
      </c>
      <c r="C36" s="106" t="s">
        <v>142</v>
      </c>
      <c r="D36" s="114">
        <v>409180111</v>
      </c>
      <c r="E36" s="108" t="s">
        <v>274</v>
      </c>
      <c r="F36" s="104" t="s">
        <v>17</v>
      </c>
      <c r="G36" s="129" t="s">
        <v>231</v>
      </c>
      <c r="H36" s="109">
        <v>6</v>
      </c>
      <c r="I36" s="109">
        <f>'HK1'!J38</f>
        <v>5</v>
      </c>
      <c r="J36" s="109">
        <f>'HK1'!M38</f>
        <v>6</v>
      </c>
      <c r="K36" s="109">
        <f>'HK1'!P38</f>
        <v>6</v>
      </c>
      <c r="L36" s="109">
        <f>'HK1'!S38</f>
        <v>9</v>
      </c>
      <c r="M36" s="109">
        <f>'HK1'!V38</f>
        <v>7</v>
      </c>
      <c r="N36" s="109">
        <f>'HK1'!Y38</f>
        <v>7</v>
      </c>
      <c r="O36" s="110">
        <f>'HK2'!J38</f>
        <v>8</v>
      </c>
      <c r="P36" s="110">
        <f>'HK2'!M38</f>
        <v>5</v>
      </c>
      <c r="Q36" s="110">
        <f>'HK2'!P38</f>
        <v>8</v>
      </c>
      <c r="R36" s="110">
        <f>'HK2'!V38</f>
        <v>5</v>
      </c>
      <c r="S36" s="110">
        <f>'HK2'!S38</f>
        <v>7</v>
      </c>
      <c r="T36" s="110">
        <f>'HK2'!Y38</f>
        <v>6</v>
      </c>
      <c r="U36" s="110">
        <f>'HK2'!AB38</f>
        <v>7</v>
      </c>
      <c r="V36" s="110">
        <f>'HK2'!AE38</f>
        <v>8</v>
      </c>
      <c r="W36" s="110">
        <f>'HK3'!K37</f>
        <v>8</v>
      </c>
      <c r="X36" s="110">
        <f>'HK3'!N37</f>
        <v>5</v>
      </c>
      <c r="Y36" s="110">
        <f>'HK3'!Q37</f>
        <v>5</v>
      </c>
      <c r="Z36" s="110">
        <f>'HK3'!W37</f>
        <v>7</v>
      </c>
      <c r="AA36" s="110">
        <f>'HK3'!T37</f>
        <v>7</v>
      </c>
      <c r="AB36" s="110">
        <f>'HK3'!Z37</f>
        <v>6</v>
      </c>
      <c r="AC36" s="110">
        <f>'HK3'!AC37</f>
        <v>6</v>
      </c>
      <c r="AD36" s="110">
        <f>'HK4'!J37</f>
        <v>6</v>
      </c>
      <c r="AE36" s="110">
        <f>'HK4'!M37</f>
        <v>5</v>
      </c>
      <c r="AF36" s="110">
        <f>'HK4'!P37</f>
        <v>6</v>
      </c>
      <c r="AG36" s="110">
        <f>'HK4'!S37</f>
        <v>8</v>
      </c>
      <c r="AH36" s="110">
        <f>'HK4'!V37</f>
        <v>8</v>
      </c>
      <c r="AI36" s="110">
        <f>'HK4'!Y37</f>
        <v>5</v>
      </c>
      <c r="AJ36" s="110">
        <f>'HK4'!AB37</f>
        <v>0</v>
      </c>
      <c r="AK36" s="111">
        <f t="shared" si="1"/>
        <v>6.33</v>
      </c>
      <c r="AL36" s="111">
        <f t="shared" si="0"/>
        <v>6.47</v>
      </c>
      <c r="AM36" s="104" t="str">
        <f t="shared" si="2"/>
        <v>TB.Khá</v>
      </c>
      <c r="AN36" s="104">
        <f t="shared" si="3"/>
        <v>1</v>
      </c>
      <c r="AO36" s="104">
        <f t="shared" si="4"/>
        <v>1</v>
      </c>
      <c r="AP36" s="112" t="str">
        <f t="shared" si="5"/>
        <v>Học tiếp</v>
      </c>
    </row>
    <row r="37" spans="1:42" ht="24" customHeight="1">
      <c r="A37" s="113">
        <v>28</v>
      </c>
      <c r="B37" s="105" t="s">
        <v>143</v>
      </c>
      <c r="C37" s="106" t="s">
        <v>144</v>
      </c>
      <c r="D37" s="107">
        <v>409180112</v>
      </c>
      <c r="E37" s="108" t="s">
        <v>275</v>
      </c>
      <c r="F37" s="104" t="s">
        <v>13</v>
      </c>
      <c r="G37" s="129" t="s">
        <v>231</v>
      </c>
      <c r="H37" s="109">
        <v>6</v>
      </c>
      <c r="I37" s="109">
        <f>'HK1'!J39</f>
        <v>7</v>
      </c>
      <c r="J37" s="109">
        <f>'HK1'!M39</f>
        <v>6</v>
      </c>
      <c r="K37" s="109">
        <f>'HK1'!P39</f>
        <v>5</v>
      </c>
      <c r="L37" s="109">
        <f>'HK1'!S39</f>
        <v>9</v>
      </c>
      <c r="M37" s="109">
        <f>'HK1'!V39</f>
        <v>8</v>
      </c>
      <c r="N37" s="109">
        <f>'HK1'!Y39</f>
        <v>8</v>
      </c>
      <c r="O37" s="110">
        <f>'HK2'!J39</f>
        <v>7</v>
      </c>
      <c r="P37" s="110">
        <f>'HK2'!M39</f>
        <v>6</v>
      </c>
      <c r="Q37" s="110">
        <f>'HK2'!P39</f>
        <v>8</v>
      </c>
      <c r="R37" s="110">
        <f>'HK2'!V39</f>
        <v>7</v>
      </c>
      <c r="S37" s="110">
        <f>'HK2'!S39</f>
        <v>7</v>
      </c>
      <c r="T37" s="110">
        <f>'HK2'!Y39</f>
        <v>7</v>
      </c>
      <c r="U37" s="110">
        <f>'HK2'!AB39</f>
        <v>7</v>
      </c>
      <c r="V37" s="110">
        <f>'HK2'!AE39</f>
        <v>6</v>
      </c>
      <c r="W37" s="110">
        <f>'HK3'!K38</f>
        <v>9</v>
      </c>
      <c r="X37" s="110">
        <f>'HK3'!N38</f>
        <v>7</v>
      </c>
      <c r="Y37" s="110">
        <f>'HK3'!Q38</f>
        <v>10</v>
      </c>
      <c r="Z37" s="110">
        <f>'HK3'!W38</f>
        <v>7</v>
      </c>
      <c r="AA37" s="110">
        <f>'HK3'!T38</f>
        <v>5</v>
      </c>
      <c r="AB37" s="110">
        <f>'HK3'!Z38</f>
        <v>5</v>
      </c>
      <c r="AC37" s="110">
        <f>'HK3'!AC38</f>
        <v>6</v>
      </c>
      <c r="AD37" s="110">
        <f>'HK4'!J38</f>
        <v>6</v>
      </c>
      <c r="AE37" s="110">
        <f>'HK4'!M38</f>
        <v>5</v>
      </c>
      <c r="AF37" s="110">
        <f>'HK4'!P38</f>
        <v>8</v>
      </c>
      <c r="AG37" s="110">
        <f>'HK4'!S38</f>
        <v>8</v>
      </c>
      <c r="AH37" s="110">
        <f>'HK4'!V38</f>
        <v>8</v>
      </c>
      <c r="AI37" s="110">
        <f>'HK4'!Y38</f>
        <v>5</v>
      </c>
      <c r="AJ37" s="110">
        <f>'HK4'!AB38</f>
        <v>0</v>
      </c>
      <c r="AK37" s="111">
        <f t="shared" si="1"/>
        <v>6.98</v>
      </c>
      <c r="AL37" s="111">
        <f>ROUND(SUMPRODUCT(H37:AJ37,$H$9:$AJ$9)/SUM($H$9:$AJ$9),2)</f>
        <v>7.07</v>
      </c>
      <c r="AM37" s="104" t="str">
        <f t="shared" si="2"/>
        <v>Khá</v>
      </c>
      <c r="AN37" s="104">
        <f t="shared" si="3"/>
        <v>1</v>
      </c>
      <c r="AO37" s="104">
        <f t="shared" si="4"/>
        <v>1</v>
      </c>
      <c r="AP37" s="112" t="str">
        <f t="shared" si="5"/>
        <v>Học tiếp</v>
      </c>
    </row>
    <row r="38" spans="1:42" ht="24" customHeight="1">
      <c r="A38" s="104">
        <v>29</v>
      </c>
      <c r="B38" s="105" t="s">
        <v>145</v>
      </c>
      <c r="C38" s="106" t="s">
        <v>146</v>
      </c>
      <c r="D38" s="107">
        <v>409180114</v>
      </c>
      <c r="E38" s="108" t="s">
        <v>276</v>
      </c>
      <c r="F38" s="104" t="s">
        <v>30</v>
      </c>
      <c r="G38" s="129" t="s">
        <v>231</v>
      </c>
      <c r="H38" s="109">
        <v>5</v>
      </c>
      <c r="I38" s="109">
        <f>'HK1'!J40</f>
        <v>5</v>
      </c>
      <c r="J38" s="109">
        <f>'HK1'!M40</f>
        <v>6</v>
      </c>
      <c r="K38" s="109">
        <f>'HK1'!P40</f>
        <v>5</v>
      </c>
      <c r="L38" s="109">
        <f>'HK1'!S40</f>
        <v>9</v>
      </c>
      <c r="M38" s="109">
        <f>'HK1'!V40</f>
        <v>7</v>
      </c>
      <c r="N38" s="109">
        <f>'HK1'!Y40</f>
        <v>5</v>
      </c>
      <c r="O38" s="110">
        <f>'HK2'!J40</f>
        <v>8</v>
      </c>
      <c r="P38" s="110">
        <f>'HK2'!M40</f>
        <v>5</v>
      </c>
      <c r="Q38" s="110">
        <f>'HK2'!P40</f>
        <v>7</v>
      </c>
      <c r="R38" s="110">
        <f>'HK2'!V40</f>
        <v>5</v>
      </c>
      <c r="S38" s="110">
        <f>'HK2'!S40</f>
        <v>7</v>
      </c>
      <c r="T38" s="110">
        <f>'HK2'!Y40</f>
        <v>6</v>
      </c>
      <c r="U38" s="110">
        <f>'HK2'!AB40</f>
        <v>8</v>
      </c>
      <c r="V38" s="110">
        <f>'HK2'!AE40</f>
        <v>5</v>
      </c>
      <c r="W38" s="110">
        <f>'HK3'!K39</f>
        <v>7</v>
      </c>
      <c r="X38" s="110">
        <f>'HK3'!N39</f>
        <v>6</v>
      </c>
      <c r="Y38" s="110">
        <f>'HK3'!Q39</f>
        <v>9</v>
      </c>
      <c r="Z38" s="110">
        <f>'HK3'!W39</f>
        <v>8</v>
      </c>
      <c r="AA38" s="110">
        <f>'HK3'!T39</f>
        <v>8</v>
      </c>
      <c r="AB38" s="110">
        <f>'HK3'!Z39</f>
        <v>7</v>
      </c>
      <c r="AC38" s="110">
        <f>'HK3'!AC39</f>
        <v>6</v>
      </c>
      <c r="AD38" s="110">
        <f>'HK4'!J39</f>
        <v>6</v>
      </c>
      <c r="AE38" s="110">
        <f>'HK4'!M39</f>
        <v>5</v>
      </c>
      <c r="AF38" s="110">
        <f>'HK4'!P39</f>
        <v>7</v>
      </c>
      <c r="AG38" s="110">
        <f>'HK4'!S39</f>
        <v>8</v>
      </c>
      <c r="AH38" s="110">
        <f>'HK4'!V39</f>
        <v>8</v>
      </c>
      <c r="AI38" s="110">
        <f>'HK4'!Y39</f>
        <v>6</v>
      </c>
      <c r="AJ38" s="110">
        <f>'HK4'!AB39</f>
        <v>7</v>
      </c>
      <c r="AK38" s="111">
        <f t="shared" si="1"/>
        <v>7.19</v>
      </c>
      <c r="AL38" s="111">
        <f t="shared" si="0"/>
        <v>6.77</v>
      </c>
      <c r="AM38" s="104" t="str">
        <f t="shared" si="2"/>
        <v>TB.Khá</v>
      </c>
      <c r="AN38" s="104">
        <f t="shared" si="3"/>
        <v>0</v>
      </c>
      <c r="AO38" s="104">
        <f t="shared" si="4"/>
        <v>0</v>
      </c>
      <c r="AP38" s="112" t="str">
        <f t="shared" si="5"/>
        <v>Học tiếp</v>
      </c>
    </row>
    <row r="39" spans="1:42" ht="24" customHeight="1">
      <c r="A39" s="113">
        <v>30</v>
      </c>
      <c r="B39" s="105" t="s">
        <v>108</v>
      </c>
      <c r="C39" s="106" t="s">
        <v>147</v>
      </c>
      <c r="D39" s="114">
        <v>409180115</v>
      </c>
      <c r="E39" s="108" t="s">
        <v>277</v>
      </c>
      <c r="F39" s="104" t="s">
        <v>23</v>
      </c>
      <c r="G39" s="129" t="s">
        <v>231</v>
      </c>
      <c r="H39" s="109">
        <v>8</v>
      </c>
      <c r="I39" s="109">
        <f>'HK1'!J41</f>
        <v>6</v>
      </c>
      <c r="J39" s="109">
        <f>'HK1'!M41</f>
        <v>8</v>
      </c>
      <c r="K39" s="109">
        <f>'HK1'!P41</f>
        <v>6</v>
      </c>
      <c r="L39" s="109">
        <f>'HK1'!S41</f>
        <v>9</v>
      </c>
      <c r="M39" s="109">
        <f>'HK1'!V41</f>
        <v>8</v>
      </c>
      <c r="N39" s="109">
        <f>'HK1'!Y41</f>
        <v>5</v>
      </c>
      <c r="O39" s="110">
        <f>'HK2'!J41</f>
        <v>8</v>
      </c>
      <c r="P39" s="110">
        <f>'HK2'!M41</f>
        <v>7</v>
      </c>
      <c r="Q39" s="110">
        <f>'HK2'!P41</f>
        <v>7</v>
      </c>
      <c r="R39" s="110">
        <f>'HK2'!V41</f>
        <v>5</v>
      </c>
      <c r="S39" s="110">
        <f>'HK2'!S41</f>
        <v>8</v>
      </c>
      <c r="T39" s="110">
        <f>'HK2'!Y41</f>
        <v>7</v>
      </c>
      <c r="U39" s="110">
        <f>'HK2'!AB41</f>
        <v>7</v>
      </c>
      <c r="V39" s="110">
        <f>'HK2'!AE41</f>
        <v>6</v>
      </c>
      <c r="W39" s="110">
        <f>'HK3'!K40</f>
        <v>7</v>
      </c>
      <c r="X39" s="110">
        <f>'HK3'!N40</f>
        <v>7</v>
      </c>
      <c r="Y39" s="110">
        <f>'HK3'!Q40</f>
        <v>8</v>
      </c>
      <c r="Z39" s="110">
        <f>'HK3'!W40</f>
        <v>7</v>
      </c>
      <c r="AA39" s="110">
        <f>'HK3'!T40</f>
        <v>8</v>
      </c>
      <c r="AB39" s="110">
        <f>'HK3'!Z40</f>
        <v>6</v>
      </c>
      <c r="AC39" s="110">
        <f>'HK3'!AC40</f>
        <v>7</v>
      </c>
      <c r="AD39" s="110">
        <f>'HK4'!J40</f>
        <v>7</v>
      </c>
      <c r="AE39" s="110">
        <f>'HK4'!M40</f>
        <v>8</v>
      </c>
      <c r="AF39" s="110">
        <f>'HK4'!P40</f>
        <v>8</v>
      </c>
      <c r="AG39" s="110">
        <f>'HK4'!S40</f>
        <v>8</v>
      </c>
      <c r="AH39" s="110">
        <f>'HK4'!V40</f>
        <v>6</v>
      </c>
      <c r="AI39" s="110">
        <f>'HK4'!Y40</f>
        <v>5</v>
      </c>
      <c r="AJ39" s="110">
        <f>'HK4'!AB40</f>
        <v>10</v>
      </c>
      <c r="AK39" s="111">
        <f t="shared" si="1"/>
        <v>7.38</v>
      </c>
      <c r="AL39" s="111">
        <f t="shared" si="0"/>
        <v>7.24</v>
      </c>
      <c r="AM39" s="104" t="str">
        <f t="shared" si="2"/>
        <v>Khá</v>
      </c>
      <c r="AN39" s="104">
        <f t="shared" si="3"/>
        <v>0</v>
      </c>
      <c r="AO39" s="104">
        <f t="shared" si="4"/>
        <v>0</v>
      </c>
      <c r="AP39" s="112" t="str">
        <f t="shared" si="5"/>
        <v>Học tiếp</v>
      </c>
    </row>
    <row r="40" spans="1:42" ht="24" customHeight="1">
      <c r="A40" s="113">
        <v>31</v>
      </c>
      <c r="B40" s="105" t="s">
        <v>148</v>
      </c>
      <c r="C40" s="106" t="s">
        <v>149</v>
      </c>
      <c r="D40" s="107">
        <v>409180116</v>
      </c>
      <c r="E40" s="108" t="s">
        <v>272</v>
      </c>
      <c r="F40" s="104" t="s">
        <v>31</v>
      </c>
      <c r="G40" s="129" t="s">
        <v>231</v>
      </c>
      <c r="H40" s="109">
        <v>6</v>
      </c>
      <c r="I40" s="109">
        <f>'HK1'!J42</f>
        <v>6</v>
      </c>
      <c r="J40" s="109">
        <f>'HK1'!M42</f>
        <v>7</v>
      </c>
      <c r="K40" s="109">
        <f>'HK1'!P42</f>
        <v>5</v>
      </c>
      <c r="L40" s="109">
        <f>'HK1'!S42</f>
        <v>9</v>
      </c>
      <c r="M40" s="109">
        <f>'HK1'!V42</f>
        <v>7</v>
      </c>
      <c r="N40" s="109">
        <f>'HK1'!Y42</f>
        <v>8</v>
      </c>
      <c r="O40" s="110">
        <f>'HK2'!J42</f>
        <v>7</v>
      </c>
      <c r="P40" s="110">
        <f>'HK2'!M42</f>
        <v>6</v>
      </c>
      <c r="Q40" s="110">
        <f>'HK2'!P42</f>
        <v>7</v>
      </c>
      <c r="R40" s="110">
        <f>'HK2'!V42</f>
        <v>5</v>
      </c>
      <c r="S40" s="110">
        <f>'HK2'!S42</f>
        <v>6</v>
      </c>
      <c r="T40" s="110">
        <f>'HK2'!Y42</f>
        <v>7</v>
      </c>
      <c r="U40" s="110">
        <f>'HK2'!AB42</f>
        <v>6</v>
      </c>
      <c r="V40" s="110">
        <f>'HK2'!AE42</f>
        <v>6</v>
      </c>
      <c r="W40" s="110">
        <f>'HK3'!K41</f>
        <v>8</v>
      </c>
      <c r="X40" s="110">
        <f>'HK3'!N41</f>
        <v>7</v>
      </c>
      <c r="Y40" s="110">
        <f>'HK3'!Q41</f>
        <v>9</v>
      </c>
      <c r="Z40" s="110">
        <f>'HK3'!W41</f>
        <v>8</v>
      </c>
      <c r="AA40" s="110">
        <f>'HK3'!T41</f>
        <v>8</v>
      </c>
      <c r="AB40" s="110">
        <f>'HK3'!Z41</f>
        <v>7</v>
      </c>
      <c r="AC40" s="110">
        <f>'HK3'!AC41</f>
        <v>5</v>
      </c>
      <c r="AD40" s="110">
        <f>'HK4'!J41</f>
        <v>5</v>
      </c>
      <c r="AE40" s="110">
        <f>'HK4'!M41</f>
        <v>5</v>
      </c>
      <c r="AF40" s="110">
        <f>'HK4'!P41</f>
        <v>8</v>
      </c>
      <c r="AG40" s="110">
        <f>'HK4'!S41</f>
        <v>8</v>
      </c>
      <c r="AH40" s="110">
        <f>'HK4'!V41</f>
        <v>7</v>
      </c>
      <c r="AI40" s="110">
        <f>'HK4'!Y41</f>
        <v>6</v>
      </c>
      <c r="AJ40" s="110">
        <f>'HK4'!AB41</f>
        <v>0</v>
      </c>
      <c r="AK40" s="111">
        <f t="shared" si="1"/>
        <v>7.1</v>
      </c>
      <c r="AL40" s="111">
        <f t="shared" si="0"/>
        <v>6.86</v>
      </c>
      <c r="AM40" s="104" t="str">
        <f t="shared" si="2"/>
        <v>TB.Khá</v>
      </c>
      <c r="AN40" s="104">
        <f t="shared" si="3"/>
        <v>1</v>
      </c>
      <c r="AO40" s="104">
        <f t="shared" si="4"/>
        <v>1</v>
      </c>
      <c r="AP40" s="112" t="str">
        <f t="shared" si="5"/>
        <v>Học tiếp</v>
      </c>
    </row>
    <row r="41" spans="1:42" ht="24" customHeight="1">
      <c r="A41" s="104">
        <v>32</v>
      </c>
      <c r="B41" s="105" t="s">
        <v>150</v>
      </c>
      <c r="C41" s="106" t="s">
        <v>149</v>
      </c>
      <c r="D41" s="114">
        <v>409180117</v>
      </c>
      <c r="E41" s="108" t="s">
        <v>278</v>
      </c>
      <c r="F41" s="104" t="s">
        <v>32</v>
      </c>
      <c r="G41" s="129" t="s">
        <v>231</v>
      </c>
      <c r="H41" s="109">
        <v>6</v>
      </c>
      <c r="I41" s="109">
        <f>'HK1'!J43</f>
        <v>8</v>
      </c>
      <c r="J41" s="109">
        <f>'HK1'!M43</f>
        <v>9</v>
      </c>
      <c r="K41" s="109">
        <f>'HK1'!P43</f>
        <v>5</v>
      </c>
      <c r="L41" s="109">
        <f>'HK1'!S43</f>
        <v>9</v>
      </c>
      <c r="M41" s="109">
        <f>'HK1'!V43</f>
        <v>6</v>
      </c>
      <c r="N41" s="109">
        <f>'HK1'!Y43</f>
        <v>8</v>
      </c>
      <c r="O41" s="110">
        <f>'HK2'!J43</f>
        <v>7</v>
      </c>
      <c r="P41" s="110">
        <f>'HK2'!M43</f>
        <v>7</v>
      </c>
      <c r="Q41" s="110">
        <f>'HK2'!P43</f>
        <v>7</v>
      </c>
      <c r="R41" s="110">
        <f>'HK2'!V43</f>
        <v>7</v>
      </c>
      <c r="S41" s="110">
        <f>'HK2'!S43</f>
        <v>7</v>
      </c>
      <c r="T41" s="110">
        <f>'HK2'!Y43</f>
        <v>6</v>
      </c>
      <c r="U41" s="110">
        <f>'HK2'!AB43</f>
        <v>7</v>
      </c>
      <c r="V41" s="110">
        <f>'HK2'!AE43</f>
        <v>7</v>
      </c>
      <c r="W41" s="110">
        <f>'HK3'!K42</f>
        <v>8</v>
      </c>
      <c r="X41" s="110">
        <f>'HK3'!N42</f>
        <v>6</v>
      </c>
      <c r="Y41" s="110">
        <f>'HK3'!Q42</f>
        <v>10</v>
      </c>
      <c r="Z41" s="110">
        <f>'HK3'!W42</f>
        <v>8</v>
      </c>
      <c r="AA41" s="110">
        <f>'HK3'!T42</f>
        <v>8</v>
      </c>
      <c r="AB41" s="110">
        <f>'HK3'!Z42</f>
        <v>7</v>
      </c>
      <c r="AC41" s="110">
        <f>'HK3'!AC42</f>
        <v>7</v>
      </c>
      <c r="AD41" s="110">
        <f>'HK4'!J42</f>
        <v>6</v>
      </c>
      <c r="AE41" s="110">
        <f>'HK4'!M42</f>
        <v>5</v>
      </c>
      <c r="AF41" s="110">
        <f>'HK4'!P42</f>
        <v>7</v>
      </c>
      <c r="AG41" s="110">
        <f>'HK4'!S42</f>
        <v>8</v>
      </c>
      <c r="AH41" s="110">
        <f>'HK4'!V42</f>
        <v>8</v>
      </c>
      <c r="AI41" s="110">
        <f>'HK4'!Y42</f>
        <v>6</v>
      </c>
      <c r="AJ41" s="110">
        <f>'HK4'!AB42</f>
        <v>10</v>
      </c>
      <c r="AK41" s="111">
        <f t="shared" si="1"/>
        <v>7.45</v>
      </c>
      <c r="AL41" s="111">
        <f t="shared" si="0"/>
        <v>7.39</v>
      </c>
      <c r="AM41" s="104" t="str">
        <f t="shared" si="2"/>
        <v>Khá</v>
      </c>
      <c r="AN41" s="104">
        <f t="shared" si="3"/>
        <v>0</v>
      </c>
      <c r="AO41" s="104">
        <f t="shared" si="4"/>
        <v>0</v>
      </c>
      <c r="AP41" s="112" t="str">
        <f t="shared" si="5"/>
        <v>Học tiếp</v>
      </c>
    </row>
    <row r="42" spans="1:42" ht="24" customHeight="1">
      <c r="A42" s="113">
        <v>33</v>
      </c>
      <c r="B42" s="105" t="s">
        <v>145</v>
      </c>
      <c r="C42" s="106" t="s">
        <v>151</v>
      </c>
      <c r="D42" s="107">
        <v>409180118</v>
      </c>
      <c r="E42" s="108" t="s">
        <v>279</v>
      </c>
      <c r="F42" s="104" t="s">
        <v>10</v>
      </c>
      <c r="G42" s="129" t="s">
        <v>231</v>
      </c>
      <c r="H42" s="109">
        <v>7</v>
      </c>
      <c r="I42" s="109">
        <f>'HK1'!J44</f>
        <v>7</v>
      </c>
      <c r="J42" s="109">
        <f>'HK1'!M44</f>
        <v>6</v>
      </c>
      <c r="K42" s="109">
        <f>'HK1'!P44</f>
        <v>6</v>
      </c>
      <c r="L42" s="109">
        <f>'HK1'!S44</f>
        <v>9</v>
      </c>
      <c r="M42" s="109">
        <f>'HK1'!V44</f>
        <v>8</v>
      </c>
      <c r="N42" s="109">
        <f>'HK1'!Y44</f>
        <v>8</v>
      </c>
      <c r="O42" s="110">
        <f>'HK2'!J44</f>
        <v>7</v>
      </c>
      <c r="P42" s="110">
        <f>'HK2'!M44</f>
        <v>7</v>
      </c>
      <c r="Q42" s="110">
        <f>'HK2'!P44</f>
        <v>7</v>
      </c>
      <c r="R42" s="110">
        <f>'HK2'!V44</f>
        <v>7</v>
      </c>
      <c r="S42" s="110">
        <f>'HK2'!S44</f>
        <v>7</v>
      </c>
      <c r="T42" s="110">
        <f>'HK2'!Y44</f>
        <v>6</v>
      </c>
      <c r="U42" s="110">
        <f>'HK2'!AB44</f>
        <v>8</v>
      </c>
      <c r="V42" s="110">
        <f>'HK2'!AE44</f>
        <v>7</v>
      </c>
      <c r="W42" s="110">
        <f>'HK3'!K43</f>
        <v>7</v>
      </c>
      <c r="X42" s="110">
        <f>'HK3'!N43</f>
        <v>7</v>
      </c>
      <c r="Y42" s="110">
        <f>'HK3'!Q43</f>
        <v>9</v>
      </c>
      <c r="Z42" s="110">
        <f>'HK3'!W43</f>
        <v>8</v>
      </c>
      <c r="AA42" s="110">
        <f>'HK3'!T43</f>
        <v>7</v>
      </c>
      <c r="AB42" s="110">
        <f>'HK3'!Z43</f>
        <v>8</v>
      </c>
      <c r="AC42" s="110">
        <f>'HK3'!AC43</f>
        <v>5</v>
      </c>
      <c r="AD42" s="110">
        <f>'HK4'!J43</f>
        <v>6</v>
      </c>
      <c r="AE42" s="110">
        <f>'HK4'!M43</f>
        <v>7</v>
      </c>
      <c r="AF42" s="110">
        <f>'HK4'!P43</f>
        <v>7</v>
      </c>
      <c r="AG42" s="110">
        <f>'HK4'!S43</f>
        <v>8</v>
      </c>
      <c r="AH42" s="110">
        <f>'HK4'!V43</f>
        <v>8</v>
      </c>
      <c r="AI42" s="110">
        <f>'HK4'!Y43</f>
        <v>6</v>
      </c>
      <c r="AJ42" s="110">
        <f>'HK4'!AB43</f>
        <v>9</v>
      </c>
      <c r="AK42" s="111">
        <f t="shared" si="1"/>
        <v>7.48</v>
      </c>
      <c r="AL42" s="111">
        <f t="shared" si="0"/>
        <v>7.3</v>
      </c>
      <c r="AM42" s="104" t="str">
        <f t="shared" si="2"/>
        <v>Khá</v>
      </c>
      <c r="AN42" s="104">
        <f t="shared" si="3"/>
        <v>0</v>
      </c>
      <c r="AO42" s="104">
        <f t="shared" si="4"/>
        <v>0</v>
      </c>
      <c r="AP42" s="112" t="str">
        <f t="shared" si="5"/>
        <v>Học tiếp</v>
      </c>
    </row>
    <row r="43" spans="1:42" ht="24" customHeight="1">
      <c r="A43" s="104">
        <v>34</v>
      </c>
      <c r="B43" s="105" t="s">
        <v>152</v>
      </c>
      <c r="C43" s="106" t="s">
        <v>153</v>
      </c>
      <c r="D43" s="114">
        <v>409180119</v>
      </c>
      <c r="E43" s="108" t="s">
        <v>280</v>
      </c>
      <c r="F43" s="104" t="s">
        <v>33</v>
      </c>
      <c r="G43" s="129" t="s">
        <v>164</v>
      </c>
      <c r="H43" s="109">
        <v>8</v>
      </c>
      <c r="I43" s="109">
        <f>'HK1'!J45</f>
        <v>7</v>
      </c>
      <c r="J43" s="109">
        <f>'HK1'!M45</f>
        <v>5</v>
      </c>
      <c r="K43" s="109">
        <f>'HK1'!P45</f>
        <v>7</v>
      </c>
      <c r="L43" s="109">
        <f>'HK1'!S45</f>
        <v>9</v>
      </c>
      <c r="M43" s="109">
        <f>'HK1'!V45</f>
        <v>7</v>
      </c>
      <c r="N43" s="109">
        <f>'HK1'!Y45</f>
        <v>7</v>
      </c>
      <c r="O43" s="110">
        <f>'HK2'!J45</f>
        <v>8</v>
      </c>
      <c r="P43" s="110">
        <f>'HK2'!M45</f>
        <v>6</v>
      </c>
      <c r="Q43" s="110">
        <f>'HK2'!P45</f>
        <v>8</v>
      </c>
      <c r="R43" s="110">
        <f>'HK2'!V45</f>
        <v>5</v>
      </c>
      <c r="S43" s="110">
        <f>'HK2'!S45</f>
        <v>6</v>
      </c>
      <c r="T43" s="110">
        <f>'HK2'!Y45</f>
        <v>6</v>
      </c>
      <c r="U43" s="110">
        <f>'HK2'!AB45</f>
        <v>6</v>
      </c>
      <c r="V43" s="110">
        <f>'HK2'!AE45</f>
        <v>7</v>
      </c>
      <c r="W43" s="110">
        <f>'HK3'!K44</f>
        <v>7</v>
      </c>
      <c r="X43" s="110">
        <f>'HK3'!N44</f>
        <v>6</v>
      </c>
      <c r="Y43" s="110">
        <f>'HK3'!Q44</f>
        <v>10</v>
      </c>
      <c r="Z43" s="110">
        <f>'HK3'!W44</f>
        <v>7</v>
      </c>
      <c r="AA43" s="110">
        <f>'HK3'!T44</f>
        <v>7</v>
      </c>
      <c r="AB43" s="110">
        <f>'HK3'!Z44</f>
        <v>8</v>
      </c>
      <c r="AC43" s="110">
        <f>'HK3'!AC44</f>
        <v>10</v>
      </c>
      <c r="AD43" s="110">
        <f>'HK4'!J44</f>
        <v>7</v>
      </c>
      <c r="AE43" s="110">
        <f>'HK4'!M44</f>
        <v>6</v>
      </c>
      <c r="AF43" s="110">
        <f>'HK4'!P44</f>
        <v>6</v>
      </c>
      <c r="AG43" s="110">
        <f>'HK4'!S44</f>
        <v>8</v>
      </c>
      <c r="AH43" s="110">
        <f>'HK4'!V44</f>
        <v>7</v>
      </c>
      <c r="AI43" s="110">
        <f>'HK4'!Y44</f>
        <v>7</v>
      </c>
      <c r="AJ43" s="110">
        <f>'HK4'!AB44</f>
        <v>10</v>
      </c>
      <c r="AK43" s="111">
        <f t="shared" si="1"/>
        <v>7.26</v>
      </c>
      <c r="AL43" s="111">
        <f t="shared" si="0"/>
        <v>6.85</v>
      </c>
      <c r="AM43" s="104" t="str">
        <f t="shared" si="2"/>
        <v>TB.Khá</v>
      </c>
      <c r="AN43" s="104">
        <f t="shared" si="3"/>
        <v>0</v>
      </c>
      <c r="AO43" s="104">
        <f t="shared" si="4"/>
        <v>0</v>
      </c>
      <c r="AP43" s="112" t="str">
        <f t="shared" si="5"/>
        <v>Học tiếp</v>
      </c>
    </row>
    <row r="44" spans="1:42" ht="24" customHeight="1">
      <c r="A44" s="113">
        <v>35</v>
      </c>
      <c r="B44" s="105" t="s">
        <v>154</v>
      </c>
      <c r="C44" s="106" t="s">
        <v>155</v>
      </c>
      <c r="D44" s="107">
        <v>409180120</v>
      </c>
      <c r="E44" s="108" t="s">
        <v>281</v>
      </c>
      <c r="F44" s="104" t="s">
        <v>6</v>
      </c>
      <c r="G44" s="129" t="s">
        <v>164</v>
      </c>
      <c r="H44" s="109">
        <v>6</v>
      </c>
      <c r="I44" s="109">
        <f>'HK1'!J46</f>
        <v>8</v>
      </c>
      <c r="J44" s="109">
        <f>'HK1'!M46</f>
        <v>6</v>
      </c>
      <c r="K44" s="109">
        <f>'HK1'!P46</f>
        <v>5</v>
      </c>
      <c r="L44" s="109">
        <f>'HK1'!S46</f>
        <v>9</v>
      </c>
      <c r="M44" s="109">
        <f>'HK1'!V46</f>
        <v>8</v>
      </c>
      <c r="N44" s="109">
        <f>'HK1'!Y46</f>
        <v>6</v>
      </c>
      <c r="O44" s="110">
        <f>'HK2'!J46</f>
        <v>8</v>
      </c>
      <c r="P44" s="110">
        <f>'HK2'!M46</f>
        <v>7</v>
      </c>
      <c r="Q44" s="110">
        <f>'HK2'!P46</f>
        <v>6</v>
      </c>
      <c r="R44" s="110">
        <f>'HK2'!V46</f>
        <v>6</v>
      </c>
      <c r="S44" s="110">
        <f>'HK2'!S46</f>
        <v>6</v>
      </c>
      <c r="T44" s="110">
        <f>'HK2'!Y46</f>
        <v>7</v>
      </c>
      <c r="U44" s="110">
        <f>'HK2'!AB46</f>
        <v>8</v>
      </c>
      <c r="V44" s="110">
        <f>'HK2'!AE46</f>
        <v>7</v>
      </c>
      <c r="W44" s="110">
        <f>'HK3'!K45</f>
        <v>6</v>
      </c>
      <c r="X44" s="110">
        <f>'HK3'!N45</f>
        <v>6</v>
      </c>
      <c r="Y44" s="110">
        <f>'HK3'!Q45</f>
        <v>9</v>
      </c>
      <c r="Z44" s="110">
        <f>'HK3'!W45</f>
        <v>7</v>
      </c>
      <c r="AA44" s="110">
        <f>'HK3'!T45</f>
        <v>9</v>
      </c>
      <c r="AB44" s="110">
        <f>'HK3'!Z45</f>
        <v>8</v>
      </c>
      <c r="AC44" s="110">
        <f>'HK3'!AC45</f>
        <v>9</v>
      </c>
      <c r="AD44" s="110">
        <f>'HK4'!J45</f>
        <v>6</v>
      </c>
      <c r="AE44" s="110">
        <f>'HK4'!M45</f>
        <v>6</v>
      </c>
      <c r="AF44" s="110">
        <f>'HK4'!P45</f>
        <v>7</v>
      </c>
      <c r="AG44" s="110">
        <f>'HK4'!S45</f>
        <v>8</v>
      </c>
      <c r="AH44" s="110">
        <f>'HK4'!V45</f>
        <v>7</v>
      </c>
      <c r="AI44" s="110">
        <f>'HK4'!Y45</f>
        <v>5</v>
      </c>
      <c r="AJ44" s="110">
        <f>'HK4'!AB45</f>
        <v>0</v>
      </c>
      <c r="AK44" s="111">
        <f t="shared" si="1"/>
        <v>7.02</v>
      </c>
      <c r="AL44" s="111">
        <f t="shared" si="0"/>
        <v>6.94</v>
      </c>
      <c r="AM44" s="104" t="str">
        <f t="shared" si="2"/>
        <v>TB.Khá</v>
      </c>
      <c r="AN44" s="104">
        <f t="shared" si="3"/>
        <v>1</v>
      </c>
      <c r="AO44" s="104">
        <f t="shared" si="4"/>
        <v>1</v>
      </c>
      <c r="AP44" s="112" t="str">
        <f t="shared" si="5"/>
        <v>Học tiếp</v>
      </c>
    </row>
    <row r="45" spans="1:42" ht="24" customHeight="1">
      <c r="A45" s="113">
        <v>36</v>
      </c>
      <c r="B45" s="105" t="s">
        <v>156</v>
      </c>
      <c r="C45" s="106" t="s">
        <v>157</v>
      </c>
      <c r="D45" s="107">
        <v>409180122</v>
      </c>
      <c r="E45" s="108" t="s">
        <v>282</v>
      </c>
      <c r="F45" s="104" t="s">
        <v>25</v>
      </c>
      <c r="G45" s="129" t="s">
        <v>231</v>
      </c>
      <c r="H45" s="109">
        <v>6</v>
      </c>
      <c r="I45" s="109">
        <f>'HK1'!J47</f>
        <v>7</v>
      </c>
      <c r="J45" s="109">
        <f>'HK1'!M47</f>
        <v>7</v>
      </c>
      <c r="K45" s="109">
        <f>'HK1'!P47</f>
        <v>6</v>
      </c>
      <c r="L45" s="109">
        <f>'HK1'!S47</f>
        <v>9</v>
      </c>
      <c r="M45" s="109">
        <f>'HK1'!V47</f>
        <v>6</v>
      </c>
      <c r="N45" s="109">
        <f>'HK1'!Y47</f>
        <v>6</v>
      </c>
      <c r="O45" s="110">
        <f>'HK2'!J47</f>
        <v>8</v>
      </c>
      <c r="P45" s="110">
        <f>'HK2'!M47</f>
        <v>6</v>
      </c>
      <c r="Q45" s="110">
        <f>'HK2'!P47</f>
        <v>6</v>
      </c>
      <c r="R45" s="110">
        <f>'HK2'!V47</f>
        <v>5</v>
      </c>
      <c r="S45" s="110">
        <f>'HK2'!S47</f>
        <v>7</v>
      </c>
      <c r="T45" s="110">
        <f>'HK2'!Y47</f>
        <v>7</v>
      </c>
      <c r="U45" s="110">
        <f>'HK2'!AB47</f>
        <v>7</v>
      </c>
      <c r="V45" s="110">
        <f>'HK2'!AE47</f>
        <v>6</v>
      </c>
      <c r="W45" s="110">
        <f>'HK3'!K46</f>
        <v>8</v>
      </c>
      <c r="X45" s="110">
        <f>'HK3'!N46</f>
        <v>5</v>
      </c>
      <c r="Y45" s="110">
        <f>'HK3'!Q46</f>
        <v>10</v>
      </c>
      <c r="Z45" s="110">
        <f>'HK3'!W46</f>
        <v>8</v>
      </c>
      <c r="AA45" s="110">
        <f>'HK3'!T46</f>
        <v>8</v>
      </c>
      <c r="AB45" s="110">
        <f>'HK3'!Z46</f>
        <v>5</v>
      </c>
      <c r="AC45" s="110">
        <f>'HK3'!AC46</f>
        <v>5</v>
      </c>
      <c r="AD45" s="110">
        <f>'HK4'!J46</f>
        <v>7</v>
      </c>
      <c r="AE45" s="110">
        <f>'HK4'!M46</f>
        <v>6</v>
      </c>
      <c r="AF45" s="110">
        <f>'HK4'!P46</f>
        <v>5</v>
      </c>
      <c r="AG45" s="110">
        <f>'HK4'!S46</f>
        <v>9</v>
      </c>
      <c r="AH45" s="110">
        <f>'HK4'!V46</f>
        <v>7</v>
      </c>
      <c r="AI45" s="110">
        <f>'HK4'!Y46</f>
        <v>5</v>
      </c>
      <c r="AJ45" s="110">
        <f>'HK4'!AB46</f>
        <v>10</v>
      </c>
      <c r="AK45" s="111">
        <f t="shared" si="1"/>
        <v>7.24</v>
      </c>
      <c r="AL45" s="111">
        <f t="shared" si="0"/>
        <v>6.94</v>
      </c>
      <c r="AM45" s="104" t="str">
        <f t="shared" si="2"/>
        <v>TB.Khá</v>
      </c>
      <c r="AN45" s="104">
        <f t="shared" si="3"/>
        <v>0</v>
      </c>
      <c r="AO45" s="104">
        <f t="shared" si="4"/>
        <v>0</v>
      </c>
      <c r="AP45" s="112" t="str">
        <f t="shared" si="5"/>
        <v>Học tiếp</v>
      </c>
    </row>
    <row r="46" spans="1:42" ht="24" customHeight="1">
      <c r="A46" s="104">
        <v>37</v>
      </c>
      <c r="B46" s="105" t="s">
        <v>158</v>
      </c>
      <c r="C46" s="106" t="s">
        <v>159</v>
      </c>
      <c r="D46" s="107">
        <v>409180124</v>
      </c>
      <c r="E46" s="108" t="s">
        <v>283</v>
      </c>
      <c r="F46" s="104" t="s">
        <v>25</v>
      </c>
      <c r="G46" s="129" t="s">
        <v>164</v>
      </c>
      <c r="H46" s="109">
        <v>7</v>
      </c>
      <c r="I46" s="109">
        <f>'HK1'!J48</f>
        <v>8</v>
      </c>
      <c r="J46" s="109">
        <f>'HK1'!M48</f>
        <v>6</v>
      </c>
      <c r="K46" s="109">
        <f>'HK1'!P48</f>
        <v>5</v>
      </c>
      <c r="L46" s="109">
        <f>'HK1'!S48</f>
        <v>9</v>
      </c>
      <c r="M46" s="109">
        <f>'HK1'!V48</f>
        <v>8</v>
      </c>
      <c r="N46" s="109">
        <f>'HK1'!Y48</f>
        <v>8</v>
      </c>
      <c r="O46" s="110">
        <f>'HK2'!J48</f>
        <v>7</v>
      </c>
      <c r="P46" s="110">
        <f>'HK2'!M48</f>
        <v>5</v>
      </c>
      <c r="Q46" s="110">
        <f>'HK2'!P48</f>
        <v>5</v>
      </c>
      <c r="R46" s="110">
        <f>'HK2'!V48</f>
        <v>7</v>
      </c>
      <c r="S46" s="110">
        <f>'HK2'!S48</f>
        <v>7</v>
      </c>
      <c r="T46" s="110">
        <f>'HK2'!Y48</f>
        <v>7</v>
      </c>
      <c r="U46" s="110">
        <f>'HK2'!AB48</f>
        <v>6</v>
      </c>
      <c r="V46" s="110">
        <f>'HK2'!AE48</f>
        <v>6</v>
      </c>
      <c r="W46" s="110">
        <f>'HK3'!K47</f>
        <v>8</v>
      </c>
      <c r="X46" s="110">
        <f>'HK3'!N47</f>
        <v>5</v>
      </c>
      <c r="Y46" s="110">
        <f>'HK3'!Q47</f>
        <v>10</v>
      </c>
      <c r="Z46" s="110">
        <f>'HK3'!W47</f>
        <v>8</v>
      </c>
      <c r="AA46" s="110">
        <f>'HK3'!T47</f>
        <v>8</v>
      </c>
      <c r="AB46" s="110">
        <f>'HK3'!Z47</f>
        <v>6</v>
      </c>
      <c r="AC46" s="110">
        <f>'HK3'!AC47</f>
        <v>7</v>
      </c>
      <c r="AD46" s="110">
        <f>'HK4'!J47</f>
        <v>7</v>
      </c>
      <c r="AE46" s="110">
        <f>'HK4'!M47</f>
        <v>6</v>
      </c>
      <c r="AF46" s="110">
        <f>'HK4'!P47</f>
        <v>7</v>
      </c>
      <c r="AG46" s="110">
        <f>'HK4'!S47</f>
        <v>8</v>
      </c>
      <c r="AH46" s="110">
        <f>'HK4'!V47</f>
        <v>8</v>
      </c>
      <c r="AI46" s="110">
        <f>'HK4'!Y47</f>
        <v>6</v>
      </c>
      <c r="AJ46" s="110">
        <f>'HK4'!AB47</f>
        <v>6</v>
      </c>
      <c r="AK46" s="111">
        <f t="shared" si="1"/>
        <v>7.4</v>
      </c>
      <c r="AL46" s="111">
        <f t="shared" si="0"/>
        <v>7.08</v>
      </c>
      <c r="AM46" s="104" t="str">
        <f t="shared" si="2"/>
        <v>Khá</v>
      </c>
      <c r="AN46" s="104">
        <f t="shared" si="3"/>
        <v>0</v>
      </c>
      <c r="AO46" s="104">
        <f t="shared" si="4"/>
        <v>0</v>
      </c>
      <c r="AP46" s="112" t="str">
        <f t="shared" si="5"/>
        <v>Học tiếp</v>
      </c>
    </row>
    <row r="47" spans="1:42" ht="24" customHeight="1">
      <c r="A47" s="113">
        <v>38</v>
      </c>
      <c r="B47" s="105" t="s">
        <v>145</v>
      </c>
      <c r="C47" s="106" t="s">
        <v>160</v>
      </c>
      <c r="D47" s="114">
        <v>409180125</v>
      </c>
      <c r="E47" s="108" t="s">
        <v>284</v>
      </c>
      <c r="F47" s="104" t="s">
        <v>17</v>
      </c>
      <c r="G47" s="129" t="s">
        <v>231</v>
      </c>
      <c r="H47" s="109">
        <v>7</v>
      </c>
      <c r="I47" s="109">
        <f>'HK1'!J49</f>
        <v>7</v>
      </c>
      <c r="J47" s="109">
        <f>'HK1'!M49</f>
        <v>6</v>
      </c>
      <c r="K47" s="109">
        <f>'HK1'!P49</f>
        <v>6</v>
      </c>
      <c r="L47" s="109">
        <f>'HK1'!S49</f>
        <v>9</v>
      </c>
      <c r="M47" s="109">
        <f>'HK1'!V49</f>
        <v>7</v>
      </c>
      <c r="N47" s="109">
        <f>'HK1'!Y49</f>
        <v>10</v>
      </c>
      <c r="O47" s="110">
        <f>'HK2'!J49</f>
        <v>7</v>
      </c>
      <c r="P47" s="110">
        <f>'HK2'!M49</f>
        <v>5</v>
      </c>
      <c r="Q47" s="110">
        <f>'HK2'!P49</f>
        <v>6</v>
      </c>
      <c r="R47" s="110">
        <f>'HK2'!V49</f>
        <v>7</v>
      </c>
      <c r="S47" s="110">
        <f>'HK2'!S49</f>
        <v>7</v>
      </c>
      <c r="T47" s="110">
        <f>'HK2'!Y49</f>
        <v>6</v>
      </c>
      <c r="U47" s="110">
        <f>'HK2'!AB49</f>
        <v>7</v>
      </c>
      <c r="V47" s="110">
        <f>'HK2'!AE49</f>
        <v>9</v>
      </c>
      <c r="W47" s="110">
        <f>'HK3'!K48</f>
        <v>7</v>
      </c>
      <c r="X47" s="110">
        <f>'HK3'!N48</f>
        <v>6</v>
      </c>
      <c r="Y47" s="110">
        <f>'HK3'!Q48</f>
        <v>10</v>
      </c>
      <c r="Z47" s="110">
        <f>'HK3'!W48</f>
        <v>8</v>
      </c>
      <c r="AA47" s="110">
        <f>'HK3'!T48</f>
        <v>7</v>
      </c>
      <c r="AB47" s="110">
        <f>'HK3'!Z48</f>
        <v>6</v>
      </c>
      <c r="AC47" s="110">
        <f>'HK3'!AC48</f>
        <v>8</v>
      </c>
      <c r="AD47" s="110">
        <f>'HK4'!J48</f>
        <v>7</v>
      </c>
      <c r="AE47" s="110">
        <f>'HK4'!M48</f>
        <v>5</v>
      </c>
      <c r="AF47" s="110">
        <f>'HK4'!P48</f>
        <v>5</v>
      </c>
      <c r="AG47" s="110">
        <f>'HK4'!S48</f>
        <v>8</v>
      </c>
      <c r="AH47" s="110">
        <f>'HK4'!V48</f>
        <v>8</v>
      </c>
      <c r="AI47" s="110">
        <f>'HK4'!Y48</f>
        <v>5</v>
      </c>
      <c r="AJ47" s="110">
        <f>'HK4'!AB48</f>
        <v>10</v>
      </c>
      <c r="AK47" s="111">
        <f t="shared" si="1"/>
        <v>7.1</v>
      </c>
      <c r="AL47" s="111">
        <f t="shared" si="0"/>
        <v>6.99</v>
      </c>
      <c r="AM47" s="104" t="str">
        <f t="shared" si="2"/>
        <v>TB.Khá</v>
      </c>
      <c r="AN47" s="104">
        <f t="shared" si="3"/>
        <v>0</v>
      </c>
      <c r="AO47" s="104">
        <f t="shared" si="4"/>
        <v>0</v>
      </c>
      <c r="AP47" s="112" t="str">
        <f t="shared" si="5"/>
        <v>Học tiếp</v>
      </c>
    </row>
    <row r="48" spans="1:42" ht="24" customHeight="1">
      <c r="A48" s="104">
        <v>39</v>
      </c>
      <c r="B48" s="105" t="s">
        <v>161</v>
      </c>
      <c r="C48" s="106" t="s">
        <v>162</v>
      </c>
      <c r="D48" s="107">
        <v>409180126</v>
      </c>
      <c r="E48" s="108" t="s">
        <v>285</v>
      </c>
      <c r="F48" s="104" t="s">
        <v>34</v>
      </c>
      <c r="G48" s="129" t="s">
        <v>231</v>
      </c>
      <c r="H48" s="109">
        <v>7</v>
      </c>
      <c r="I48" s="109">
        <f>'HK1'!J50</f>
        <v>7</v>
      </c>
      <c r="J48" s="109">
        <f>'HK1'!M50</f>
        <v>6</v>
      </c>
      <c r="K48" s="109">
        <f>'HK1'!P50</f>
        <v>5</v>
      </c>
      <c r="L48" s="109">
        <f>'HK1'!S50</f>
        <v>9</v>
      </c>
      <c r="M48" s="109">
        <f>'HK1'!V50</f>
        <v>7</v>
      </c>
      <c r="N48" s="109">
        <f>'HK1'!Y50</f>
        <v>5</v>
      </c>
      <c r="O48" s="110">
        <f>'HK2'!J50</f>
        <v>8</v>
      </c>
      <c r="P48" s="110">
        <f>'HK2'!M50</f>
        <v>6</v>
      </c>
      <c r="Q48" s="110">
        <f>'HK2'!P50</f>
        <v>8</v>
      </c>
      <c r="R48" s="110">
        <f>'HK2'!V50</f>
        <v>5</v>
      </c>
      <c r="S48" s="110">
        <f>'HK2'!S50</f>
        <v>6</v>
      </c>
      <c r="T48" s="110">
        <f>'HK2'!Y50</f>
        <v>6</v>
      </c>
      <c r="U48" s="110">
        <f>'HK2'!AB50</f>
        <v>6</v>
      </c>
      <c r="V48" s="110">
        <f>'HK2'!AE50</f>
        <v>8</v>
      </c>
      <c r="W48" s="110">
        <f>'HK3'!K49</f>
        <v>5</v>
      </c>
      <c r="X48" s="110">
        <f>'HK3'!N49</f>
        <v>6</v>
      </c>
      <c r="Y48" s="110">
        <f>'HK3'!Q49</f>
        <v>10</v>
      </c>
      <c r="Z48" s="110">
        <f>'HK3'!W49</f>
        <v>8</v>
      </c>
      <c r="AA48" s="110">
        <f>'HK3'!T49</f>
        <v>7</v>
      </c>
      <c r="AB48" s="110">
        <f>'HK3'!Z49</f>
        <v>5</v>
      </c>
      <c r="AC48" s="110">
        <f>'HK3'!AC49</f>
        <v>6</v>
      </c>
      <c r="AD48" s="110">
        <f>'HK4'!J49</f>
        <v>6</v>
      </c>
      <c r="AE48" s="110">
        <f>'HK4'!M49</f>
        <v>5</v>
      </c>
      <c r="AF48" s="110">
        <f>'HK4'!P49</f>
        <v>7</v>
      </c>
      <c r="AG48" s="110">
        <f>'HK4'!S49</f>
        <v>9</v>
      </c>
      <c r="AH48" s="110">
        <f>'HK4'!V49</f>
        <v>7</v>
      </c>
      <c r="AI48" s="110">
        <f>'HK4'!Y49</f>
        <v>8</v>
      </c>
      <c r="AJ48" s="110">
        <f>'HK4'!AB49</f>
        <v>0</v>
      </c>
      <c r="AK48" s="111">
        <f t="shared" si="1"/>
        <v>6.69</v>
      </c>
      <c r="AL48" s="111">
        <f t="shared" si="0"/>
        <v>6.55</v>
      </c>
      <c r="AM48" s="104" t="str">
        <f t="shared" si="2"/>
        <v>TB.Khá</v>
      </c>
      <c r="AN48" s="104">
        <f t="shared" si="3"/>
        <v>1</v>
      </c>
      <c r="AO48" s="104">
        <f t="shared" si="4"/>
        <v>1</v>
      </c>
      <c r="AP48" s="112" t="str">
        <f t="shared" si="5"/>
        <v>Học tiếp</v>
      </c>
    </row>
    <row r="49" spans="1:42" ht="24" customHeight="1">
      <c r="A49" s="113">
        <v>40</v>
      </c>
      <c r="B49" s="105" t="s">
        <v>163</v>
      </c>
      <c r="C49" s="106" t="s">
        <v>164</v>
      </c>
      <c r="D49" s="114">
        <v>409180127</v>
      </c>
      <c r="E49" s="108" t="s">
        <v>286</v>
      </c>
      <c r="F49" s="104" t="s">
        <v>17</v>
      </c>
      <c r="G49" s="129" t="s">
        <v>164</v>
      </c>
      <c r="H49" s="109">
        <v>0</v>
      </c>
      <c r="I49" s="109">
        <f>'HK1'!J51</f>
        <v>7</v>
      </c>
      <c r="J49" s="109">
        <f>'HK1'!M51</f>
        <v>6</v>
      </c>
      <c r="K49" s="109">
        <f>'HK1'!P51</f>
        <v>7</v>
      </c>
      <c r="L49" s="109">
        <f>'HK1'!S51</f>
        <v>7</v>
      </c>
      <c r="M49" s="109">
        <f>'HK1'!V51</f>
        <v>6</v>
      </c>
      <c r="N49" s="109">
        <f>'HK1'!Y51</f>
        <v>7</v>
      </c>
      <c r="O49" s="110">
        <f>'HK2'!J51</f>
        <v>8</v>
      </c>
      <c r="P49" s="110">
        <f>'HK2'!M51</f>
        <v>6</v>
      </c>
      <c r="Q49" s="110">
        <f>'HK2'!P51</f>
        <v>6</v>
      </c>
      <c r="R49" s="110">
        <f>'HK2'!V51</f>
        <v>6</v>
      </c>
      <c r="S49" s="110">
        <f>'HK2'!S51</f>
        <v>7</v>
      </c>
      <c r="T49" s="110">
        <f>'HK2'!Y51</f>
        <v>5</v>
      </c>
      <c r="U49" s="110">
        <f>'HK2'!AB51</f>
        <v>7</v>
      </c>
      <c r="V49" s="110">
        <f>'HK2'!AE51</f>
        <v>7</v>
      </c>
      <c r="W49" s="110">
        <f>'HK3'!K50</f>
        <v>8</v>
      </c>
      <c r="X49" s="110">
        <f>'HK3'!N50</f>
        <v>7</v>
      </c>
      <c r="Y49" s="110">
        <f>'HK3'!Q50</f>
        <v>10</v>
      </c>
      <c r="Z49" s="110">
        <f>'HK3'!W50</f>
        <v>7</v>
      </c>
      <c r="AA49" s="110">
        <f>'HK3'!T50</f>
        <v>7</v>
      </c>
      <c r="AB49" s="110">
        <f>'HK3'!Z50</f>
        <v>7</v>
      </c>
      <c r="AC49" s="110">
        <f>'HK3'!AC50</f>
        <v>9</v>
      </c>
      <c r="AD49" s="110">
        <f>'HK4'!J50</f>
        <v>7</v>
      </c>
      <c r="AE49" s="110">
        <f>'HK4'!M50</f>
        <v>5</v>
      </c>
      <c r="AF49" s="110">
        <f>'HK4'!P50</f>
        <v>6</v>
      </c>
      <c r="AG49" s="110">
        <f>'HK4'!S50</f>
        <v>8</v>
      </c>
      <c r="AH49" s="110">
        <f>'HK4'!V50</f>
        <v>8</v>
      </c>
      <c r="AI49" s="110">
        <f>'HK4'!Y50</f>
        <v>5</v>
      </c>
      <c r="AJ49" s="110">
        <f>'HK4'!AB50</f>
        <v>3</v>
      </c>
      <c r="AK49" s="111">
        <f t="shared" si="1"/>
        <v>7.19</v>
      </c>
      <c r="AL49" s="111">
        <f t="shared" si="0"/>
        <v>6.8</v>
      </c>
      <c r="AM49" s="104" t="str">
        <f t="shared" si="2"/>
        <v>TB.Khá</v>
      </c>
      <c r="AN49" s="104">
        <f t="shared" si="3"/>
        <v>2</v>
      </c>
      <c r="AO49" s="104">
        <f t="shared" si="4"/>
        <v>1</v>
      </c>
      <c r="AP49" s="112" t="str">
        <f t="shared" si="5"/>
        <v>Học tiếp</v>
      </c>
    </row>
    <row r="50" spans="1:42" ht="24" customHeight="1">
      <c r="A50" s="113">
        <v>41</v>
      </c>
      <c r="B50" s="105" t="s">
        <v>165</v>
      </c>
      <c r="C50" s="106" t="s">
        <v>164</v>
      </c>
      <c r="D50" s="107">
        <v>409180128</v>
      </c>
      <c r="E50" s="108" t="s">
        <v>287</v>
      </c>
      <c r="F50" s="104" t="s">
        <v>11</v>
      </c>
      <c r="G50" s="129" t="s">
        <v>164</v>
      </c>
      <c r="H50" s="109">
        <v>6</v>
      </c>
      <c r="I50" s="109">
        <f>'HK1'!J52</f>
        <v>9</v>
      </c>
      <c r="J50" s="109">
        <f>'HK1'!M52</f>
        <v>9</v>
      </c>
      <c r="K50" s="109">
        <f>'HK1'!P52</f>
        <v>5</v>
      </c>
      <c r="L50" s="109">
        <f>'HK1'!S52</f>
        <v>9</v>
      </c>
      <c r="M50" s="109">
        <f>'HK1'!V52</f>
        <v>7</v>
      </c>
      <c r="N50" s="109">
        <f>'HK1'!Y52</f>
        <v>10</v>
      </c>
      <c r="O50" s="110">
        <f>'HK2'!J52</f>
        <v>7</v>
      </c>
      <c r="P50" s="110">
        <f>'HK2'!M52</f>
        <v>9</v>
      </c>
      <c r="Q50" s="110">
        <f>'HK2'!P52</f>
        <v>5</v>
      </c>
      <c r="R50" s="110">
        <f>'HK2'!V52</f>
        <v>5</v>
      </c>
      <c r="S50" s="110">
        <f>'HK2'!S52</f>
        <v>6</v>
      </c>
      <c r="T50" s="110">
        <f>'HK2'!Y52</f>
        <v>7</v>
      </c>
      <c r="U50" s="110">
        <f>'HK2'!AB52</f>
        <v>6</v>
      </c>
      <c r="V50" s="110">
        <f>'HK2'!AE52</f>
        <v>5</v>
      </c>
      <c r="W50" s="110">
        <f>'HK3'!K51</f>
        <v>8</v>
      </c>
      <c r="X50" s="110">
        <f>'HK3'!N51</f>
        <v>6</v>
      </c>
      <c r="Y50" s="110">
        <f>'HK3'!Q51</f>
        <v>10</v>
      </c>
      <c r="Z50" s="110">
        <f>'HK3'!W51</f>
        <v>9</v>
      </c>
      <c r="AA50" s="110">
        <f>'HK3'!T51</f>
        <v>6</v>
      </c>
      <c r="AB50" s="110">
        <f>'HK3'!Z51</f>
        <v>8</v>
      </c>
      <c r="AC50" s="110">
        <f>'HK3'!AC51</f>
        <v>6</v>
      </c>
      <c r="AD50" s="110">
        <f>'HK4'!J51</f>
        <v>6</v>
      </c>
      <c r="AE50" s="110">
        <f>'HK4'!M51</f>
        <v>5</v>
      </c>
      <c r="AF50" s="110">
        <f>'HK4'!P51</f>
        <v>6</v>
      </c>
      <c r="AG50" s="110">
        <f>'HK4'!S51</f>
        <v>8</v>
      </c>
      <c r="AH50" s="110">
        <f>'HK4'!V51</f>
        <v>6</v>
      </c>
      <c r="AI50" s="110">
        <f>'HK4'!Y51</f>
        <v>6</v>
      </c>
      <c r="AJ50" s="110">
        <f>'HK4'!AB51</f>
        <v>10</v>
      </c>
      <c r="AK50" s="111">
        <f t="shared" si="1"/>
        <v>7.12</v>
      </c>
      <c r="AL50" s="111">
        <f t="shared" si="0"/>
        <v>7.25</v>
      </c>
      <c r="AM50" s="104" t="str">
        <f t="shared" si="2"/>
        <v>Khá</v>
      </c>
      <c r="AN50" s="104">
        <f t="shared" si="3"/>
        <v>0</v>
      </c>
      <c r="AO50" s="104">
        <f t="shared" si="4"/>
        <v>0</v>
      </c>
      <c r="AP50" s="112" t="str">
        <f t="shared" si="5"/>
        <v>Học tiếp</v>
      </c>
    </row>
    <row r="51" spans="1:42" ht="24" customHeight="1">
      <c r="A51" s="104">
        <v>42</v>
      </c>
      <c r="B51" s="105" t="s">
        <v>132</v>
      </c>
      <c r="C51" s="106" t="s">
        <v>166</v>
      </c>
      <c r="D51" s="114">
        <v>409180129</v>
      </c>
      <c r="E51" s="108" t="s">
        <v>288</v>
      </c>
      <c r="F51" s="104" t="s">
        <v>14</v>
      </c>
      <c r="G51" s="129" t="s">
        <v>231</v>
      </c>
      <c r="H51" s="109">
        <v>7</v>
      </c>
      <c r="I51" s="109">
        <f>'HK1'!J53</f>
        <v>7</v>
      </c>
      <c r="J51" s="109">
        <f>'HK1'!M53</f>
        <v>6</v>
      </c>
      <c r="K51" s="109">
        <f>'HK1'!P53</f>
        <v>6</v>
      </c>
      <c r="L51" s="109">
        <f>'HK1'!S53</f>
        <v>9</v>
      </c>
      <c r="M51" s="109">
        <f>'HK1'!V53</f>
        <v>6</v>
      </c>
      <c r="N51" s="109">
        <f>'HK1'!Y53</f>
        <v>7</v>
      </c>
      <c r="O51" s="110">
        <f>'HK2'!J53</f>
        <v>7</v>
      </c>
      <c r="P51" s="110">
        <f>'HK2'!M53</f>
        <v>5</v>
      </c>
      <c r="Q51" s="110">
        <f>'HK2'!P53</f>
        <v>6</v>
      </c>
      <c r="R51" s="110">
        <f>'HK2'!V53</f>
        <v>5</v>
      </c>
      <c r="S51" s="110">
        <f>'HK2'!S53</f>
        <v>6</v>
      </c>
      <c r="T51" s="110">
        <f>'HK2'!Y53</f>
        <v>8</v>
      </c>
      <c r="U51" s="110">
        <f>'HK2'!AB53</f>
        <v>6</v>
      </c>
      <c r="V51" s="110">
        <f>'HK2'!AE53</f>
        <v>9</v>
      </c>
      <c r="W51" s="110">
        <f>'HK3'!K52</f>
        <v>7</v>
      </c>
      <c r="X51" s="110">
        <f>'HK3'!N52</f>
        <v>5</v>
      </c>
      <c r="Y51" s="110">
        <f>'HK3'!Q52</f>
        <v>7</v>
      </c>
      <c r="Z51" s="110">
        <f>'HK3'!W52</f>
        <v>7</v>
      </c>
      <c r="AA51" s="110">
        <f>'HK3'!T52</f>
        <v>8</v>
      </c>
      <c r="AB51" s="110">
        <f>'HK3'!Z52</f>
        <v>7</v>
      </c>
      <c r="AC51" s="110">
        <f>'HK3'!AC52</f>
        <v>6</v>
      </c>
      <c r="AD51" s="110">
        <f>'HK4'!J52</f>
        <v>6</v>
      </c>
      <c r="AE51" s="110">
        <f>'HK4'!M52</f>
        <v>5</v>
      </c>
      <c r="AF51" s="110">
        <f>'HK4'!P52</f>
        <v>7</v>
      </c>
      <c r="AG51" s="110">
        <f>'HK4'!S52</f>
        <v>8</v>
      </c>
      <c r="AH51" s="110">
        <f>'HK4'!V52</f>
        <v>8</v>
      </c>
      <c r="AI51" s="110">
        <f>'HK4'!Y52</f>
        <v>6</v>
      </c>
      <c r="AJ51" s="110">
        <f>'HK4'!AB52</f>
        <v>0</v>
      </c>
      <c r="AK51" s="111">
        <f t="shared" si="1"/>
        <v>6.69</v>
      </c>
      <c r="AL51" s="111">
        <f t="shared" si="0"/>
        <v>6.52</v>
      </c>
      <c r="AM51" s="104" t="str">
        <f t="shared" si="2"/>
        <v>TB.Khá</v>
      </c>
      <c r="AN51" s="104">
        <f t="shared" si="3"/>
        <v>1</v>
      </c>
      <c r="AO51" s="104">
        <f t="shared" si="4"/>
        <v>1</v>
      </c>
      <c r="AP51" s="112" t="str">
        <f t="shared" si="5"/>
        <v>Học tiếp</v>
      </c>
    </row>
    <row r="52" spans="1:42" ht="24" customHeight="1">
      <c r="A52" s="113">
        <v>43</v>
      </c>
      <c r="B52" s="105" t="s">
        <v>167</v>
      </c>
      <c r="C52" s="106" t="s">
        <v>168</v>
      </c>
      <c r="D52" s="114">
        <v>409180131</v>
      </c>
      <c r="E52" s="108" t="s">
        <v>289</v>
      </c>
      <c r="F52" s="104" t="s">
        <v>3</v>
      </c>
      <c r="G52" s="129" t="s">
        <v>231</v>
      </c>
      <c r="H52" s="109" t="s">
        <v>51</v>
      </c>
      <c r="I52" s="109">
        <f>'HK1'!J54</f>
        <v>7</v>
      </c>
      <c r="J52" s="109">
        <f>'HK1'!M54</f>
        <v>8</v>
      </c>
      <c r="K52" s="109">
        <f>'HK1'!P54</f>
        <v>6</v>
      </c>
      <c r="L52" s="109">
        <f>'HK1'!S54</f>
        <v>10</v>
      </c>
      <c r="M52" s="109">
        <f>'HK1'!V54</f>
        <v>7</v>
      </c>
      <c r="N52" s="109">
        <f>'HK1'!Y54</f>
        <v>8</v>
      </c>
      <c r="O52" s="110">
        <f>'HK2'!J54</f>
        <v>7</v>
      </c>
      <c r="P52" s="110">
        <f>'HK2'!M54</f>
        <v>6</v>
      </c>
      <c r="Q52" s="110">
        <f>'HK2'!P54</f>
        <v>8</v>
      </c>
      <c r="R52" s="110">
        <f>'HK2'!V54</f>
        <v>6</v>
      </c>
      <c r="S52" s="110">
        <f>'HK2'!S54</f>
        <v>8</v>
      </c>
      <c r="T52" s="110">
        <f>'HK2'!Y54</f>
        <v>8</v>
      </c>
      <c r="U52" s="110">
        <f>'HK2'!AB54</f>
        <v>7</v>
      </c>
      <c r="V52" s="110">
        <f>'HK2'!AE54</f>
        <v>6</v>
      </c>
      <c r="W52" s="110">
        <f>'HK3'!K53</f>
        <v>7</v>
      </c>
      <c r="X52" s="110">
        <f>'HK3'!N53</f>
        <v>5</v>
      </c>
      <c r="Y52" s="110">
        <f>'HK3'!Q53</f>
        <v>9</v>
      </c>
      <c r="Z52" s="110">
        <f>'HK3'!W53</f>
        <v>7</v>
      </c>
      <c r="AA52" s="110">
        <f>'HK3'!T53</f>
        <v>8</v>
      </c>
      <c r="AB52" s="110">
        <f>'HK3'!Z53</f>
        <v>7</v>
      </c>
      <c r="AC52" s="110">
        <f>'HK3'!AC53</f>
        <v>7</v>
      </c>
      <c r="AD52" s="110">
        <f>'HK4'!J53</f>
        <v>7</v>
      </c>
      <c r="AE52" s="110">
        <f>'HK4'!M53</f>
        <v>8</v>
      </c>
      <c r="AF52" s="110">
        <f>'HK4'!P53</f>
        <v>7</v>
      </c>
      <c r="AG52" s="110">
        <f>'HK4'!S53</f>
        <v>8</v>
      </c>
      <c r="AH52" s="110">
        <f>'HK4'!V53</f>
        <v>7</v>
      </c>
      <c r="AI52" s="110">
        <f>'HK4'!Y53</f>
        <v>9</v>
      </c>
      <c r="AJ52" s="110">
        <f>'HK4'!AB53</f>
        <v>10</v>
      </c>
      <c r="AK52" s="111">
        <f t="shared" si="1"/>
        <v>7.4</v>
      </c>
      <c r="AL52" s="111">
        <f t="shared" si="0"/>
        <v>7.46</v>
      </c>
      <c r="AM52" s="104" t="str">
        <f t="shared" si="2"/>
        <v>Khá</v>
      </c>
      <c r="AN52" s="104">
        <f t="shared" si="3"/>
        <v>0</v>
      </c>
      <c r="AO52" s="104">
        <f t="shared" si="4"/>
        <v>0</v>
      </c>
      <c r="AP52" s="112" t="str">
        <f t="shared" si="5"/>
        <v>Học tiếp</v>
      </c>
    </row>
    <row r="53" spans="1:42" ht="24" customHeight="1">
      <c r="A53" s="104">
        <v>44</v>
      </c>
      <c r="B53" s="105" t="s">
        <v>169</v>
      </c>
      <c r="C53" s="106" t="s">
        <v>168</v>
      </c>
      <c r="D53" s="107">
        <v>409180132</v>
      </c>
      <c r="E53" s="108" t="s">
        <v>290</v>
      </c>
      <c r="F53" s="104" t="s">
        <v>8</v>
      </c>
      <c r="G53" s="129" t="s">
        <v>231</v>
      </c>
      <c r="H53" s="109">
        <v>6</v>
      </c>
      <c r="I53" s="109">
        <f>'HK1'!J55</f>
        <v>7</v>
      </c>
      <c r="J53" s="109">
        <f>'HK1'!M55</f>
        <v>7</v>
      </c>
      <c r="K53" s="109">
        <f>'HK1'!P55</f>
        <v>5</v>
      </c>
      <c r="L53" s="109">
        <f>'HK1'!S55</f>
        <v>8</v>
      </c>
      <c r="M53" s="109">
        <f>'HK1'!V55</f>
        <v>7</v>
      </c>
      <c r="N53" s="109">
        <f>'HK1'!Y55</f>
        <v>5</v>
      </c>
      <c r="O53" s="110">
        <f>'HK2'!J55</f>
        <v>6</v>
      </c>
      <c r="P53" s="110">
        <f>'HK2'!M55</f>
        <v>5</v>
      </c>
      <c r="Q53" s="110">
        <f>'HK2'!P55</f>
        <v>8</v>
      </c>
      <c r="R53" s="110">
        <f>'HK2'!V55</f>
        <v>8</v>
      </c>
      <c r="S53" s="110">
        <f>'HK2'!S55</f>
        <v>8</v>
      </c>
      <c r="T53" s="110">
        <f>'HK2'!Y55</f>
        <v>5</v>
      </c>
      <c r="U53" s="110">
        <f>'HK2'!AB55</f>
        <v>7</v>
      </c>
      <c r="V53" s="110">
        <f>'HK2'!AE55</f>
        <v>5</v>
      </c>
      <c r="W53" s="110">
        <f>'HK3'!K54</f>
        <v>7</v>
      </c>
      <c r="X53" s="110">
        <f>'HK3'!N54</f>
        <v>5</v>
      </c>
      <c r="Y53" s="110">
        <f>'HK3'!Q54</f>
        <v>7</v>
      </c>
      <c r="Z53" s="110">
        <f>'HK3'!W54</f>
        <v>6</v>
      </c>
      <c r="AA53" s="110">
        <f>'HK3'!T54</f>
        <v>7</v>
      </c>
      <c r="AB53" s="110">
        <f>'HK3'!Z54</f>
        <v>6</v>
      </c>
      <c r="AC53" s="110">
        <f>'HK3'!AC54</f>
        <v>5</v>
      </c>
      <c r="AD53" s="110">
        <f>'HK4'!J54</f>
        <v>6</v>
      </c>
      <c r="AE53" s="110">
        <f>'HK4'!M54</f>
        <v>5</v>
      </c>
      <c r="AF53" s="110">
        <f>'HK4'!P54</f>
        <v>6</v>
      </c>
      <c r="AG53" s="110">
        <f>'HK4'!S54</f>
        <v>8</v>
      </c>
      <c r="AH53" s="110">
        <f>'HK4'!V54</f>
        <v>7</v>
      </c>
      <c r="AI53" s="110">
        <f>'HK4'!Y54</f>
        <v>5</v>
      </c>
      <c r="AJ53" s="110">
        <f>'HK4'!AB54</f>
        <v>10</v>
      </c>
      <c r="AK53" s="111">
        <f t="shared" si="1"/>
        <v>6.5</v>
      </c>
      <c r="AL53" s="111">
        <f t="shared" si="0"/>
        <v>6.65</v>
      </c>
      <c r="AM53" s="104" t="str">
        <f t="shared" si="2"/>
        <v>TB.Khá</v>
      </c>
      <c r="AN53" s="104">
        <f t="shared" si="3"/>
        <v>0</v>
      </c>
      <c r="AO53" s="104">
        <f t="shared" si="4"/>
        <v>0</v>
      </c>
      <c r="AP53" s="112" t="str">
        <f t="shared" si="5"/>
        <v>Học tiếp</v>
      </c>
    </row>
    <row r="54" spans="1:42" ht="24" customHeight="1">
      <c r="A54" s="113">
        <v>45</v>
      </c>
      <c r="B54" s="105" t="s">
        <v>170</v>
      </c>
      <c r="C54" s="106" t="s">
        <v>171</v>
      </c>
      <c r="D54" s="114">
        <v>409180133</v>
      </c>
      <c r="E54" s="108" t="s">
        <v>291</v>
      </c>
      <c r="F54" s="104" t="s">
        <v>35</v>
      </c>
      <c r="G54" s="129" t="s">
        <v>231</v>
      </c>
      <c r="H54" s="109">
        <v>7</v>
      </c>
      <c r="I54" s="109">
        <f>'HK1'!J56</f>
        <v>8</v>
      </c>
      <c r="J54" s="109">
        <f>'HK1'!M56</f>
        <v>5</v>
      </c>
      <c r="K54" s="109">
        <f>'HK1'!P56</f>
        <v>6</v>
      </c>
      <c r="L54" s="109">
        <f>'HK1'!S56</f>
        <v>9</v>
      </c>
      <c r="M54" s="109">
        <f>'HK1'!V56</f>
        <v>7</v>
      </c>
      <c r="N54" s="109">
        <f>'HK1'!Y56</f>
        <v>7</v>
      </c>
      <c r="O54" s="110">
        <f>'HK2'!J56</f>
        <v>5</v>
      </c>
      <c r="P54" s="110">
        <f>'HK2'!M56</f>
        <v>5</v>
      </c>
      <c r="Q54" s="110">
        <f>'HK2'!P56</f>
        <v>6</v>
      </c>
      <c r="R54" s="110">
        <f>'HK2'!V56</f>
        <v>8</v>
      </c>
      <c r="S54" s="110">
        <f>'HK2'!S56</f>
        <v>8</v>
      </c>
      <c r="T54" s="110">
        <f>'HK2'!Y56</f>
        <v>7</v>
      </c>
      <c r="U54" s="110">
        <f>'HK2'!AB56</f>
        <v>7</v>
      </c>
      <c r="V54" s="110">
        <f>'HK2'!AE56</f>
        <v>9</v>
      </c>
      <c r="W54" s="110">
        <f>'HK3'!K55</f>
        <v>9</v>
      </c>
      <c r="X54" s="110">
        <f>'HK3'!N55</f>
        <v>7</v>
      </c>
      <c r="Y54" s="110">
        <f>'HK3'!Q55</f>
        <v>10</v>
      </c>
      <c r="Z54" s="110">
        <f>'HK3'!W55</f>
        <v>9</v>
      </c>
      <c r="AA54" s="110">
        <f>'HK3'!T55</f>
        <v>8</v>
      </c>
      <c r="AB54" s="110">
        <f>'HK3'!Z55</f>
        <v>6</v>
      </c>
      <c r="AC54" s="110">
        <f>'HK3'!AC55</f>
        <v>7</v>
      </c>
      <c r="AD54" s="110">
        <f>'HK4'!J55</f>
        <v>8</v>
      </c>
      <c r="AE54" s="110">
        <f>'HK4'!M55</f>
        <v>5</v>
      </c>
      <c r="AF54" s="110">
        <f>'HK4'!P55</f>
        <v>8</v>
      </c>
      <c r="AG54" s="110">
        <f>'HK4'!S55</f>
        <v>8</v>
      </c>
      <c r="AH54" s="110">
        <f>'HK4'!V55</f>
        <v>8</v>
      </c>
      <c r="AI54" s="110">
        <f>'HK4'!Y55</f>
        <v>6</v>
      </c>
      <c r="AJ54" s="110">
        <f>'HK4'!AB55</f>
        <v>0</v>
      </c>
      <c r="AK54" s="111">
        <f t="shared" si="1"/>
        <v>7.67</v>
      </c>
      <c r="AL54" s="111">
        <f t="shared" si="0"/>
        <v>7.2</v>
      </c>
      <c r="AM54" s="104" t="str">
        <f t="shared" si="2"/>
        <v>Khá</v>
      </c>
      <c r="AN54" s="104">
        <f t="shared" si="3"/>
        <v>1</v>
      </c>
      <c r="AO54" s="104">
        <f t="shared" si="4"/>
        <v>1</v>
      </c>
      <c r="AP54" s="112" t="str">
        <f t="shared" si="5"/>
        <v>Học tiếp</v>
      </c>
    </row>
    <row r="55" spans="1:42" ht="24" customHeight="1">
      <c r="A55" s="113">
        <v>46</v>
      </c>
      <c r="B55" s="105" t="s">
        <v>172</v>
      </c>
      <c r="C55" s="106" t="s">
        <v>171</v>
      </c>
      <c r="D55" s="107">
        <v>409180134</v>
      </c>
      <c r="E55" s="108" t="s">
        <v>292</v>
      </c>
      <c r="F55" s="104" t="s">
        <v>6</v>
      </c>
      <c r="G55" s="129" t="s">
        <v>231</v>
      </c>
      <c r="H55" s="109">
        <v>0</v>
      </c>
      <c r="I55" s="109">
        <f>'HK1'!J57</f>
        <v>7</v>
      </c>
      <c r="J55" s="109">
        <f>'HK1'!M57</f>
        <v>9</v>
      </c>
      <c r="K55" s="109">
        <f>'HK1'!P57</f>
        <v>6</v>
      </c>
      <c r="L55" s="109">
        <f>'HK1'!S57</f>
        <v>9</v>
      </c>
      <c r="M55" s="109">
        <f>'HK1'!V57</f>
        <v>6</v>
      </c>
      <c r="N55" s="109">
        <f>'HK1'!Y57</f>
        <v>6</v>
      </c>
      <c r="O55" s="110">
        <f>'HK2'!J57</f>
        <v>7</v>
      </c>
      <c r="P55" s="110">
        <f>'HK2'!M57</f>
        <v>5</v>
      </c>
      <c r="Q55" s="110">
        <f>'HK2'!P57</f>
        <v>6</v>
      </c>
      <c r="R55" s="110">
        <f>'HK2'!V57</f>
        <v>7</v>
      </c>
      <c r="S55" s="110">
        <f>'HK2'!S57</f>
        <v>7</v>
      </c>
      <c r="T55" s="110">
        <f>'HK2'!Y57</f>
        <v>7</v>
      </c>
      <c r="U55" s="110">
        <f>'HK2'!AB57</f>
        <v>6</v>
      </c>
      <c r="V55" s="110">
        <f>'HK2'!AE57</f>
        <v>8</v>
      </c>
      <c r="W55" s="110">
        <f>'HK3'!K56</f>
        <v>6</v>
      </c>
      <c r="X55" s="110">
        <f>'HK3'!N56</f>
        <v>6</v>
      </c>
      <c r="Y55" s="110">
        <f>'HK3'!Q56</f>
        <v>10</v>
      </c>
      <c r="Z55" s="110">
        <f>'HK3'!W56</f>
        <v>8</v>
      </c>
      <c r="AA55" s="110">
        <f>'HK3'!T56</f>
        <v>8</v>
      </c>
      <c r="AB55" s="110">
        <f>'HK3'!Z56</f>
        <v>6</v>
      </c>
      <c r="AC55" s="110">
        <f>'HK3'!AC56</f>
        <v>6</v>
      </c>
      <c r="AD55" s="110">
        <f>'HK4'!J56</f>
        <v>7</v>
      </c>
      <c r="AE55" s="110">
        <f>'HK4'!M56</f>
        <v>7</v>
      </c>
      <c r="AF55" s="110">
        <f>'HK4'!P56</f>
        <v>7</v>
      </c>
      <c r="AG55" s="110">
        <f>'HK4'!S56</f>
        <v>8</v>
      </c>
      <c r="AH55" s="110">
        <f>'HK4'!V56</f>
        <v>7</v>
      </c>
      <c r="AI55" s="110">
        <f>'HK4'!Y56</f>
        <v>6</v>
      </c>
      <c r="AJ55" s="110">
        <f>'HK4'!AB56</f>
        <v>7</v>
      </c>
      <c r="AK55" s="111">
        <f t="shared" si="1"/>
        <v>7.31</v>
      </c>
      <c r="AL55" s="111">
        <f t="shared" si="0"/>
        <v>7.06</v>
      </c>
      <c r="AM55" s="104" t="str">
        <f t="shared" si="2"/>
        <v>Khá</v>
      </c>
      <c r="AN55" s="104">
        <f t="shared" si="3"/>
        <v>1</v>
      </c>
      <c r="AO55" s="104">
        <f t="shared" si="4"/>
        <v>0</v>
      </c>
      <c r="AP55" s="112" t="str">
        <f t="shared" si="5"/>
        <v>Học tiếp</v>
      </c>
    </row>
    <row r="56" spans="1:42" ht="24" customHeight="1">
      <c r="A56" s="104">
        <v>47</v>
      </c>
      <c r="B56" s="105" t="s">
        <v>173</v>
      </c>
      <c r="C56" s="106" t="s">
        <v>174</v>
      </c>
      <c r="D56" s="114">
        <v>409180135</v>
      </c>
      <c r="E56" s="108" t="s">
        <v>293</v>
      </c>
      <c r="F56" s="104" t="s">
        <v>23</v>
      </c>
      <c r="G56" s="129" t="s">
        <v>164</v>
      </c>
      <c r="H56" s="109">
        <v>6</v>
      </c>
      <c r="I56" s="109">
        <f>'HK1'!J58</f>
        <v>6</v>
      </c>
      <c r="J56" s="109">
        <f>'HK1'!M58</f>
        <v>6</v>
      </c>
      <c r="K56" s="109">
        <f>'HK1'!P58</f>
        <v>5</v>
      </c>
      <c r="L56" s="109">
        <f>'HK1'!S58</f>
        <v>9</v>
      </c>
      <c r="M56" s="109">
        <f>'HK1'!V58</f>
        <v>6</v>
      </c>
      <c r="N56" s="109">
        <f>'HK1'!Y58</f>
        <v>8</v>
      </c>
      <c r="O56" s="110">
        <f>'HK2'!J58</f>
        <v>7</v>
      </c>
      <c r="P56" s="110">
        <f>'HK2'!M58</f>
        <v>5</v>
      </c>
      <c r="Q56" s="110">
        <f>'HK2'!P58</f>
        <v>5</v>
      </c>
      <c r="R56" s="110">
        <f>'HK2'!V58</f>
        <v>7</v>
      </c>
      <c r="S56" s="110">
        <f>'HK2'!S58</f>
        <v>8</v>
      </c>
      <c r="T56" s="110">
        <f>'HK2'!Y58</f>
        <v>7</v>
      </c>
      <c r="U56" s="110">
        <f>'HK2'!AB58</f>
        <v>7</v>
      </c>
      <c r="V56" s="110">
        <f>'HK2'!AE58</f>
        <v>8</v>
      </c>
      <c r="W56" s="110">
        <f>'HK3'!K57</f>
        <v>6</v>
      </c>
      <c r="X56" s="110">
        <f>'HK3'!N57</f>
        <v>5</v>
      </c>
      <c r="Y56" s="110">
        <f>'HK3'!Q57</f>
        <v>5</v>
      </c>
      <c r="Z56" s="110">
        <f>'HK3'!W57</f>
        <v>8</v>
      </c>
      <c r="AA56" s="110">
        <f>'HK3'!T57</f>
        <v>8</v>
      </c>
      <c r="AB56" s="110">
        <f>'HK3'!Z57</f>
        <v>6</v>
      </c>
      <c r="AC56" s="110">
        <f>'HK3'!AC57</f>
        <v>9</v>
      </c>
      <c r="AD56" s="110">
        <f>'HK4'!J57</f>
        <v>7</v>
      </c>
      <c r="AE56" s="110">
        <f>'HK4'!M57</f>
        <v>7</v>
      </c>
      <c r="AF56" s="110">
        <f>'HK4'!P57</f>
        <v>7</v>
      </c>
      <c r="AG56" s="110">
        <f>'HK4'!S57</f>
        <v>8</v>
      </c>
      <c r="AH56" s="110">
        <f>'HK4'!V57</f>
        <v>6</v>
      </c>
      <c r="AI56" s="110">
        <f>'HK4'!Y57</f>
        <v>6</v>
      </c>
      <c r="AJ56" s="110">
        <f>'HK4'!AB57</f>
        <v>1</v>
      </c>
      <c r="AK56" s="111">
        <f t="shared" si="1"/>
        <v>6.52</v>
      </c>
      <c r="AL56" s="111">
        <f t="shared" si="0"/>
        <v>6.65</v>
      </c>
      <c r="AM56" s="104" t="str">
        <f t="shared" si="2"/>
        <v>TB.Khá</v>
      </c>
      <c r="AN56" s="104">
        <f t="shared" si="3"/>
        <v>1</v>
      </c>
      <c r="AO56" s="104">
        <f t="shared" si="4"/>
        <v>1</v>
      </c>
      <c r="AP56" s="112" t="str">
        <f t="shared" si="5"/>
        <v>Học tiếp</v>
      </c>
    </row>
    <row r="57" spans="1:42" ht="24" customHeight="1">
      <c r="A57" s="113">
        <v>48</v>
      </c>
      <c r="B57" s="105" t="s">
        <v>234</v>
      </c>
      <c r="C57" s="106" t="s">
        <v>176</v>
      </c>
      <c r="D57" s="107">
        <v>409180136</v>
      </c>
      <c r="E57" s="108" t="s">
        <v>294</v>
      </c>
      <c r="F57" s="104" t="s">
        <v>36</v>
      </c>
      <c r="G57" s="129" t="s">
        <v>231</v>
      </c>
      <c r="H57" s="109">
        <v>7</v>
      </c>
      <c r="I57" s="109">
        <f>'HK1'!J59</f>
        <v>8</v>
      </c>
      <c r="J57" s="109">
        <f>'HK1'!M59</f>
        <v>8</v>
      </c>
      <c r="K57" s="109">
        <f>'HK1'!P59</f>
        <v>5</v>
      </c>
      <c r="L57" s="109">
        <f>'HK1'!S59</f>
        <v>10</v>
      </c>
      <c r="M57" s="109">
        <f>'HK1'!V59</f>
        <v>8</v>
      </c>
      <c r="N57" s="109">
        <f>'HK1'!Y59</f>
        <v>7</v>
      </c>
      <c r="O57" s="110">
        <f>'HK2'!J59</f>
        <v>8</v>
      </c>
      <c r="P57" s="110">
        <f>'HK2'!M59</f>
        <v>6</v>
      </c>
      <c r="Q57" s="110">
        <f>'HK2'!P59</f>
        <v>0</v>
      </c>
      <c r="R57" s="110">
        <f>'HK2'!V59</f>
        <v>4</v>
      </c>
      <c r="S57" s="110">
        <f>'HK2'!S59</f>
        <v>0</v>
      </c>
      <c r="T57" s="110">
        <f>'HK2'!Y59</f>
        <v>7</v>
      </c>
      <c r="U57" s="110">
        <f>'HK2'!AB59</f>
        <v>7</v>
      </c>
      <c r="V57" s="110">
        <f>'HK2'!AE59</f>
        <v>6</v>
      </c>
      <c r="W57" s="110">
        <f>'HK3'!K58</f>
        <v>7</v>
      </c>
      <c r="X57" s="110">
        <f>'HK3'!N58</f>
        <v>6</v>
      </c>
      <c r="Y57" s="110">
        <f>'HK3'!Q58</f>
        <v>10</v>
      </c>
      <c r="Z57" s="110">
        <f>'HK3'!W58</f>
        <v>8</v>
      </c>
      <c r="AA57" s="110">
        <f>'HK3'!T58</f>
        <v>8</v>
      </c>
      <c r="AB57" s="110">
        <f>'HK3'!Z58</f>
        <v>7</v>
      </c>
      <c r="AC57" s="110">
        <f>'HK3'!AC58</f>
        <v>6</v>
      </c>
      <c r="AD57" s="110">
        <f>'HK4'!J58</f>
        <v>7</v>
      </c>
      <c r="AE57" s="110">
        <f>'HK4'!M58</f>
        <v>7</v>
      </c>
      <c r="AF57" s="110">
        <f>'HK4'!P58</f>
        <v>7</v>
      </c>
      <c r="AG57" s="110">
        <f>'HK4'!S58</f>
        <v>7</v>
      </c>
      <c r="AH57" s="110">
        <f>'HK4'!V58</f>
        <v>7</v>
      </c>
      <c r="AI57" s="110">
        <f>'HK4'!Y58</f>
        <v>6</v>
      </c>
      <c r="AJ57" s="110">
        <f>'HK4'!AB58</f>
        <v>10</v>
      </c>
      <c r="AK57" s="111">
        <f t="shared" si="1"/>
        <v>7.45</v>
      </c>
      <c r="AL57" s="111">
        <f t="shared" si="0"/>
        <v>6.39</v>
      </c>
      <c r="AM57" s="104" t="str">
        <f t="shared" si="2"/>
        <v>TB.Khá</v>
      </c>
      <c r="AN57" s="104">
        <f t="shared" si="3"/>
        <v>3</v>
      </c>
      <c r="AO57" s="104">
        <f t="shared" si="4"/>
        <v>15.5</v>
      </c>
      <c r="AP57" s="112" t="str">
        <f t="shared" si="5"/>
        <v>Học tiếp</v>
      </c>
    </row>
    <row r="58" spans="1:42" ht="24" customHeight="1">
      <c r="A58" s="104">
        <v>49</v>
      </c>
      <c r="B58" s="105" t="s">
        <v>175</v>
      </c>
      <c r="C58" s="106" t="s">
        <v>176</v>
      </c>
      <c r="D58" s="114">
        <v>409180137</v>
      </c>
      <c r="E58" s="108" t="s">
        <v>269</v>
      </c>
      <c r="F58" s="104" t="s">
        <v>1</v>
      </c>
      <c r="G58" s="129" t="s">
        <v>231</v>
      </c>
      <c r="H58" s="109">
        <v>7</v>
      </c>
      <c r="I58" s="109">
        <f>'HK1'!J60</f>
        <v>7</v>
      </c>
      <c r="J58" s="109">
        <f>'HK1'!M60</f>
        <v>9</v>
      </c>
      <c r="K58" s="109">
        <f>'HK1'!P60</f>
        <v>5</v>
      </c>
      <c r="L58" s="109">
        <f>'HK1'!S60</f>
        <v>9</v>
      </c>
      <c r="M58" s="109">
        <f>'HK1'!V60</f>
        <v>8</v>
      </c>
      <c r="N58" s="109">
        <f>'HK1'!Y60</f>
        <v>8</v>
      </c>
      <c r="O58" s="110">
        <f>'HK2'!J60</f>
        <v>8</v>
      </c>
      <c r="P58" s="110">
        <f>'HK2'!M60</f>
        <v>6</v>
      </c>
      <c r="Q58" s="110">
        <f>'HK2'!P60</f>
        <v>8</v>
      </c>
      <c r="R58" s="110">
        <f>'HK2'!V60</f>
        <v>5</v>
      </c>
      <c r="S58" s="110">
        <f>'HK2'!S60</f>
        <v>7</v>
      </c>
      <c r="T58" s="110">
        <f>'HK2'!Y60</f>
        <v>6</v>
      </c>
      <c r="U58" s="110">
        <f>'HK2'!AB60</f>
        <v>7</v>
      </c>
      <c r="V58" s="110">
        <f>'HK2'!AE60</f>
        <v>6</v>
      </c>
      <c r="W58" s="110">
        <f>'HK3'!K59</f>
        <v>7</v>
      </c>
      <c r="X58" s="110">
        <f>'HK3'!N59</f>
        <v>5</v>
      </c>
      <c r="Y58" s="110">
        <f>'HK3'!Q59</f>
        <v>5</v>
      </c>
      <c r="Z58" s="110">
        <f>'HK3'!W59</f>
        <v>7</v>
      </c>
      <c r="AA58" s="110">
        <f>'HK3'!T59</f>
        <v>5</v>
      </c>
      <c r="AB58" s="110">
        <f>'HK3'!Z59</f>
        <v>8</v>
      </c>
      <c r="AC58" s="110">
        <f>'HK3'!AC59</f>
        <v>6</v>
      </c>
      <c r="AD58" s="110">
        <f>'HK4'!J59</f>
        <v>6</v>
      </c>
      <c r="AE58" s="110">
        <f>'HK4'!M59</f>
        <v>5</v>
      </c>
      <c r="AF58" s="110">
        <f>'HK4'!P59</f>
        <v>7</v>
      </c>
      <c r="AG58" s="110">
        <f>'HK4'!S59</f>
        <v>8</v>
      </c>
      <c r="AH58" s="110">
        <f>'HK4'!V59</f>
        <v>8</v>
      </c>
      <c r="AI58" s="110">
        <f>'HK4'!Y59</f>
        <v>5</v>
      </c>
      <c r="AJ58" s="110">
        <f>'HK4'!AB59</f>
        <v>10</v>
      </c>
      <c r="AK58" s="111">
        <f t="shared" si="1"/>
        <v>6.52</v>
      </c>
      <c r="AL58" s="111">
        <f t="shared" si="0"/>
        <v>6.92</v>
      </c>
      <c r="AM58" s="104" t="str">
        <f t="shared" si="2"/>
        <v>TB.Khá</v>
      </c>
      <c r="AN58" s="104">
        <f t="shared" si="3"/>
        <v>0</v>
      </c>
      <c r="AO58" s="104">
        <f t="shared" si="4"/>
        <v>0</v>
      </c>
      <c r="AP58" s="112" t="str">
        <f t="shared" si="5"/>
        <v>Học tiếp</v>
      </c>
    </row>
    <row r="59" spans="1:42" ht="24" customHeight="1">
      <c r="A59" s="113">
        <v>50</v>
      </c>
      <c r="B59" s="105" t="s">
        <v>177</v>
      </c>
      <c r="C59" s="106" t="s">
        <v>178</v>
      </c>
      <c r="D59" s="114">
        <v>409180139</v>
      </c>
      <c r="E59" s="108" t="s">
        <v>262</v>
      </c>
      <c r="F59" s="104" t="s">
        <v>12</v>
      </c>
      <c r="G59" s="129" t="s">
        <v>164</v>
      </c>
      <c r="H59" s="109">
        <v>6</v>
      </c>
      <c r="I59" s="109">
        <f>'HK1'!J61</f>
        <v>6</v>
      </c>
      <c r="J59" s="109">
        <f>'HK1'!M61</f>
        <v>9</v>
      </c>
      <c r="K59" s="109">
        <f>'HK1'!P61</f>
        <v>7</v>
      </c>
      <c r="L59" s="109">
        <f>'HK1'!S61</f>
        <v>9</v>
      </c>
      <c r="M59" s="109">
        <f>'HK1'!V61</f>
        <v>7</v>
      </c>
      <c r="N59" s="109">
        <f>'HK1'!Y61</f>
        <v>5</v>
      </c>
      <c r="O59" s="110">
        <f>'HK2'!J61</f>
        <v>8</v>
      </c>
      <c r="P59" s="110">
        <f>'HK2'!M61</f>
        <v>6</v>
      </c>
      <c r="Q59" s="110">
        <f>'HK2'!P61</f>
        <v>7</v>
      </c>
      <c r="R59" s="110">
        <f>'HK2'!V61</f>
        <v>6</v>
      </c>
      <c r="S59" s="110">
        <f>'HK2'!S61</f>
        <v>7</v>
      </c>
      <c r="T59" s="110">
        <f>'HK2'!Y61</f>
        <v>6</v>
      </c>
      <c r="U59" s="110">
        <f>'HK2'!AB61</f>
        <v>7</v>
      </c>
      <c r="V59" s="110">
        <f>'HK2'!AE61</f>
        <v>9</v>
      </c>
      <c r="W59" s="110">
        <f>'HK3'!K60</f>
        <v>7</v>
      </c>
      <c r="X59" s="110">
        <f>'HK3'!N60</f>
        <v>5</v>
      </c>
      <c r="Y59" s="110">
        <f>'HK3'!Q60</f>
        <v>6</v>
      </c>
      <c r="Z59" s="110">
        <f>'HK3'!W60</f>
        <v>7</v>
      </c>
      <c r="AA59" s="110">
        <f>'HK3'!T60</f>
        <v>6</v>
      </c>
      <c r="AB59" s="110">
        <f>'HK3'!Z60</f>
        <v>7</v>
      </c>
      <c r="AC59" s="110">
        <f>'HK3'!AC60</f>
        <v>9</v>
      </c>
      <c r="AD59" s="110">
        <f>'HK4'!J60</f>
        <v>6</v>
      </c>
      <c r="AE59" s="110">
        <f>'HK4'!M60</f>
        <v>6</v>
      </c>
      <c r="AF59" s="110">
        <f>'HK4'!P60</f>
        <v>6</v>
      </c>
      <c r="AG59" s="110">
        <f>'HK4'!S60</f>
        <v>8</v>
      </c>
      <c r="AH59" s="110">
        <f>'HK4'!V60</f>
        <v>7</v>
      </c>
      <c r="AI59" s="110">
        <f>'HK4'!Y60</f>
        <v>6</v>
      </c>
      <c r="AJ59" s="110">
        <f>'HK4'!AB60</f>
        <v>5</v>
      </c>
      <c r="AK59" s="111">
        <f t="shared" si="1"/>
        <v>6.43</v>
      </c>
      <c r="AL59" s="111">
        <f t="shared" si="0"/>
        <v>6.68</v>
      </c>
      <c r="AM59" s="104" t="str">
        <f t="shared" si="2"/>
        <v>TB.Khá</v>
      </c>
      <c r="AN59" s="104">
        <f t="shared" si="3"/>
        <v>0</v>
      </c>
      <c r="AO59" s="104">
        <f t="shared" si="4"/>
        <v>0</v>
      </c>
      <c r="AP59" s="112" t="str">
        <f t="shared" si="5"/>
        <v>Học tiếp</v>
      </c>
    </row>
    <row r="60" spans="1:42" ht="24" customHeight="1">
      <c r="A60" s="113">
        <v>51</v>
      </c>
      <c r="B60" s="105" t="s">
        <v>179</v>
      </c>
      <c r="C60" s="106" t="s">
        <v>180</v>
      </c>
      <c r="D60" s="107">
        <v>409180140</v>
      </c>
      <c r="E60" s="108" t="s">
        <v>273</v>
      </c>
      <c r="F60" s="104" t="s">
        <v>25</v>
      </c>
      <c r="G60" s="129" t="s">
        <v>164</v>
      </c>
      <c r="H60" s="109">
        <v>6</v>
      </c>
      <c r="I60" s="109">
        <f>'HK1'!J62</f>
        <v>7</v>
      </c>
      <c r="J60" s="109">
        <f>'HK1'!M62</f>
        <v>9</v>
      </c>
      <c r="K60" s="109">
        <f>'HK1'!P62</f>
        <v>5</v>
      </c>
      <c r="L60" s="109">
        <f>'HK1'!S62</f>
        <v>9</v>
      </c>
      <c r="M60" s="109">
        <f>'HK1'!V62</f>
        <v>8</v>
      </c>
      <c r="N60" s="109">
        <f>'HK1'!Y62</f>
        <v>9</v>
      </c>
      <c r="O60" s="110">
        <f>'HK2'!J62</f>
        <v>8</v>
      </c>
      <c r="P60" s="110">
        <f>'HK2'!M62</f>
        <v>7</v>
      </c>
      <c r="Q60" s="110">
        <f>'HK2'!P62</f>
        <v>7</v>
      </c>
      <c r="R60" s="110">
        <f>'HK2'!V62</f>
        <v>5</v>
      </c>
      <c r="S60" s="110">
        <f>'HK2'!S62</f>
        <v>6</v>
      </c>
      <c r="T60" s="110">
        <f>'HK2'!Y62</f>
        <v>6</v>
      </c>
      <c r="U60" s="110">
        <f>'HK2'!AB62</f>
        <v>6</v>
      </c>
      <c r="V60" s="110">
        <f>'HK2'!AE62</f>
        <v>8</v>
      </c>
      <c r="W60" s="110">
        <f>'HK3'!K61</f>
        <v>5</v>
      </c>
      <c r="X60" s="110">
        <f>'HK3'!N61</f>
        <v>6</v>
      </c>
      <c r="Y60" s="110">
        <f>'HK3'!Q61</f>
        <v>10</v>
      </c>
      <c r="Z60" s="110">
        <f>'HK3'!W61</f>
        <v>8</v>
      </c>
      <c r="AA60" s="110">
        <f>'HK3'!T61</f>
        <v>6</v>
      </c>
      <c r="AB60" s="110">
        <f>'HK3'!Z61</f>
        <v>7</v>
      </c>
      <c r="AC60" s="110">
        <f>'HK3'!AC61</f>
        <v>8</v>
      </c>
      <c r="AD60" s="110">
        <f>'HK4'!J61</f>
        <v>5</v>
      </c>
      <c r="AE60" s="110">
        <f>'HK4'!M61</f>
        <v>5</v>
      </c>
      <c r="AF60" s="110">
        <f>'HK4'!P61</f>
        <v>6</v>
      </c>
      <c r="AG60" s="110">
        <f>'HK4'!S61</f>
        <v>8</v>
      </c>
      <c r="AH60" s="110">
        <f>'HK4'!V61</f>
        <v>7</v>
      </c>
      <c r="AI60" s="110">
        <f>'HK4'!Y61</f>
        <v>5</v>
      </c>
      <c r="AJ60" s="110">
        <f>'HK4'!AB61</f>
        <v>10</v>
      </c>
      <c r="AK60" s="111">
        <f t="shared" si="1"/>
        <v>6.69</v>
      </c>
      <c r="AL60" s="111">
        <f t="shared" si="0"/>
        <v>6.94</v>
      </c>
      <c r="AM60" s="104" t="str">
        <f t="shared" si="2"/>
        <v>TB.Khá</v>
      </c>
      <c r="AN60" s="104">
        <f t="shared" si="3"/>
        <v>0</v>
      </c>
      <c r="AO60" s="104">
        <f t="shared" si="4"/>
        <v>0</v>
      </c>
      <c r="AP60" s="112" t="str">
        <f t="shared" si="5"/>
        <v>Học tiếp</v>
      </c>
    </row>
    <row r="61" spans="1:42" ht="24" customHeight="1">
      <c r="A61" s="104">
        <v>52</v>
      </c>
      <c r="B61" s="105" t="s">
        <v>181</v>
      </c>
      <c r="C61" s="106" t="s">
        <v>182</v>
      </c>
      <c r="D61" s="114">
        <v>409180141</v>
      </c>
      <c r="E61" s="108" t="s">
        <v>256</v>
      </c>
      <c r="F61" s="104" t="s">
        <v>7</v>
      </c>
      <c r="G61" s="129" t="s">
        <v>231</v>
      </c>
      <c r="H61" s="109">
        <v>7</v>
      </c>
      <c r="I61" s="109">
        <f>'HK1'!J63</f>
        <v>7</v>
      </c>
      <c r="J61" s="109">
        <f>'HK1'!M63</f>
        <v>8</v>
      </c>
      <c r="K61" s="109">
        <f>'HK1'!P63</f>
        <v>7</v>
      </c>
      <c r="L61" s="109">
        <f>'HK1'!S63</f>
        <v>9</v>
      </c>
      <c r="M61" s="109">
        <f>'HK1'!V63</f>
        <v>7</v>
      </c>
      <c r="N61" s="109">
        <f>'HK1'!Y63</f>
        <v>8</v>
      </c>
      <c r="O61" s="110">
        <f>'HK2'!J63</f>
        <v>7</v>
      </c>
      <c r="P61" s="110">
        <f>'HK2'!M63</f>
        <v>6</v>
      </c>
      <c r="Q61" s="110">
        <f>'HK2'!P63</f>
        <v>6</v>
      </c>
      <c r="R61" s="110">
        <f>'HK2'!V63</f>
        <v>5</v>
      </c>
      <c r="S61" s="110">
        <f>'HK2'!S63</f>
        <v>7</v>
      </c>
      <c r="T61" s="110">
        <f>'HK2'!Y63</f>
        <v>8</v>
      </c>
      <c r="U61" s="110">
        <f>'HK2'!AB63</f>
        <v>7</v>
      </c>
      <c r="V61" s="110">
        <f>'HK2'!AE63</f>
        <v>8</v>
      </c>
      <c r="W61" s="110">
        <f>'HK3'!K62</f>
        <v>8</v>
      </c>
      <c r="X61" s="110">
        <f>'HK3'!N62</f>
        <v>6</v>
      </c>
      <c r="Y61" s="110">
        <f>'HK3'!Q62</f>
        <v>10</v>
      </c>
      <c r="Z61" s="110">
        <f>'HK3'!W62</f>
        <v>8</v>
      </c>
      <c r="AA61" s="110">
        <f>'HK3'!T62</f>
        <v>8</v>
      </c>
      <c r="AB61" s="110">
        <f>'HK3'!Z62</f>
        <v>6</v>
      </c>
      <c r="AC61" s="110">
        <f>'HK3'!AC62</f>
        <v>6</v>
      </c>
      <c r="AD61" s="110">
        <f>'HK4'!J62</f>
        <v>7</v>
      </c>
      <c r="AE61" s="110">
        <f>'HK4'!M62</f>
        <v>5</v>
      </c>
      <c r="AF61" s="110">
        <f>'HK4'!P62</f>
        <v>7</v>
      </c>
      <c r="AG61" s="110">
        <f>'HK4'!S62</f>
        <v>8</v>
      </c>
      <c r="AH61" s="110">
        <f>'HK4'!V62</f>
        <v>7</v>
      </c>
      <c r="AI61" s="110">
        <f>'HK4'!Y62</f>
        <v>5</v>
      </c>
      <c r="AJ61" s="110">
        <f>'HK4'!AB62</f>
        <v>10</v>
      </c>
      <c r="AK61" s="111">
        <f t="shared" si="1"/>
        <v>7.38</v>
      </c>
      <c r="AL61" s="111">
        <f>ROUND(SUMPRODUCT(H61:AJ61,$H$9:$AJ$9)/SUM($H$9:$AJ$9),2)</f>
        <v>7.2</v>
      </c>
      <c r="AM61" s="104" t="str">
        <f t="shared" si="2"/>
        <v>Khá</v>
      </c>
      <c r="AN61" s="104">
        <f t="shared" si="3"/>
        <v>0</v>
      </c>
      <c r="AO61" s="104">
        <f t="shared" si="4"/>
        <v>0</v>
      </c>
      <c r="AP61" s="112" t="str">
        <f t="shared" si="5"/>
        <v>Học tiếp</v>
      </c>
    </row>
    <row r="62" spans="1:42" ht="24" customHeight="1">
      <c r="A62" s="113">
        <v>53</v>
      </c>
      <c r="B62" s="105" t="s">
        <v>183</v>
      </c>
      <c r="C62" s="106" t="s">
        <v>184</v>
      </c>
      <c r="D62" s="107">
        <v>409180142</v>
      </c>
      <c r="E62" s="108" t="s">
        <v>295</v>
      </c>
      <c r="F62" s="104" t="s">
        <v>14</v>
      </c>
      <c r="G62" s="129" t="s">
        <v>164</v>
      </c>
      <c r="H62" s="109">
        <v>8</v>
      </c>
      <c r="I62" s="109">
        <f>'HK1'!J64</f>
        <v>7</v>
      </c>
      <c r="J62" s="109">
        <f>'HK1'!M64</f>
        <v>6</v>
      </c>
      <c r="K62" s="109">
        <f>'HK1'!P64</f>
        <v>6</v>
      </c>
      <c r="L62" s="109">
        <f>'HK1'!S64</f>
        <v>9</v>
      </c>
      <c r="M62" s="109">
        <f>'HK1'!V64</f>
        <v>9</v>
      </c>
      <c r="N62" s="109">
        <f>'HK1'!Y64</f>
        <v>7</v>
      </c>
      <c r="O62" s="110">
        <f>'HK2'!J64</f>
        <v>9</v>
      </c>
      <c r="P62" s="110">
        <f>'HK2'!M64</f>
        <v>6</v>
      </c>
      <c r="Q62" s="110">
        <f>'HK2'!P64</f>
        <v>6</v>
      </c>
      <c r="R62" s="110">
        <f>'HK2'!V64</f>
        <v>8</v>
      </c>
      <c r="S62" s="110">
        <f>'HK2'!S64</f>
        <v>8</v>
      </c>
      <c r="T62" s="110">
        <f>'HK2'!Y64</f>
        <v>8</v>
      </c>
      <c r="U62" s="110">
        <f>'HK2'!AB64</f>
        <v>8</v>
      </c>
      <c r="V62" s="110">
        <f>'HK2'!AE64</f>
        <v>8</v>
      </c>
      <c r="W62" s="110">
        <f>'HK3'!K63</f>
        <v>8</v>
      </c>
      <c r="X62" s="110">
        <f>'HK3'!N63</f>
        <v>7</v>
      </c>
      <c r="Y62" s="110">
        <f>'HK3'!Q63</f>
        <v>10</v>
      </c>
      <c r="Z62" s="110">
        <f>'HK3'!W63</f>
        <v>9</v>
      </c>
      <c r="AA62" s="110">
        <f>'HK3'!T63</f>
        <v>9</v>
      </c>
      <c r="AB62" s="110">
        <f>'HK3'!Z63</f>
        <v>8</v>
      </c>
      <c r="AC62" s="110">
        <f>'HK3'!AC63</f>
        <v>10</v>
      </c>
      <c r="AD62" s="110">
        <f>'HK4'!J63</f>
        <v>7</v>
      </c>
      <c r="AE62" s="110">
        <f>'HK4'!M63</f>
        <v>6</v>
      </c>
      <c r="AF62" s="110">
        <f>'HK4'!P63</f>
        <v>6</v>
      </c>
      <c r="AG62" s="110">
        <f>'HK4'!S63</f>
        <v>9</v>
      </c>
      <c r="AH62" s="110">
        <f>'HK4'!V63</f>
        <v>8</v>
      </c>
      <c r="AI62" s="110">
        <f>'HK4'!Y63</f>
        <v>7</v>
      </c>
      <c r="AJ62" s="110">
        <f>'HK4'!AB63</f>
        <v>10</v>
      </c>
      <c r="AK62" s="111">
        <f t="shared" si="1"/>
        <v>7.95</v>
      </c>
      <c r="AL62" s="111">
        <f t="shared" si="0"/>
        <v>7.69</v>
      </c>
      <c r="AM62" s="104" t="str">
        <f t="shared" si="2"/>
        <v>Khá</v>
      </c>
      <c r="AN62" s="104">
        <f t="shared" si="3"/>
        <v>0</v>
      </c>
      <c r="AO62" s="104">
        <f t="shared" si="4"/>
        <v>0</v>
      </c>
      <c r="AP62" s="112" t="str">
        <f t="shared" si="5"/>
        <v>Học tiếp</v>
      </c>
    </row>
    <row r="63" spans="1:42" ht="24" customHeight="1">
      <c r="A63" s="104">
        <v>54</v>
      </c>
      <c r="B63" s="105" t="s">
        <v>145</v>
      </c>
      <c r="C63" s="106" t="s">
        <v>185</v>
      </c>
      <c r="D63" s="107">
        <v>409180144</v>
      </c>
      <c r="E63" s="108" t="s">
        <v>296</v>
      </c>
      <c r="F63" s="104" t="s">
        <v>6</v>
      </c>
      <c r="G63" s="129" t="s">
        <v>231</v>
      </c>
      <c r="H63" s="109">
        <v>7</v>
      </c>
      <c r="I63" s="109">
        <f>'HK1'!J65</f>
        <v>7</v>
      </c>
      <c r="J63" s="109">
        <f>'HK1'!M65</f>
        <v>7</v>
      </c>
      <c r="K63" s="109">
        <f>'HK1'!P65</f>
        <v>5</v>
      </c>
      <c r="L63" s="109">
        <f>'HK1'!S65</f>
        <v>9</v>
      </c>
      <c r="M63" s="109">
        <f>'HK1'!V65</f>
        <v>7</v>
      </c>
      <c r="N63" s="109">
        <f>'HK1'!Y65</f>
        <v>7</v>
      </c>
      <c r="O63" s="110">
        <f>'HK2'!J65</f>
        <v>7</v>
      </c>
      <c r="P63" s="110">
        <f>'HK2'!M65</f>
        <v>5</v>
      </c>
      <c r="Q63" s="110">
        <f>'HK2'!P65</f>
        <v>7</v>
      </c>
      <c r="R63" s="110">
        <f>'HK2'!V65</f>
        <v>5</v>
      </c>
      <c r="S63" s="110">
        <f>'HK2'!S65</f>
        <v>7</v>
      </c>
      <c r="T63" s="110">
        <f>'HK2'!Y65</f>
        <v>8</v>
      </c>
      <c r="U63" s="110">
        <f>'HK2'!AB65</f>
        <v>7</v>
      </c>
      <c r="V63" s="110">
        <f>'HK2'!AE65</f>
        <v>6</v>
      </c>
      <c r="W63" s="110">
        <f>'HK3'!K64</f>
        <v>8</v>
      </c>
      <c r="X63" s="110">
        <f>'HK3'!N64</f>
        <v>7</v>
      </c>
      <c r="Y63" s="110">
        <f>'HK3'!Q64</f>
        <v>10</v>
      </c>
      <c r="Z63" s="110">
        <f>'HK3'!W64</f>
        <v>9</v>
      </c>
      <c r="AA63" s="110">
        <f>'HK3'!T64</f>
        <v>8</v>
      </c>
      <c r="AB63" s="110">
        <f>'HK3'!Z64</f>
        <v>8</v>
      </c>
      <c r="AC63" s="110">
        <f>'HK3'!AC64</f>
        <v>5</v>
      </c>
      <c r="AD63" s="110">
        <f>'HK4'!J64</f>
        <v>8</v>
      </c>
      <c r="AE63" s="110">
        <f>'HK4'!M64</f>
        <v>5</v>
      </c>
      <c r="AF63" s="110">
        <f>'HK4'!P64</f>
        <v>7</v>
      </c>
      <c r="AG63" s="110">
        <f>'HK4'!S64</f>
        <v>8</v>
      </c>
      <c r="AH63" s="110">
        <f>'HK4'!V64</f>
        <v>8</v>
      </c>
      <c r="AI63" s="110">
        <f>'HK4'!Y64</f>
        <v>5</v>
      </c>
      <c r="AJ63" s="110">
        <f>'HK4'!AB64</f>
        <v>8</v>
      </c>
      <c r="AK63" s="111">
        <f t="shared" si="1"/>
        <v>7.81</v>
      </c>
      <c r="AL63" s="111">
        <f t="shared" si="0"/>
        <v>7.29</v>
      </c>
      <c r="AM63" s="104" t="str">
        <f t="shared" si="2"/>
        <v>Khá</v>
      </c>
      <c r="AN63" s="104">
        <f t="shared" si="3"/>
        <v>0</v>
      </c>
      <c r="AO63" s="104">
        <f t="shared" si="4"/>
        <v>0</v>
      </c>
      <c r="AP63" s="112" t="str">
        <f t="shared" si="5"/>
        <v>Học tiếp</v>
      </c>
    </row>
    <row r="64" spans="1:42" ht="24" customHeight="1">
      <c r="A64" s="113">
        <v>55</v>
      </c>
      <c r="B64" s="115" t="s">
        <v>186</v>
      </c>
      <c r="C64" s="116" t="s">
        <v>187</v>
      </c>
      <c r="D64" s="114">
        <v>409180145</v>
      </c>
      <c r="E64" s="117" t="s">
        <v>297</v>
      </c>
      <c r="F64" s="118" t="s">
        <v>28</v>
      </c>
      <c r="G64" s="129" t="s">
        <v>164</v>
      </c>
      <c r="H64" s="109">
        <v>8</v>
      </c>
      <c r="I64" s="109">
        <f>'HK1'!J66</f>
        <v>6</v>
      </c>
      <c r="J64" s="109">
        <f>'HK1'!M66</f>
        <v>6</v>
      </c>
      <c r="K64" s="109">
        <f>'HK1'!P66</f>
        <v>7</v>
      </c>
      <c r="L64" s="109">
        <f>'HK1'!S66</f>
        <v>9</v>
      </c>
      <c r="M64" s="109">
        <f>'HK1'!V66</f>
        <v>7</v>
      </c>
      <c r="N64" s="109">
        <f>'HK1'!Y66</f>
        <v>8</v>
      </c>
      <c r="O64" s="110">
        <f>'HK2'!J66</f>
        <v>5</v>
      </c>
      <c r="P64" s="110">
        <f>'HK2'!M66</f>
        <v>5</v>
      </c>
      <c r="Q64" s="110">
        <f>'HK2'!P66</f>
        <v>5</v>
      </c>
      <c r="R64" s="110">
        <f>'HK2'!V66</f>
        <v>7</v>
      </c>
      <c r="S64" s="110">
        <f>'HK2'!S66</f>
        <v>7</v>
      </c>
      <c r="T64" s="110">
        <f>'HK2'!Y66</f>
        <v>6</v>
      </c>
      <c r="U64" s="110">
        <f>'HK2'!AB66</f>
        <v>6</v>
      </c>
      <c r="V64" s="110">
        <f>'HK2'!AE66</f>
        <v>7</v>
      </c>
      <c r="W64" s="110">
        <f>'HK3'!K65</f>
        <v>7</v>
      </c>
      <c r="X64" s="110">
        <f>'HK3'!N65</f>
        <v>5</v>
      </c>
      <c r="Y64" s="110">
        <f>'HK3'!Q65</f>
        <v>10</v>
      </c>
      <c r="Z64" s="110">
        <f>'HK3'!W65</f>
        <v>8</v>
      </c>
      <c r="AA64" s="110">
        <f>'HK3'!T65</f>
        <v>7</v>
      </c>
      <c r="AB64" s="110">
        <f>'HK3'!Z65</f>
        <v>5</v>
      </c>
      <c r="AC64" s="110">
        <f>'HK3'!AC65</f>
        <v>9</v>
      </c>
      <c r="AD64" s="110">
        <f>'HK4'!J65</f>
        <v>7</v>
      </c>
      <c r="AE64" s="110">
        <f>'HK4'!M65</f>
        <v>6</v>
      </c>
      <c r="AF64" s="110">
        <f>'HK4'!P65</f>
        <v>7</v>
      </c>
      <c r="AG64" s="110">
        <f>'HK4'!S65</f>
        <v>8</v>
      </c>
      <c r="AH64" s="110">
        <f>'HK4'!V65</f>
        <v>8</v>
      </c>
      <c r="AI64" s="110">
        <f>'HK4'!Y65</f>
        <v>6</v>
      </c>
      <c r="AJ64" s="110">
        <f>'HK4'!AB65</f>
        <v>10</v>
      </c>
      <c r="AK64" s="111">
        <f t="shared" si="1"/>
        <v>7.24</v>
      </c>
      <c r="AL64" s="111">
        <f t="shared" si="0"/>
        <v>6.79</v>
      </c>
      <c r="AM64" s="104" t="str">
        <f t="shared" si="2"/>
        <v>TB.Khá</v>
      </c>
      <c r="AN64" s="104">
        <f t="shared" si="3"/>
        <v>0</v>
      </c>
      <c r="AO64" s="104">
        <f t="shared" si="4"/>
        <v>0</v>
      </c>
      <c r="AP64" s="112" t="str">
        <f t="shared" si="5"/>
        <v>Học tiếp</v>
      </c>
    </row>
    <row r="65" spans="1:42" ht="24" customHeight="1">
      <c r="A65" s="113">
        <v>56</v>
      </c>
      <c r="B65" s="115" t="s">
        <v>188</v>
      </c>
      <c r="C65" s="116" t="s">
        <v>189</v>
      </c>
      <c r="D65" s="107">
        <v>409180146</v>
      </c>
      <c r="E65" s="117" t="s">
        <v>298</v>
      </c>
      <c r="F65" s="118" t="s">
        <v>13</v>
      </c>
      <c r="G65" s="129" t="s">
        <v>231</v>
      </c>
      <c r="H65" s="109">
        <v>6</v>
      </c>
      <c r="I65" s="109">
        <f>'HK1'!J67</f>
        <v>8</v>
      </c>
      <c r="J65" s="109">
        <f>'HK1'!M67</f>
        <v>8</v>
      </c>
      <c r="K65" s="109">
        <f>'HK1'!P67</f>
        <v>5</v>
      </c>
      <c r="L65" s="109">
        <f>'HK1'!S67</f>
        <v>9</v>
      </c>
      <c r="M65" s="109">
        <f>'HK1'!V67</f>
        <v>7</v>
      </c>
      <c r="N65" s="109">
        <f>'HK1'!Y67</f>
        <v>6</v>
      </c>
      <c r="O65" s="110">
        <f>'HK2'!J67</f>
        <v>7</v>
      </c>
      <c r="P65" s="110">
        <f>'HK2'!M67</f>
        <v>5</v>
      </c>
      <c r="Q65" s="110">
        <f>'HK2'!P67</f>
        <v>7</v>
      </c>
      <c r="R65" s="110">
        <f>'HK2'!V67</f>
        <v>7</v>
      </c>
      <c r="S65" s="110">
        <f>'HK2'!S67</f>
        <v>8</v>
      </c>
      <c r="T65" s="110">
        <f>'HK2'!Y67</f>
        <v>8</v>
      </c>
      <c r="U65" s="110">
        <f>'HK2'!AB67</f>
        <v>7</v>
      </c>
      <c r="V65" s="110">
        <f>'HK2'!AE67</f>
        <v>7</v>
      </c>
      <c r="W65" s="110">
        <f>'HK3'!K66</f>
        <v>7</v>
      </c>
      <c r="X65" s="110">
        <f>'HK3'!N66</f>
        <v>6</v>
      </c>
      <c r="Y65" s="110">
        <f>'HK3'!Q66</f>
        <v>10</v>
      </c>
      <c r="Z65" s="110">
        <f>'HK3'!W66</f>
        <v>9</v>
      </c>
      <c r="AA65" s="110">
        <f>'HK3'!T66</f>
        <v>8</v>
      </c>
      <c r="AB65" s="110">
        <f>'HK3'!Z66</f>
        <v>6</v>
      </c>
      <c r="AC65" s="110">
        <f>'HK3'!AC66</f>
        <v>7</v>
      </c>
      <c r="AD65" s="110">
        <f>'HK4'!J66</f>
        <v>6</v>
      </c>
      <c r="AE65" s="110">
        <f>'HK4'!M66</f>
        <v>6</v>
      </c>
      <c r="AF65" s="110">
        <f>'HK4'!P66</f>
        <v>7</v>
      </c>
      <c r="AG65" s="110">
        <f>'HK4'!S66</f>
        <v>8</v>
      </c>
      <c r="AH65" s="110">
        <f>'HK4'!V66</f>
        <v>8</v>
      </c>
      <c r="AI65" s="110">
        <f>'HK4'!Y66</f>
        <v>8</v>
      </c>
      <c r="AJ65" s="110">
        <f>'HK4'!AB66</f>
        <v>10</v>
      </c>
      <c r="AK65" s="111">
        <f t="shared" si="1"/>
        <v>7.45</v>
      </c>
      <c r="AL65" s="111">
        <f t="shared" si="0"/>
        <v>7.34</v>
      </c>
      <c r="AM65" s="104" t="str">
        <f t="shared" si="2"/>
        <v>Khá</v>
      </c>
      <c r="AN65" s="104">
        <f t="shared" si="3"/>
        <v>0</v>
      </c>
      <c r="AO65" s="104">
        <f t="shared" si="4"/>
        <v>0</v>
      </c>
      <c r="AP65" s="112" t="str">
        <f t="shared" si="5"/>
        <v>Học tiếp</v>
      </c>
    </row>
    <row r="66" spans="1:42" ht="24" customHeight="1">
      <c r="A66" s="104">
        <v>57</v>
      </c>
      <c r="B66" s="115" t="s">
        <v>232</v>
      </c>
      <c r="C66" s="116" t="s">
        <v>233</v>
      </c>
      <c r="D66" s="114">
        <v>409180147</v>
      </c>
      <c r="E66" s="117" t="s">
        <v>260</v>
      </c>
      <c r="F66" s="118" t="s">
        <v>37</v>
      </c>
      <c r="G66" s="129" t="s">
        <v>231</v>
      </c>
      <c r="H66" s="109">
        <v>0</v>
      </c>
      <c r="I66" s="109">
        <f>'HK1'!J68</f>
        <v>7</v>
      </c>
      <c r="J66" s="109">
        <f>'HK1'!M68</f>
        <v>10</v>
      </c>
      <c r="K66" s="109">
        <f>'HK1'!P68</f>
        <v>5</v>
      </c>
      <c r="L66" s="109">
        <f>'HK1'!S68</f>
        <v>9</v>
      </c>
      <c r="M66" s="109">
        <f>'HK1'!V68</f>
        <v>8</v>
      </c>
      <c r="N66" s="109">
        <f>'HK1'!Y68</f>
        <v>7</v>
      </c>
      <c r="O66" s="110">
        <f>'HK2'!J68</f>
        <v>10</v>
      </c>
      <c r="P66" s="110">
        <f>'HK2'!M68</f>
        <v>7</v>
      </c>
      <c r="Q66" s="110">
        <f>'HK2'!P68</f>
        <v>5</v>
      </c>
      <c r="R66" s="110">
        <f>'HK2'!V68</f>
        <v>5</v>
      </c>
      <c r="S66" s="110">
        <f>'HK2'!S68</f>
        <v>8</v>
      </c>
      <c r="T66" s="110">
        <f>'HK2'!Y68</f>
        <v>7</v>
      </c>
      <c r="U66" s="110">
        <f>'HK2'!AB68</f>
        <v>7</v>
      </c>
      <c r="V66" s="110">
        <f>'HK2'!AE68</f>
        <v>6</v>
      </c>
      <c r="W66" s="110">
        <f>'HK3'!K67</f>
        <v>0</v>
      </c>
      <c r="X66" s="110">
        <f>'HK3'!N67</f>
        <v>0</v>
      </c>
      <c r="Y66" s="110">
        <f>'HK3'!Q67</f>
        <v>0</v>
      </c>
      <c r="Z66" s="110">
        <f>'HK3'!W67</f>
        <v>0</v>
      </c>
      <c r="AA66" s="110">
        <f>'HK3'!T67</f>
        <v>0</v>
      </c>
      <c r="AB66" s="110">
        <f>'HK3'!Z67</f>
        <v>0</v>
      </c>
      <c r="AC66" s="110">
        <f>'HK3'!AC67</f>
        <v>0</v>
      </c>
      <c r="AD66" s="110">
        <f>'HK4'!J67</f>
        <v>0</v>
      </c>
      <c r="AE66" s="110">
        <f>'HK4'!M67</f>
        <v>0</v>
      </c>
      <c r="AF66" s="110">
        <f>'HK4'!P67</f>
        <v>0</v>
      </c>
      <c r="AG66" s="110">
        <f>'HK4'!S67</f>
        <v>0</v>
      </c>
      <c r="AH66" s="110">
        <f>'HK4'!V67</f>
        <v>0</v>
      </c>
      <c r="AI66" s="110">
        <f>'HK4'!Y67</f>
        <v>0</v>
      </c>
      <c r="AJ66" s="110">
        <f>'HK4'!AB67</f>
        <v>0</v>
      </c>
      <c r="AK66" s="111">
        <f t="shared" si="1"/>
        <v>0</v>
      </c>
      <c r="AL66" s="111">
        <f t="shared" si="0"/>
        <v>4.02</v>
      </c>
      <c r="AM66" s="104" t="str">
        <f t="shared" si="2"/>
        <v>Yếu</v>
      </c>
      <c r="AN66" s="104">
        <f t="shared" si="3"/>
        <v>15</v>
      </c>
      <c r="AO66" s="104">
        <f t="shared" si="4"/>
        <v>42</v>
      </c>
      <c r="AP66" s="112" t="str">
        <f t="shared" si="5"/>
        <v>Thôi học</v>
      </c>
    </row>
    <row r="67" spans="1:42" ht="24" customHeight="1">
      <c r="A67" s="113">
        <v>58</v>
      </c>
      <c r="B67" s="115" t="s">
        <v>190</v>
      </c>
      <c r="C67" s="116" t="s">
        <v>191</v>
      </c>
      <c r="D67" s="114">
        <v>409180150</v>
      </c>
      <c r="E67" s="117" t="s">
        <v>299</v>
      </c>
      <c r="F67" s="118" t="s">
        <v>25</v>
      </c>
      <c r="G67" s="129" t="s">
        <v>231</v>
      </c>
      <c r="H67" s="109">
        <v>7</v>
      </c>
      <c r="I67" s="109">
        <f>'HK1'!J69</f>
        <v>6</v>
      </c>
      <c r="J67" s="109">
        <f>'HK1'!M69</f>
        <v>6</v>
      </c>
      <c r="K67" s="109">
        <f>'HK1'!P69</f>
        <v>5</v>
      </c>
      <c r="L67" s="109">
        <f>'HK1'!S69</f>
        <v>9</v>
      </c>
      <c r="M67" s="109">
        <f>'HK1'!V69</f>
        <v>6</v>
      </c>
      <c r="N67" s="109">
        <f>'HK1'!Y69</f>
        <v>6</v>
      </c>
      <c r="O67" s="110">
        <f>'HK2'!J69</f>
        <v>7</v>
      </c>
      <c r="P67" s="110">
        <f>'HK2'!M69</f>
        <v>6</v>
      </c>
      <c r="Q67" s="110">
        <f>'HK2'!P69</f>
        <v>8</v>
      </c>
      <c r="R67" s="110">
        <f>'HK2'!V69</f>
        <v>5</v>
      </c>
      <c r="S67" s="110">
        <f>'HK2'!S69</f>
        <v>8</v>
      </c>
      <c r="T67" s="110">
        <f>'HK2'!Y69</f>
        <v>7</v>
      </c>
      <c r="U67" s="110">
        <f>'HK2'!AB69</f>
        <v>7</v>
      </c>
      <c r="V67" s="110">
        <f>'HK2'!AE69</f>
        <v>6</v>
      </c>
      <c r="W67" s="110">
        <f>'HK3'!K68</f>
        <v>7</v>
      </c>
      <c r="X67" s="110">
        <f>'HK3'!N68</f>
        <v>7</v>
      </c>
      <c r="Y67" s="110">
        <f>'HK3'!Q68</f>
        <v>10</v>
      </c>
      <c r="Z67" s="110">
        <f>'HK3'!W68</f>
        <v>7</v>
      </c>
      <c r="AA67" s="110">
        <f>'HK3'!T68</f>
        <v>8</v>
      </c>
      <c r="AB67" s="110">
        <f>'HK3'!Z68</f>
        <v>7</v>
      </c>
      <c r="AC67" s="110">
        <f>'HK3'!AC68</f>
        <v>6</v>
      </c>
      <c r="AD67" s="110">
        <f>'HK4'!J68</f>
        <v>6</v>
      </c>
      <c r="AE67" s="110">
        <f>'HK4'!M68</f>
        <v>6</v>
      </c>
      <c r="AF67" s="110">
        <f>'HK4'!P68</f>
        <v>7</v>
      </c>
      <c r="AG67" s="110">
        <f>'HK4'!S68</f>
        <v>8</v>
      </c>
      <c r="AH67" s="110">
        <f>'HK4'!V68</f>
        <v>8</v>
      </c>
      <c r="AI67" s="110">
        <f>'HK4'!Y68</f>
        <v>5</v>
      </c>
      <c r="AJ67" s="110">
        <f>'HK4'!AB68</f>
        <v>10</v>
      </c>
      <c r="AK67" s="111">
        <f t="shared" si="1"/>
        <v>7.45</v>
      </c>
      <c r="AL67" s="111">
        <f t="shared" si="0"/>
        <v>7.09</v>
      </c>
      <c r="AM67" s="104" t="str">
        <f t="shared" si="2"/>
        <v>Khá</v>
      </c>
      <c r="AN67" s="104">
        <f t="shared" si="3"/>
        <v>0</v>
      </c>
      <c r="AO67" s="104">
        <f t="shared" si="4"/>
        <v>0</v>
      </c>
      <c r="AP67" s="112" t="str">
        <f t="shared" si="5"/>
        <v>Học tiếp</v>
      </c>
    </row>
    <row r="68" spans="1:42" ht="24" customHeight="1">
      <c r="A68" s="104">
        <v>59</v>
      </c>
      <c r="B68" s="115" t="s">
        <v>118</v>
      </c>
      <c r="C68" s="116" t="s">
        <v>192</v>
      </c>
      <c r="D68" s="107">
        <v>409180151</v>
      </c>
      <c r="E68" s="117" t="s">
        <v>300</v>
      </c>
      <c r="F68" s="118" t="s">
        <v>38</v>
      </c>
      <c r="G68" s="129" t="s">
        <v>164</v>
      </c>
      <c r="H68" s="109">
        <v>6</v>
      </c>
      <c r="I68" s="109">
        <f>'HK1'!J70</f>
        <v>6</v>
      </c>
      <c r="J68" s="109">
        <f>'HK1'!M70</f>
        <v>5</v>
      </c>
      <c r="K68" s="109">
        <f>'HK1'!P70</f>
        <v>7</v>
      </c>
      <c r="L68" s="109">
        <f>'HK1'!S70</f>
        <v>9</v>
      </c>
      <c r="M68" s="109">
        <f>'HK1'!V70</f>
        <v>5</v>
      </c>
      <c r="N68" s="109">
        <f>'HK1'!Y70</f>
        <v>5</v>
      </c>
      <c r="O68" s="110">
        <f>'HK2'!J70</f>
        <v>8</v>
      </c>
      <c r="P68" s="110">
        <f>'HK2'!M70</f>
        <v>5</v>
      </c>
      <c r="Q68" s="110">
        <f>'HK2'!P70</f>
        <v>5</v>
      </c>
      <c r="R68" s="110">
        <f>'HK2'!V70</f>
        <v>8</v>
      </c>
      <c r="S68" s="110">
        <f>'HK2'!S70</f>
        <v>8</v>
      </c>
      <c r="T68" s="110">
        <f>'HK2'!Y70</f>
        <v>7</v>
      </c>
      <c r="U68" s="110">
        <f>'HK2'!AB70</f>
        <v>7</v>
      </c>
      <c r="V68" s="110">
        <f>'HK2'!AE70</f>
        <v>7</v>
      </c>
      <c r="W68" s="110">
        <f>'HK3'!K69</f>
        <v>6</v>
      </c>
      <c r="X68" s="110">
        <f>'HK3'!N69</f>
        <v>6</v>
      </c>
      <c r="Y68" s="110">
        <f>'HK3'!Q69</f>
        <v>10</v>
      </c>
      <c r="Z68" s="110">
        <f>'HK3'!W69</f>
        <v>7</v>
      </c>
      <c r="AA68" s="110">
        <f>'HK3'!T69</f>
        <v>7</v>
      </c>
      <c r="AB68" s="110">
        <f>'HK3'!Z69</f>
        <v>6</v>
      </c>
      <c r="AC68" s="110">
        <f>'HK3'!AC69</f>
        <v>10</v>
      </c>
      <c r="AD68" s="110">
        <f>'HK4'!J69</f>
        <v>6</v>
      </c>
      <c r="AE68" s="110">
        <f>'HK4'!M69</f>
        <v>6</v>
      </c>
      <c r="AF68" s="110">
        <f>'HK4'!P69</f>
        <v>6</v>
      </c>
      <c r="AG68" s="110">
        <f>'HK4'!S69</f>
        <v>8</v>
      </c>
      <c r="AH68" s="110">
        <f>'HK4'!V69</f>
        <v>6</v>
      </c>
      <c r="AI68" s="110">
        <f>'HK4'!Y69</f>
        <v>6</v>
      </c>
      <c r="AJ68" s="110">
        <f>'HK4'!AB69</f>
        <v>2</v>
      </c>
      <c r="AK68" s="111">
        <f t="shared" si="1"/>
        <v>6.64</v>
      </c>
      <c r="AL68" s="111">
        <f t="shared" si="0"/>
        <v>6.56</v>
      </c>
      <c r="AM68" s="104" t="str">
        <f t="shared" si="2"/>
        <v>TB.Khá</v>
      </c>
      <c r="AN68" s="104">
        <f t="shared" si="3"/>
        <v>1</v>
      </c>
      <c r="AO68" s="104">
        <f t="shared" si="4"/>
        <v>1</v>
      </c>
      <c r="AP68" s="112" t="str">
        <f t="shared" si="5"/>
        <v>Học tiếp</v>
      </c>
    </row>
    <row r="69" spans="1:42" ht="24" customHeight="1">
      <c r="A69" s="113">
        <v>60</v>
      </c>
      <c r="B69" s="105" t="s">
        <v>193</v>
      </c>
      <c r="C69" s="106" t="s">
        <v>194</v>
      </c>
      <c r="D69" s="107">
        <v>409180152</v>
      </c>
      <c r="E69" s="108" t="s">
        <v>301</v>
      </c>
      <c r="F69" s="104" t="s">
        <v>31</v>
      </c>
      <c r="G69" s="129" t="s">
        <v>231</v>
      </c>
      <c r="H69" s="109">
        <v>7</v>
      </c>
      <c r="I69" s="109">
        <f>'HK1'!J71</f>
        <v>7</v>
      </c>
      <c r="J69" s="109">
        <f>'HK1'!M71</f>
        <v>6</v>
      </c>
      <c r="K69" s="109">
        <f>'HK1'!P71</f>
        <v>5</v>
      </c>
      <c r="L69" s="109">
        <f>'HK1'!S71</f>
        <v>9</v>
      </c>
      <c r="M69" s="109">
        <f>'HK1'!V71</f>
        <v>6</v>
      </c>
      <c r="N69" s="109">
        <f>'HK1'!Y71</f>
        <v>6</v>
      </c>
      <c r="O69" s="110">
        <f>'HK2'!J71</f>
        <v>7</v>
      </c>
      <c r="P69" s="110">
        <f>'HK2'!M71</f>
        <v>5</v>
      </c>
      <c r="Q69" s="110">
        <f>'HK2'!P71</f>
        <v>5</v>
      </c>
      <c r="R69" s="110">
        <f>'HK2'!V71</f>
        <v>5</v>
      </c>
      <c r="S69" s="110">
        <f>'HK2'!S71</f>
        <v>7</v>
      </c>
      <c r="T69" s="110">
        <f>'HK2'!Y71</f>
        <v>7</v>
      </c>
      <c r="U69" s="110">
        <f>'HK2'!AB71</f>
        <v>7</v>
      </c>
      <c r="V69" s="110">
        <f>'HK2'!AE71</f>
        <v>6</v>
      </c>
      <c r="W69" s="110">
        <f>'HK3'!K70</f>
        <v>5</v>
      </c>
      <c r="X69" s="110">
        <f>'HK3'!N70</f>
        <v>6</v>
      </c>
      <c r="Y69" s="110">
        <f>'HK3'!Q70</f>
        <v>5</v>
      </c>
      <c r="Z69" s="110">
        <f>'HK3'!W70</f>
        <v>7</v>
      </c>
      <c r="AA69" s="110">
        <f>'HK3'!T70</f>
        <v>7</v>
      </c>
      <c r="AB69" s="110">
        <f>'HK3'!Z70</f>
        <v>6</v>
      </c>
      <c r="AC69" s="110">
        <f>'HK3'!AC70</f>
        <v>6</v>
      </c>
      <c r="AD69" s="110">
        <f>'HK4'!J70</f>
        <v>6</v>
      </c>
      <c r="AE69" s="110">
        <f>'HK4'!M70</f>
        <v>8</v>
      </c>
      <c r="AF69" s="110">
        <f>'HK4'!P70</f>
        <v>7</v>
      </c>
      <c r="AG69" s="110">
        <f>'HK4'!S70</f>
        <v>8</v>
      </c>
      <c r="AH69" s="110">
        <f>'HK4'!V70</f>
        <v>8</v>
      </c>
      <c r="AI69" s="110">
        <f>'HK4'!Y70</f>
        <v>7</v>
      </c>
      <c r="AJ69" s="110">
        <f>'HK4'!AB70</f>
        <v>10</v>
      </c>
      <c r="AK69" s="111">
        <f t="shared" si="1"/>
        <v>6.74</v>
      </c>
      <c r="AL69" s="111">
        <f t="shared" si="0"/>
        <v>6.52</v>
      </c>
      <c r="AM69" s="104" t="str">
        <f t="shared" si="2"/>
        <v>TB.Khá</v>
      </c>
      <c r="AN69" s="104">
        <f t="shared" si="3"/>
        <v>0</v>
      </c>
      <c r="AO69" s="104">
        <f t="shared" si="4"/>
        <v>0</v>
      </c>
      <c r="AP69" s="112" t="str">
        <f t="shared" si="5"/>
        <v>Học tiếp</v>
      </c>
    </row>
    <row r="70" spans="1:42" ht="24" customHeight="1">
      <c r="A70" s="113">
        <v>61</v>
      </c>
      <c r="B70" s="105" t="s">
        <v>195</v>
      </c>
      <c r="C70" s="106" t="s">
        <v>194</v>
      </c>
      <c r="D70" s="114">
        <v>409180153</v>
      </c>
      <c r="E70" s="108" t="s">
        <v>302</v>
      </c>
      <c r="F70" s="104" t="s">
        <v>4</v>
      </c>
      <c r="G70" s="129" t="s">
        <v>231</v>
      </c>
      <c r="H70" s="109">
        <v>6</v>
      </c>
      <c r="I70" s="109">
        <f>'HK1'!J72</f>
        <v>7</v>
      </c>
      <c r="J70" s="109">
        <f>'HK1'!M72</f>
        <v>5</v>
      </c>
      <c r="K70" s="109">
        <f>'HK1'!P72</f>
        <v>6</v>
      </c>
      <c r="L70" s="109">
        <f>'HK1'!S72</f>
        <v>8</v>
      </c>
      <c r="M70" s="109">
        <f>'HK1'!V72</f>
        <v>6</v>
      </c>
      <c r="N70" s="109">
        <f>'HK1'!Y72</f>
        <v>5</v>
      </c>
      <c r="O70" s="110">
        <f>'HK2'!J72</f>
        <v>9</v>
      </c>
      <c r="P70" s="110">
        <f>'HK2'!M72</f>
        <v>5</v>
      </c>
      <c r="Q70" s="110">
        <f>'HK2'!P72</f>
        <v>8</v>
      </c>
      <c r="R70" s="110">
        <f>'HK2'!V72</f>
        <v>5</v>
      </c>
      <c r="S70" s="110">
        <f>'HK2'!S72</f>
        <v>7</v>
      </c>
      <c r="T70" s="110">
        <f>'HK2'!Y72</f>
        <v>6</v>
      </c>
      <c r="U70" s="110">
        <f>'HK2'!AB72</f>
        <v>7</v>
      </c>
      <c r="V70" s="110">
        <f>'HK2'!AE72</f>
        <v>6</v>
      </c>
      <c r="W70" s="110">
        <f>'HK3'!K71</f>
        <v>6</v>
      </c>
      <c r="X70" s="110">
        <f>'HK3'!N71</f>
        <v>5</v>
      </c>
      <c r="Y70" s="110">
        <f>'HK3'!Q71</f>
        <v>10</v>
      </c>
      <c r="Z70" s="110">
        <f>'HK3'!W71</f>
        <v>6</v>
      </c>
      <c r="AA70" s="110">
        <f>'HK3'!T71</f>
        <v>8</v>
      </c>
      <c r="AB70" s="110">
        <f>'HK3'!Z71</f>
        <v>6</v>
      </c>
      <c r="AC70" s="110">
        <f>'HK3'!AC71</f>
        <v>7</v>
      </c>
      <c r="AD70" s="110">
        <f>'HK4'!J71</f>
        <v>6</v>
      </c>
      <c r="AE70" s="110">
        <f>'HK4'!M71</f>
        <v>6</v>
      </c>
      <c r="AF70" s="110">
        <f>'HK4'!P71</f>
        <v>5</v>
      </c>
      <c r="AG70" s="110">
        <f>'HK4'!S71</f>
        <v>7</v>
      </c>
      <c r="AH70" s="110">
        <f>'HK4'!V71</f>
        <v>6</v>
      </c>
      <c r="AI70" s="110">
        <f>'HK4'!Y71</f>
        <v>5</v>
      </c>
      <c r="AJ70" s="110">
        <f>'HK4'!AB71</f>
        <v>3</v>
      </c>
      <c r="AK70" s="111">
        <f t="shared" si="1"/>
        <v>6.43</v>
      </c>
      <c r="AL70" s="111">
        <f t="shared" si="0"/>
        <v>6.4</v>
      </c>
      <c r="AM70" s="104" t="str">
        <f t="shared" si="2"/>
        <v>TB.Khá</v>
      </c>
      <c r="AN70" s="104">
        <f t="shared" si="3"/>
        <v>1</v>
      </c>
      <c r="AO70" s="104">
        <f t="shared" si="4"/>
        <v>1</v>
      </c>
      <c r="AP70" s="112" t="str">
        <f t="shared" si="5"/>
        <v>Học tiếp</v>
      </c>
    </row>
    <row r="71" spans="1:42" ht="24" customHeight="1">
      <c r="A71" s="104">
        <v>62</v>
      </c>
      <c r="B71" s="105" t="s">
        <v>196</v>
      </c>
      <c r="C71" s="106" t="s">
        <v>194</v>
      </c>
      <c r="D71" s="107">
        <v>409180154</v>
      </c>
      <c r="E71" s="108" t="s">
        <v>303</v>
      </c>
      <c r="F71" s="104" t="s">
        <v>38</v>
      </c>
      <c r="G71" s="129" t="s">
        <v>231</v>
      </c>
      <c r="H71" s="109">
        <v>6</v>
      </c>
      <c r="I71" s="109">
        <f>'HK1'!J73</f>
        <v>5</v>
      </c>
      <c r="J71" s="109">
        <f>'HK1'!M73</f>
        <v>8</v>
      </c>
      <c r="K71" s="109">
        <f>'HK1'!P73</f>
        <v>6</v>
      </c>
      <c r="L71" s="109">
        <f>'HK1'!S73</f>
        <v>9</v>
      </c>
      <c r="M71" s="109">
        <f>'HK1'!V73</f>
        <v>7</v>
      </c>
      <c r="N71" s="109">
        <f>'HK1'!Y73</f>
        <v>7</v>
      </c>
      <c r="O71" s="110">
        <f>'HK2'!J73</f>
        <v>10</v>
      </c>
      <c r="P71" s="110">
        <f>'HK2'!M73</f>
        <v>6</v>
      </c>
      <c r="Q71" s="110">
        <f>'HK2'!P73</f>
        <v>7</v>
      </c>
      <c r="R71" s="110">
        <f>'HK2'!V73</f>
        <v>7</v>
      </c>
      <c r="S71" s="110">
        <f>'HK2'!S73</f>
        <v>8</v>
      </c>
      <c r="T71" s="110">
        <f>'HK2'!Y73</f>
        <v>7</v>
      </c>
      <c r="U71" s="110">
        <f>'HK2'!AB73</f>
        <v>7</v>
      </c>
      <c r="V71" s="110">
        <f>'HK2'!AE73</f>
        <v>6</v>
      </c>
      <c r="W71" s="110">
        <f>'HK3'!K72</f>
        <v>7</v>
      </c>
      <c r="X71" s="110">
        <f>'HK3'!N72</f>
        <v>8</v>
      </c>
      <c r="Y71" s="110">
        <f>'HK3'!Q72</f>
        <v>10</v>
      </c>
      <c r="Z71" s="110">
        <f>'HK3'!W72</f>
        <v>8</v>
      </c>
      <c r="AA71" s="110">
        <f>'HK3'!T72</f>
        <v>9</v>
      </c>
      <c r="AB71" s="110">
        <f>'HK3'!Z72</f>
        <v>7</v>
      </c>
      <c r="AC71" s="110">
        <f>'HK3'!AC72</f>
        <v>6</v>
      </c>
      <c r="AD71" s="110">
        <f>'HK4'!J72</f>
        <v>6</v>
      </c>
      <c r="AE71" s="110">
        <f>'HK4'!M72</f>
        <v>5</v>
      </c>
      <c r="AF71" s="110">
        <f>'HK4'!P72</f>
        <v>7</v>
      </c>
      <c r="AG71" s="110">
        <f>'HK4'!S72</f>
        <v>8</v>
      </c>
      <c r="AH71" s="110">
        <f>'HK4'!V72</f>
        <v>8</v>
      </c>
      <c r="AI71" s="110">
        <f>'HK4'!Y72</f>
        <v>7</v>
      </c>
      <c r="AJ71" s="110">
        <f>'HK4'!AB72</f>
        <v>10</v>
      </c>
      <c r="AK71" s="111">
        <f t="shared" si="1"/>
        <v>7.6</v>
      </c>
      <c r="AL71" s="111">
        <f t="shared" si="0"/>
        <v>7.46</v>
      </c>
      <c r="AM71" s="104" t="str">
        <f t="shared" si="2"/>
        <v>Khá</v>
      </c>
      <c r="AN71" s="104">
        <f t="shared" si="3"/>
        <v>0</v>
      </c>
      <c r="AO71" s="104">
        <f t="shared" si="4"/>
        <v>0</v>
      </c>
      <c r="AP71" s="112" t="str">
        <f t="shared" si="5"/>
        <v>Học tiếp</v>
      </c>
    </row>
    <row r="72" spans="1:42" ht="24" customHeight="1">
      <c r="A72" s="113">
        <v>63</v>
      </c>
      <c r="B72" s="105" t="s">
        <v>197</v>
      </c>
      <c r="C72" s="106" t="s">
        <v>194</v>
      </c>
      <c r="D72" s="107">
        <v>409180155</v>
      </c>
      <c r="E72" s="108" t="s">
        <v>304</v>
      </c>
      <c r="F72" s="104" t="s">
        <v>39</v>
      </c>
      <c r="G72" s="129" t="s">
        <v>231</v>
      </c>
      <c r="H72" s="109">
        <v>6</v>
      </c>
      <c r="I72" s="109">
        <f>'HK1'!J74</f>
        <v>7</v>
      </c>
      <c r="J72" s="109">
        <f>'HK1'!M74</f>
        <v>8</v>
      </c>
      <c r="K72" s="109">
        <f>'HK1'!P74</f>
        <v>6</v>
      </c>
      <c r="L72" s="109">
        <f>'HK1'!S74</f>
        <v>9</v>
      </c>
      <c r="M72" s="109">
        <f>'HK1'!V74</f>
        <v>8</v>
      </c>
      <c r="N72" s="109">
        <f>'HK1'!Y74</f>
        <v>9</v>
      </c>
      <c r="O72" s="110">
        <f>'HK2'!J74</f>
        <v>9</v>
      </c>
      <c r="P72" s="110">
        <f>'HK2'!M74</f>
        <v>6</v>
      </c>
      <c r="Q72" s="110">
        <f>'HK2'!P74</f>
        <v>7</v>
      </c>
      <c r="R72" s="110">
        <f>'HK2'!V74</f>
        <v>5</v>
      </c>
      <c r="S72" s="110">
        <f>'HK2'!S74</f>
        <v>7</v>
      </c>
      <c r="T72" s="110">
        <f>'HK2'!Y74</f>
        <v>7</v>
      </c>
      <c r="U72" s="110">
        <f>'HK2'!AB74</f>
        <v>7</v>
      </c>
      <c r="V72" s="110">
        <f>'HK2'!AE74</f>
        <v>6</v>
      </c>
      <c r="W72" s="110">
        <f>'HK3'!K73</f>
        <v>8</v>
      </c>
      <c r="X72" s="110">
        <f>'HK3'!N73</f>
        <v>7</v>
      </c>
      <c r="Y72" s="110">
        <f>'HK3'!Q73</f>
        <v>10</v>
      </c>
      <c r="Z72" s="110">
        <f>'HK3'!W73</f>
        <v>8</v>
      </c>
      <c r="AA72" s="110">
        <f>'HK3'!T73</f>
        <v>8</v>
      </c>
      <c r="AB72" s="110">
        <f>'HK3'!Z73</f>
        <v>7</v>
      </c>
      <c r="AC72" s="110">
        <f>'HK3'!AC73</f>
        <v>6</v>
      </c>
      <c r="AD72" s="110">
        <f>'HK4'!J73</f>
        <v>6</v>
      </c>
      <c r="AE72" s="110">
        <f>'HK4'!M73</f>
        <v>6</v>
      </c>
      <c r="AF72" s="110">
        <f>'HK4'!P73</f>
        <v>8</v>
      </c>
      <c r="AG72" s="110">
        <f>'HK4'!S73</f>
        <v>9</v>
      </c>
      <c r="AH72" s="110">
        <f>'HK4'!V73</f>
        <v>8</v>
      </c>
      <c r="AI72" s="110">
        <f>'HK4'!Y73</f>
        <v>8</v>
      </c>
      <c r="AJ72" s="110">
        <f>'HK4'!AB73</f>
        <v>10</v>
      </c>
      <c r="AK72" s="111">
        <f>ROUND(SUMPRODUCT(W72:AJ72,$W$9:$AJ$9)/SUM($W$9:$AJ$9),2)</f>
        <v>7.81</v>
      </c>
      <c r="AL72" s="111">
        <f>ROUND(SUMPRODUCT(H72:AJ72,$H$9:$AJ$9)/SUM($H$9:$AJ$9),2)</f>
        <v>7.54</v>
      </c>
      <c r="AM72" s="104" t="str">
        <f t="shared" si="2"/>
        <v>Khá</v>
      </c>
      <c r="AN72" s="104">
        <f t="shared" si="3"/>
        <v>0</v>
      </c>
      <c r="AO72" s="104">
        <f t="shared" si="4"/>
        <v>0</v>
      </c>
      <c r="AP72" s="112" t="str">
        <f t="shared" si="5"/>
        <v>Học tiếp</v>
      </c>
    </row>
    <row r="73" spans="1:42" ht="24" customHeight="1">
      <c r="A73" s="104">
        <v>64</v>
      </c>
      <c r="B73" s="115" t="s">
        <v>198</v>
      </c>
      <c r="C73" s="116" t="s">
        <v>194</v>
      </c>
      <c r="D73" s="114">
        <v>409180156</v>
      </c>
      <c r="E73" s="117" t="s">
        <v>305</v>
      </c>
      <c r="F73" s="118" t="s">
        <v>40</v>
      </c>
      <c r="G73" s="129" t="s">
        <v>231</v>
      </c>
      <c r="H73" s="109">
        <v>7</v>
      </c>
      <c r="I73" s="109">
        <f>'HK1'!J75</f>
        <v>7</v>
      </c>
      <c r="J73" s="109">
        <f>'HK1'!M75</f>
        <v>7</v>
      </c>
      <c r="K73" s="109">
        <f>'HK1'!P75</f>
        <v>5</v>
      </c>
      <c r="L73" s="109">
        <f>'HK1'!S75</f>
        <v>9</v>
      </c>
      <c r="M73" s="109">
        <f>'HK1'!V75</f>
        <v>8</v>
      </c>
      <c r="N73" s="109">
        <f>'HK1'!Y75</f>
        <v>8</v>
      </c>
      <c r="O73" s="110">
        <f>'HK2'!J75</f>
        <v>7</v>
      </c>
      <c r="P73" s="110">
        <f>'HK2'!M75</f>
        <v>5</v>
      </c>
      <c r="Q73" s="110">
        <f>'HK2'!P75</f>
        <v>7</v>
      </c>
      <c r="R73" s="110">
        <f>'HK2'!V75</f>
        <v>7</v>
      </c>
      <c r="S73" s="110">
        <f>'HK2'!S75</f>
        <v>7</v>
      </c>
      <c r="T73" s="110">
        <f>'HK2'!Y75</f>
        <v>6</v>
      </c>
      <c r="U73" s="110">
        <f>'HK2'!AB75</f>
        <v>7</v>
      </c>
      <c r="V73" s="110">
        <f>'HK2'!AE75</f>
        <v>6</v>
      </c>
      <c r="W73" s="110">
        <f>'HK3'!K74</f>
        <v>7</v>
      </c>
      <c r="X73" s="110">
        <f>'HK3'!N74</f>
        <v>7</v>
      </c>
      <c r="Y73" s="110">
        <f>'HK3'!Q74</f>
        <v>10</v>
      </c>
      <c r="Z73" s="110">
        <f>'HK3'!W74</f>
        <v>8</v>
      </c>
      <c r="AA73" s="110">
        <f>'HK3'!T74</f>
        <v>9</v>
      </c>
      <c r="AB73" s="110">
        <f>'HK3'!Z74</f>
        <v>8</v>
      </c>
      <c r="AC73" s="110">
        <f>'HK3'!AC74</f>
        <v>5</v>
      </c>
      <c r="AD73" s="110">
        <f>'HK4'!J74</f>
        <v>6</v>
      </c>
      <c r="AE73" s="110">
        <f>'HK4'!M74</f>
        <v>6</v>
      </c>
      <c r="AF73" s="110">
        <f>'HK4'!P74</f>
        <v>9</v>
      </c>
      <c r="AG73" s="110">
        <f>'HK4'!S74</f>
        <v>8</v>
      </c>
      <c r="AH73" s="110">
        <f>'HK4'!V74</f>
        <v>9</v>
      </c>
      <c r="AI73" s="110">
        <f>'HK4'!Y74</f>
        <v>6</v>
      </c>
      <c r="AJ73" s="110">
        <f>'HK4'!AB74</f>
        <v>10</v>
      </c>
      <c r="AK73" s="111">
        <f t="shared" si="1"/>
        <v>7.98</v>
      </c>
      <c r="AL73" s="111">
        <f t="shared" si="0"/>
        <v>7.44</v>
      </c>
      <c r="AM73" s="104" t="str">
        <f t="shared" si="2"/>
        <v>Khá</v>
      </c>
      <c r="AN73" s="104">
        <f t="shared" si="3"/>
        <v>0</v>
      </c>
      <c r="AO73" s="104">
        <f t="shared" si="4"/>
        <v>0</v>
      </c>
      <c r="AP73" s="112" t="str">
        <f t="shared" si="5"/>
        <v>Học tiếp</v>
      </c>
    </row>
    <row r="74" spans="1:42" ht="24" customHeight="1">
      <c r="A74" s="113">
        <v>65</v>
      </c>
      <c r="B74" s="115" t="s">
        <v>199</v>
      </c>
      <c r="C74" s="116" t="s">
        <v>194</v>
      </c>
      <c r="D74" s="107">
        <v>409180157</v>
      </c>
      <c r="E74" s="117" t="s">
        <v>306</v>
      </c>
      <c r="F74" s="118" t="s">
        <v>25</v>
      </c>
      <c r="G74" s="129" t="s">
        <v>231</v>
      </c>
      <c r="H74" s="109">
        <v>5</v>
      </c>
      <c r="I74" s="109">
        <f>'HK1'!J76</f>
        <v>7</v>
      </c>
      <c r="J74" s="109">
        <f>'HK1'!M76</f>
        <v>6</v>
      </c>
      <c r="K74" s="109">
        <f>'HK1'!P76</f>
        <v>5</v>
      </c>
      <c r="L74" s="109">
        <f>'HK1'!S76</f>
        <v>9</v>
      </c>
      <c r="M74" s="109">
        <f>'HK1'!V76</f>
        <v>8</v>
      </c>
      <c r="N74" s="109">
        <f>'HK1'!Y76</f>
        <v>7</v>
      </c>
      <c r="O74" s="110">
        <f>'HK2'!J76</f>
        <v>7</v>
      </c>
      <c r="P74" s="110">
        <f>'HK2'!M76</f>
        <v>5</v>
      </c>
      <c r="Q74" s="110">
        <f>'HK2'!P76</f>
        <v>8</v>
      </c>
      <c r="R74" s="110">
        <f>'HK2'!V76</f>
        <v>7</v>
      </c>
      <c r="S74" s="110">
        <f>'HK2'!S76</f>
        <v>7</v>
      </c>
      <c r="T74" s="110">
        <f>'HK2'!Y76</f>
        <v>5</v>
      </c>
      <c r="U74" s="110">
        <f>'HK2'!AB76</f>
        <v>6</v>
      </c>
      <c r="V74" s="110">
        <f>'HK2'!AE76</f>
        <v>4</v>
      </c>
      <c r="W74" s="110">
        <f>'HK3'!K75</f>
        <v>6</v>
      </c>
      <c r="X74" s="110">
        <f>'HK3'!N75</f>
        <v>6</v>
      </c>
      <c r="Y74" s="110">
        <f>'HK3'!Q75</f>
        <v>10</v>
      </c>
      <c r="Z74" s="110">
        <f>'HK3'!W75</f>
        <v>7</v>
      </c>
      <c r="AA74" s="110">
        <f>'HK3'!T75</f>
        <v>8</v>
      </c>
      <c r="AB74" s="110">
        <f>'HK3'!Z75</f>
        <v>6</v>
      </c>
      <c r="AC74" s="110">
        <f>'HK3'!AC75</f>
        <v>5</v>
      </c>
      <c r="AD74" s="110">
        <f>'HK4'!J75</f>
        <v>6</v>
      </c>
      <c r="AE74" s="110">
        <f>'HK4'!M75</f>
        <v>5</v>
      </c>
      <c r="AF74" s="110">
        <f>'HK4'!P75</f>
        <v>5</v>
      </c>
      <c r="AG74" s="110">
        <f>'HK4'!S75</f>
        <v>7</v>
      </c>
      <c r="AH74" s="110">
        <f>'HK4'!V75</f>
        <v>6</v>
      </c>
      <c r="AI74" s="110">
        <f>'HK4'!Y75</f>
        <v>6</v>
      </c>
      <c r="AJ74" s="110">
        <f>'HK4'!AB75</f>
        <v>10</v>
      </c>
      <c r="AK74" s="111">
        <f t="shared" si="1"/>
        <v>6.64</v>
      </c>
      <c r="AL74" s="111">
        <f t="shared" si="0"/>
        <v>6.69</v>
      </c>
      <c r="AM74" s="104" t="str">
        <f t="shared" si="2"/>
        <v>TB.Khá</v>
      </c>
      <c r="AN74" s="104">
        <f t="shared" si="3"/>
        <v>1</v>
      </c>
      <c r="AO74" s="104">
        <f t="shared" si="4"/>
        <v>0</v>
      </c>
      <c r="AP74" s="112" t="str">
        <f t="shared" si="5"/>
        <v>Học tiếp</v>
      </c>
    </row>
    <row r="75" spans="1:42" ht="24" customHeight="1">
      <c r="A75" s="113">
        <v>66</v>
      </c>
      <c r="B75" s="105" t="s">
        <v>145</v>
      </c>
      <c r="C75" s="106" t="s">
        <v>200</v>
      </c>
      <c r="D75" s="107">
        <v>409180158</v>
      </c>
      <c r="E75" s="108" t="s">
        <v>300</v>
      </c>
      <c r="F75" s="104" t="s">
        <v>15</v>
      </c>
      <c r="G75" s="129" t="s">
        <v>231</v>
      </c>
      <c r="H75" s="109">
        <v>7</v>
      </c>
      <c r="I75" s="109">
        <f>'HK1'!J77</f>
        <v>6</v>
      </c>
      <c r="J75" s="109">
        <f>'HK1'!M77</f>
        <v>6</v>
      </c>
      <c r="K75" s="109">
        <f>'HK1'!P77</f>
        <v>5</v>
      </c>
      <c r="L75" s="109">
        <f>'HK1'!S77</f>
        <v>9</v>
      </c>
      <c r="M75" s="109">
        <f>'HK1'!V77</f>
        <v>7</v>
      </c>
      <c r="N75" s="109">
        <f>'HK1'!Y77</f>
        <v>6</v>
      </c>
      <c r="O75" s="110">
        <f>'HK2'!J77</f>
        <v>7</v>
      </c>
      <c r="P75" s="110">
        <f>'HK2'!M77</f>
        <v>5</v>
      </c>
      <c r="Q75" s="110">
        <f>'HK2'!P77</f>
        <v>5</v>
      </c>
      <c r="R75" s="110">
        <f>'HK2'!V77</f>
        <v>6</v>
      </c>
      <c r="S75" s="110">
        <f>'HK2'!S77</f>
        <v>7</v>
      </c>
      <c r="T75" s="110">
        <f>'HK2'!Y77</f>
        <v>7</v>
      </c>
      <c r="U75" s="110">
        <f>'HK2'!AB77</f>
        <v>7</v>
      </c>
      <c r="V75" s="110">
        <f>'HK2'!AE77</f>
        <v>6</v>
      </c>
      <c r="W75" s="110">
        <f>'HK3'!K76</f>
        <v>6</v>
      </c>
      <c r="X75" s="110">
        <f>'HK3'!N76</f>
        <v>5</v>
      </c>
      <c r="Y75" s="110">
        <f>'HK3'!Q76</f>
        <v>10</v>
      </c>
      <c r="Z75" s="110">
        <f>'HK3'!W76</f>
        <v>7</v>
      </c>
      <c r="AA75" s="110">
        <f>'HK3'!T76</f>
        <v>7</v>
      </c>
      <c r="AB75" s="110">
        <f>'HK3'!Z76</f>
        <v>6</v>
      </c>
      <c r="AC75" s="110">
        <f>'HK3'!AC76</f>
        <v>5</v>
      </c>
      <c r="AD75" s="110">
        <f>'HK4'!J76</f>
        <v>6</v>
      </c>
      <c r="AE75" s="110">
        <f>'HK4'!M76</f>
        <v>5</v>
      </c>
      <c r="AF75" s="110">
        <f>'HK4'!P76</f>
        <v>5</v>
      </c>
      <c r="AG75" s="110">
        <f>'HK4'!S76</f>
        <v>8</v>
      </c>
      <c r="AH75" s="110">
        <f>'HK4'!V76</f>
        <v>6</v>
      </c>
      <c r="AI75" s="110">
        <f>'HK4'!Y76</f>
        <v>6</v>
      </c>
      <c r="AJ75" s="110">
        <f>'HK4'!AB76</f>
        <v>10</v>
      </c>
      <c r="AK75" s="111">
        <f aca="true" t="shared" si="6" ref="AK75:AK91">ROUND(SUMPRODUCT(W75:AJ75,$W$9:$AJ$9)/SUM($W$9:$AJ$9),2)</f>
        <v>6.57</v>
      </c>
      <c r="AL75" s="111">
        <f aca="true" t="shared" si="7" ref="AL75:AL91">ROUND(SUMPRODUCT(H75:AJ75,$H$9:$AJ$9)/SUM($H$9:$AJ$9),2)</f>
        <v>6.49</v>
      </c>
      <c r="AM75" s="104" t="str">
        <f aca="true" t="shared" si="8" ref="AM75:AM91">IF(AL75&gt;=9,"Xuất Sắc",IF(AL75&gt;=8,"Giỏi",IF(AL75&gt;=7,"Khá",IF(AL75&gt;=6,"TB.Khá",IF(AL75&gt;=5,"Trung Bình",IF(AL75&gt;=4,"Yếu","Kém"))))))</f>
        <v>TB.Khá</v>
      </c>
      <c r="AN75" s="104">
        <f aca="true" t="shared" si="9" ref="AN75:AN91">COUNTIF(H75:AJ75,"&lt;5")</f>
        <v>0</v>
      </c>
      <c r="AO75" s="104">
        <f aca="true" t="shared" si="10" ref="AO75:AO91">SUMIF(H75:AJ75,"&lt;5",$H$9:$AJ$9)</f>
        <v>0</v>
      </c>
      <c r="AP75" s="112" t="str">
        <f aca="true" t="shared" si="11" ref="AP75:AP91">IF(AND(AK75&gt;=5,AO75&lt;=25),"Học tiếp",IF(OR(AK75&lt;3.5,AL75&lt;4),"Thôi học","Ngừng học"))</f>
        <v>Học tiếp</v>
      </c>
    </row>
    <row r="76" spans="1:42" ht="24" customHeight="1">
      <c r="A76" s="104">
        <v>67</v>
      </c>
      <c r="B76" s="105" t="s">
        <v>201</v>
      </c>
      <c r="C76" s="106" t="s">
        <v>202</v>
      </c>
      <c r="D76" s="114">
        <v>409180159</v>
      </c>
      <c r="E76" s="108" t="s">
        <v>307</v>
      </c>
      <c r="F76" s="104" t="s">
        <v>41</v>
      </c>
      <c r="G76" s="129" t="s">
        <v>231</v>
      </c>
      <c r="H76" s="109">
        <v>6</v>
      </c>
      <c r="I76" s="109">
        <f>'HK1'!J78</f>
        <v>7</v>
      </c>
      <c r="J76" s="109">
        <f>'HK1'!M78</f>
        <v>5</v>
      </c>
      <c r="K76" s="109">
        <f>'HK1'!P78</f>
        <v>5</v>
      </c>
      <c r="L76" s="109">
        <f>'HK1'!S78</f>
        <v>7</v>
      </c>
      <c r="M76" s="109">
        <f>'HK1'!V78</f>
        <v>5</v>
      </c>
      <c r="N76" s="109">
        <f>'HK1'!Y78</f>
        <v>5</v>
      </c>
      <c r="O76" s="110">
        <f>'HK2'!J78</f>
        <v>7</v>
      </c>
      <c r="P76" s="110">
        <f>'HK2'!M78</f>
        <v>5</v>
      </c>
      <c r="Q76" s="110">
        <f>'HK2'!P78</f>
        <v>8</v>
      </c>
      <c r="R76" s="110">
        <f>'HK2'!V78</f>
        <v>8</v>
      </c>
      <c r="S76" s="110">
        <f>'HK2'!S78</f>
        <v>7</v>
      </c>
      <c r="T76" s="110">
        <f>'HK2'!Y78</f>
        <v>5</v>
      </c>
      <c r="U76" s="110">
        <f>'HK2'!AB78</f>
        <v>7</v>
      </c>
      <c r="V76" s="110">
        <f>'HK2'!AE78</f>
        <v>7</v>
      </c>
      <c r="W76" s="110">
        <f>'HK3'!K77</f>
        <v>7</v>
      </c>
      <c r="X76" s="110">
        <f>'HK3'!N77</f>
        <v>5</v>
      </c>
      <c r="Y76" s="110">
        <f>'HK3'!Q77</f>
        <v>5</v>
      </c>
      <c r="Z76" s="110">
        <f>'HK3'!W77</f>
        <v>6</v>
      </c>
      <c r="AA76" s="110">
        <f>'HK3'!T77</f>
        <v>6</v>
      </c>
      <c r="AB76" s="110">
        <f>'HK3'!Z77</f>
        <v>7</v>
      </c>
      <c r="AC76" s="110">
        <f>'HK3'!AC77</f>
        <v>9</v>
      </c>
      <c r="AD76" s="110">
        <f>'HK4'!J77</f>
        <v>6</v>
      </c>
      <c r="AE76" s="110">
        <f>'HK4'!M77</f>
        <v>6</v>
      </c>
      <c r="AF76" s="110">
        <f>'HK4'!P77</f>
        <v>5</v>
      </c>
      <c r="AG76" s="110">
        <f>'HK4'!S77</f>
        <v>7</v>
      </c>
      <c r="AH76" s="110">
        <f>'HK4'!V77</f>
        <v>7</v>
      </c>
      <c r="AI76" s="110">
        <f>'HK4'!Y77</f>
        <v>5</v>
      </c>
      <c r="AJ76" s="110">
        <f>'HK4'!AB77</f>
        <v>10</v>
      </c>
      <c r="AK76" s="111">
        <f t="shared" si="6"/>
        <v>6.19</v>
      </c>
      <c r="AL76" s="111">
        <f t="shared" si="7"/>
        <v>6.25</v>
      </c>
      <c r="AM76" s="104" t="str">
        <f t="shared" si="8"/>
        <v>TB.Khá</v>
      </c>
      <c r="AN76" s="104">
        <f t="shared" si="9"/>
        <v>0</v>
      </c>
      <c r="AO76" s="104">
        <f t="shared" si="10"/>
        <v>0</v>
      </c>
      <c r="AP76" s="112" t="str">
        <f t="shared" si="11"/>
        <v>Học tiếp</v>
      </c>
    </row>
    <row r="77" spans="1:42" ht="24" customHeight="1">
      <c r="A77" s="113">
        <v>68</v>
      </c>
      <c r="B77" s="105" t="s">
        <v>203</v>
      </c>
      <c r="C77" s="106" t="s">
        <v>204</v>
      </c>
      <c r="D77" s="107">
        <v>409180160</v>
      </c>
      <c r="E77" s="108" t="s">
        <v>276</v>
      </c>
      <c r="F77" s="104" t="s">
        <v>36</v>
      </c>
      <c r="G77" s="129" t="s">
        <v>231</v>
      </c>
      <c r="H77" s="109">
        <v>6</v>
      </c>
      <c r="I77" s="109">
        <f>'HK1'!J79</f>
        <v>7</v>
      </c>
      <c r="J77" s="109">
        <f>'HK1'!M79</f>
        <v>5</v>
      </c>
      <c r="K77" s="109">
        <f>'HK1'!P79</f>
        <v>6</v>
      </c>
      <c r="L77" s="109">
        <f>'HK1'!S79</f>
        <v>9</v>
      </c>
      <c r="M77" s="109">
        <f>'HK1'!V79</f>
        <v>6</v>
      </c>
      <c r="N77" s="109">
        <f>'HK1'!Y79</f>
        <v>8</v>
      </c>
      <c r="O77" s="110">
        <f>'HK2'!J79</f>
        <v>7</v>
      </c>
      <c r="P77" s="110">
        <f>'HK2'!M79</f>
        <v>6</v>
      </c>
      <c r="Q77" s="110">
        <f>'HK2'!P79</f>
        <v>5</v>
      </c>
      <c r="R77" s="110">
        <f>'HK2'!V79</f>
        <v>5</v>
      </c>
      <c r="S77" s="110">
        <f>'HK2'!S79</f>
        <v>7</v>
      </c>
      <c r="T77" s="110">
        <f>'HK2'!Y79</f>
        <v>7</v>
      </c>
      <c r="U77" s="110">
        <f>'HK2'!AB79</f>
        <v>7</v>
      </c>
      <c r="V77" s="110">
        <f>'HK2'!AE79</f>
        <v>6</v>
      </c>
      <c r="W77" s="110">
        <f>'HK3'!K78</f>
        <v>7</v>
      </c>
      <c r="X77" s="110">
        <f>'HK3'!N78</f>
        <v>6</v>
      </c>
      <c r="Y77" s="110">
        <f>'HK3'!Q78</f>
        <v>10</v>
      </c>
      <c r="Z77" s="110">
        <f>'HK3'!W78</f>
        <v>7</v>
      </c>
      <c r="AA77" s="110">
        <f>'HK3'!T78</f>
        <v>6</v>
      </c>
      <c r="AB77" s="110">
        <f>'HK3'!Z78</f>
        <v>6</v>
      </c>
      <c r="AC77" s="110">
        <f>'HK3'!AC78</f>
        <v>5</v>
      </c>
      <c r="AD77" s="110">
        <f>'HK4'!J78</f>
        <v>6</v>
      </c>
      <c r="AE77" s="110">
        <f>'HK4'!M78</f>
        <v>5</v>
      </c>
      <c r="AF77" s="110">
        <f>'HK4'!P78</f>
        <v>5</v>
      </c>
      <c r="AG77" s="110">
        <f>'HK4'!S78</f>
        <v>7</v>
      </c>
      <c r="AH77" s="110">
        <f>'HK4'!V78</f>
        <v>6</v>
      </c>
      <c r="AI77" s="110">
        <f>'HK4'!Y78</f>
        <v>6</v>
      </c>
      <c r="AJ77" s="110">
        <f>'HK4'!AB78</f>
        <v>10</v>
      </c>
      <c r="AK77" s="111">
        <f t="shared" si="6"/>
        <v>6.55</v>
      </c>
      <c r="AL77" s="111">
        <f t="shared" si="7"/>
        <v>6.52</v>
      </c>
      <c r="AM77" s="104" t="str">
        <f t="shared" si="8"/>
        <v>TB.Khá</v>
      </c>
      <c r="AN77" s="104">
        <f t="shared" si="9"/>
        <v>0</v>
      </c>
      <c r="AO77" s="104">
        <f t="shared" si="10"/>
        <v>0</v>
      </c>
      <c r="AP77" s="112" t="str">
        <f t="shared" si="11"/>
        <v>Học tiếp</v>
      </c>
    </row>
    <row r="78" spans="1:42" ht="24" customHeight="1">
      <c r="A78" s="104">
        <v>69</v>
      </c>
      <c r="B78" s="105" t="s">
        <v>205</v>
      </c>
      <c r="C78" s="106" t="s">
        <v>206</v>
      </c>
      <c r="D78" s="107">
        <v>409180161</v>
      </c>
      <c r="E78" s="108" t="s">
        <v>308</v>
      </c>
      <c r="F78" s="104" t="s">
        <v>25</v>
      </c>
      <c r="G78" s="129" t="s">
        <v>164</v>
      </c>
      <c r="H78" s="109">
        <v>7</v>
      </c>
      <c r="I78" s="109">
        <f>'HK1'!J80</f>
        <v>7</v>
      </c>
      <c r="J78" s="109">
        <f>'HK1'!M80</f>
        <v>7</v>
      </c>
      <c r="K78" s="109">
        <f>'HK1'!P80</f>
        <v>4</v>
      </c>
      <c r="L78" s="109">
        <f>'HK1'!S80</f>
        <v>9</v>
      </c>
      <c r="M78" s="109">
        <f>'HK1'!V80</f>
        <v>6</v>
      </c>
      <c r="N78" s="109">
        <f>'HK1'!Y80</f>
        <v>7</v>
      </c>
      <c r="O78" s="110">
        <f>'HK2'!J80</f>
        <v>7</v>
      </c>
      <c r="P78" s="110">
        <f>'HK2'!M80</f>
        <v>5</v>
      </c>
      <c r="Q78" s="110">
        <f>'HK2'!P80</f>
        <v>8</v>
      </c>
      <c r="R78" s="110">
        <f>'HK2'!V80</f>
        <v>6</v>
      </c>
      <c r="S78" s="110">
        <f>'HK2'!S80</f>
        <v>7</v>
      </c>
      <c r="T78" s="110">
        <f>'HK2'!Y80</f>
        <v>6</v>
      </c>
      <c r="U78" s="110">
        <f>'HK2'!AB80</f>
        <v>6</v>
      </c>
      <c r="V78" s="110">
        <f>'HK2'!AE80</f>
        <v>6</v>
      </c>
      <c r="W78" s="110">
        <f>'HK3'!K79</f>
        <v>7</v>
      </c>
      <c r="X78" s="110">
        <f>'HK3'!N79</f>
        <v>6</v>
      </c>
      <c r="Y78" s="110">
        <f>'HK3'!Q79</f>
        <v>10</v>
      </c>
      <c r="Z78" s="110">
        <f>'HK3'!W79</f>
        <v>8</v>
      </c>
      <c r="AA78" s="110">
        <f>'HK3'!T79</f>
        <v>8</v>
      </c>
      <c r="AB78" s="110">
        <f>'HK3'!Z79</f>
        <v>5</v>
      </c>
      <c r="AC78" s="110">
        <f>'HK3'!AC79</f>
        <v>7</v>
      </c>
      <c r="AD78" s="110">
        <f>'HK4'!J79</f>
        <v>7</v>
      </c>
      <c r="AE78" s="110">
        <f>'HK4'!M79</f>
        <v>5</v>
      </c>
      <c r="AF78" s="110">
        <f>'HK4'!P79</f>
        <v>7</v>
      </c>
      <c r="AG78" s="110">
        <f>'HK4'!S79</f>
        <v>9</v>
      </c>
      <c r="AH78" s="110">
        <f>'HK4'!V79</f>
        <v>8</v>
      </c>
      <c r="AI78" s="110">
        <f>'HK4'!Y79</f>
        <v>5</v>
      </c>
      <c r="AJ78" s="110">
        <f>'HK4'!AB79</f>
        <v>10</v>
      </c>
      <c r="AK78" s="111">
        <f t="shared" si="6"/>
        <v>7.4</v>
      </c>
      <c r="AL78" s="111">
        <f t="shared" si="7"/>
        <v>7.03</v>
      </c>
      <c r="AM78" s="104" t="str">
        <f t="shared" si="8"/>
        <v>Khá</v>
      </c>
      <c r="AN78" s="104">
        <f t="shared" si="9"/>
        <v>1</v>
      </c>
      <c r="AO78" s="104">
        <f t="shared" si="10"/>
        <v>0</v>
      </c>
      <c r="AP78" s="112" t="str">
        <f t="shared" si="11"/>
        <v>Học tiếp</v>
      </c>
    </row>
    <row r="79" spans="1:42" ht="24" customHeight="1">
      <c r="A79" s="113">
        <v>70</v>
      </c>
      <c r="B79" s="105" t="s">
        <v>207</v>
      </c>
      <c r="C79" s="106" t="s">
        <v>208</v>
      </c>
      <c r="D79" s="114">
        <v>409180162</v>
      </c>
      <c r="E79" s="108" t="s">
        <v>309</v>
      </c>
      <c r="F79" s="104" t="s">
        <v>9</v>
      </c>
      <c r="G79" s="129" t="s">
        <v>231</v>
      </c>
      <c r="H79" s="109">
        <v>7</v>
      </c>
      <c r="I79" s="109">
        <f>'HK1'!J81</f>
        <v>6</v>
      </c>
      <c r="J79" s="109">
        <f>'HK1'!M81</f>
        <v>8</v>
      </c>
      <c r="K79" s="109">
        <f>'HK1'!P81</f>
        <v>6</v>
      </c>
      <c r="L79" s="109">
        <f>'HK1'!S81</f>
        <v>9</v>
      </c>
      <c r="M79" s="109">
        <f>'HK1'!V81</f>
        <v>7</v>
      </c>
      <c r="N79" s="109">
        <f>'HK1'!Y81</f>
        <v>5</v>
      </c>
      <c r="O79" s="110">
        <f>'HK2'!J81</f>
        <v>7</v>
      </c>
      <c r="P79" s="110">
        <f>'HK2'!M81</f>
        <v>6</v>
      </c>
      <c r="Q79" s="110">
        <f>'HK2'!P81</f>
        <v>8</v>
      </c>
      <c r="R79" s="110">
        <f>'HK2'!V81</f>
        <v>7</v>
      </c>
      <c r="S79" s="110">
        <f>'HK2'!S81</f>
        <v>8</v>
      </c>
      <c r="T79" s="110">
        <f>'HK2'!Y81</f>
        <v>7</v>
      </c>
      <c r="U79" s="110">
        <f>'HK2'!AB81</f>
        <v>7</v>
      </c>
      <c r="V79" s="110">
        <f>'HK2'!AE81</f>
        <v>5</v>
      </c>
      <c r="W79" s="110">
        <f>'HK3'!K80</f>
        <v>8</v>
      </c>
      <c r="X79" s="110">
        <f>'HK3'!N80</f>
        <v>7</v>
      </c>
      <c r="Y79" s="110">
        <f>'HK3'!Q80</f>
        <v>10</v>
      </c>
      <c r="Z79" s="110">
        <f>'HK3'!W80</f>
        <v>8</v>
      </c>
      <c r="AA79" s="110">
        <f>'HK3'!T80</f>
        <v>8</v>
      </c>
      <c r="AB79" s="110">
        <f>'HK3'!Z80</f>
        <v>9</v>
      </c>
      <c r="AC79" s="110">
        <f>'HK3'!AC80</f>
        <v>7</v>
      </c>
      <c r="AD79" s="110">
        <f>'HK4'!J80</f>
        <v>7</v>
      </c>
      <c r="AE79" s="110">
        <f>'HK4'!M80</f>
        <v>8</v>
      </c>
      <c r="AF79" s="110">
        <f>'HK4'!P80</f>
        <v>8</v>
      </c>
      <c r="AG79" s="110">
        <f>'HK4'!S80</f>
        <v>8</v>
      </c>
      <c r="AH79" s="110">
        <f>'HK4'!V80</f>
        <v>8</v>
      </c>
      <c r="AI79" s="110">
        <f>'HK4'!Y80</f>
        <v>5</v>
      </c>
      <c r="AJ79" s="110">
        <f>'HK4'!AB80</f>
        <v>10</v>
      </c>
      <c r="AK79" s="111">
        <f t="shared" si="6"/>
        <v>8.14</v>
      </c>
      <c r="AL79" s="111">
        <f t="shared" si="7"/>
        <v>7.6</v>
      </c>
      <c r="AM79" s="104" t="str">
        <f t="shared" si="8"/>
        <v>Khá</v>
      </c>
      <c r="AN79" s="104">
        <f t="shared" si="9"/>
        <v>0</v>
      </c>
      <c r="AO79" s="104">
        <f t="shared" si="10"/>
        <v>0</v>
      </c>
      <c r="AP79" s="112" t="str">
        <f t="shared" si="11"/>
        <v>Học tiếp</v>
      </c>
    </row>
    <row r="80" spans="1:42" ht="24" customHeight="1">
      <c r="A80" s="113">
        <v>71</v>
      </c>
      <c r="B80" s="105" t="s">
        <v>209</v>
      </c>
      <c r="C80" s="106" t="s">
        <v>210</v>
      </c>
      <c r="D80" s="107">
        <v>409180164</v>
      </c>
      <c r="E80" s="108" t="s">
        <v>310</v>
      </c>
      <c r="F80" s="104" t="s">
        <v>23</v>
      </c>
      <c r="G80" s="129" t="s">
        <v>164</v>
      </c>
      <c r="H80" s="109">
        <v>0</v>
      </c>
      <c r="I80" s="109">
        <f>'HK1'!J82</f>
        <v>6</v>
      </c>
      <c r="J80" s="109">
        <f>'HK1'!M82</f>
        <v>5</v>
      </c>
      <c r="K80" s="109">
        <f>'HK1'!P82</f>
        <v>6</v>
      </c>
      <c r="L80" s="109">
        <f>'HK1'!S82</f>
        <v>9</v>
      </c>
      <c r="M80" s="109">
        <f>'HK1'!V82</f>
        <v>7</v>
      </c>
      <c r="N80" s="109">
        <f>'HK1'!Y82</f>
        <v>5</v>
      </c>
      <c r="O80" s="110">
        <f>'HK2'!J82</f>
        <v>7</v>
      </c>
      <c r="P80" s="110">
        <f>'HK2'!M82</f>
        <v>5</v>
      </c>
      <c r="Q80" s="110">
        <f>'HK2'!P82</f>
        <v>5</v>
      </c>
      <c r="R80" s="110">
        <f>'HK2'!V82</f>
        <v>5</v>
      </c>
      <c r="S80" s="110">
        <f>'HK2'!S82</f>
        <v>7</v>
      </c>
      <c r="T80" s="110">
        <f>'HK2'!Y82</f>
        <v>5</v>
      </c>
      <c r="U80" s="110">
        <f>'HK2'!AB82</f>
        <v>7</v>
      </c>
      <c r="V80" s="110">
        <f>'HK2'!AE82</f>
        <v>7</v>
      </c>
      <c r="W80" s="110">
        <f>'HK3'!K81</f>
        <v>7</v>
      </c>
      <c r="X80" s="110">
        <f>'HK3'!N81</f>
        <v>5</v>
      </c>
      <c r="Y80" s="110">
        <f>'HK3'!Q81</f>
        <v>10</v>
      </c>
      <c r="Z80" s="110">
        <f>'HK3'!W81</f>
        <v>8</v>
      </c>
      <c r="AA80" s="110">
        <f>'HK3'!T81</f>
        <v>8</v>
      </c>
      <c r="AB80" s="110">
        <f>'HK3'!Z81</f>
        <v>7</v>
      </c>
      <c r="AC80" s="110">
        <f>'HK3'!AC81</f>
        <v>8</v>
      </c>
      <c r="AD80" s="110">
        <f>'HK4'!J81</f>
        <v>6</v>
      </c>
      <c r="AE80" s="110">
        <f>'HK4'!M81</f>
        <v>6</v>
      </c>
      <c r="AF80" s="110">
        <f>'HK4'!P81</f>
        <v>5</v>
      </c>
      <c r="AG80" s="110">
        <f>'HK4'!S81</f>
        <v>7</v>
      </c>
      <c r="AH80" s="110">
        <f>'HK4'!V81</f>
        <v>8</v>
      </c>
      <c r="AI80" s="110">
        <f>'HK4'!Y81</f>
        <v>5</v>
      </c>
      <c r="AJ80" s="110">
        <f>'HK4'!AB81</f>
        <v>0</v>
      </c>
      <c r="AK80" s="111">
        <f t="shared" si="6"/>
        <v>6.86</v>
      </c>
      <c r="AL80" s="111">
        <f t="shared" si="7"/>
        <v>6.39</v>
      </c>
      <c r="AM80" s="104" t="str">
        <f t="shared" si="8"/>
        <v>TB.Khá</v>
      </c>
      <c r="AN80" s="104">
        <f t="shared" si="9"/>
        <v>2</v>
      </c>
      <c r="AO80" s="104">
        <f t="shared" si="10"/>
        <v>1</v>
      </c>
      <c r="AP80" s="112" t="str">
        <f t="shared" si="11"/>
        <v>Học tiếp</v>
      </c>
    </row>
    <row r="81" spans="1:42" ht="24" customHeight="1">
      <c r="A81" s="104">
        <v>72</v>
      </c>
      <c r="B81" s="105" t="s">
        <v>211</v>
      </c>
      <c r="C81" s="106" t="s">
        <v>212</v>
      </c>
      <c r="D81" s="114">
        <v>409180165</v>
      </c>
      <c r="E81" s="108" t="s">
        <v>311</v>
      </c>
      <c r="F81" s="104" t="s">
        <v>5</v>
      </c>
      <c r="G81" s="129" t="s">
        <v>164</v>
      </c>
      <c r="H81" s="109">
        <v>6</v>
      </c>
      <c r="I81" s="109">
        <f>'HK1'!J83</f>
        <v>6</v>
      </c>
      <c r="J81" s="109">
        <f>'HK1'!M83</f>
        <v>5</v>
      </c>
      <c r="K81" s="109">
        <f>'HK1'!P83</f>
        <v>7</v>
      </c>
      <c r="L81" s="109">
        <f>'HK1'!S83</f>
        <v>9</v>
      </c>
      <c r="M81" s="109">
        <f>'HK1'!V83</f>
        <v>5</v>
      </c>
      <c r="N81" s="109">
        <f>'HK1'!Y83</f>
        <v>7</v>
      </c>
      <c r="O81" s="110">
        <f>'HK2'!J83</f>
        <v>7</v>
      </c>
      <c r="P81" s="110">
        <f>'HK2'!M83</f>
        <v>5</v>
      </c>
      <c r="Q81" s="110">
        <f>'HK2'!P83</f>
        <v>5</v>
      </c>
      <c r="R81" s="110">
        <f>'HK2'!V83</f>
        <v>7</v>
      </c>
      <c r="S81" s="110">
        <f>'HK2'!S83</f>
        <v>6</v>
      </c>
      <c r="T81" s="110">
        <f>'HK2'!Y83</f>
        <v>5</v>
      </c>
      <c r="U81" s="110">
        <f>'HK2'!AB83</f>
        <v>7</v>
      </c>
      <c r="V81" s="110">
        <f>'HK2'!AE83</f>
        <v>8</v>
      </c>
      <c r="W81" s="110">
        <f>'HK3'!K82</f>
        <v>6</v>
      </c>
      <c r="X81" s="110">
        <f>'HK3'!N82</f>
        <v>6</v>
      </c>
      <c r="Y81" s="110">
        <f>'HK3'!Q82</f>
        <v>7</v>
      </c>
      <c r="Z81" s="110">
        <f>'HK3'!W82</f>
        <v>8</v>
      </c>
      <c r="AA81" s="110">
        <f>'HK3'!T82</f>
        <v>6</v>
      </c>
      <c r="AB81" s="110">
        <f>'HK3'!Z82</f>
        <v>7</v>
      </c>
      <c r="AC81" s="110">
        <f>'HK3'!AC82</f>
        <v>10</v>
      </c>
      <c r="AD81" s="110">
        <f>'HK4'!J82</f>
        <v>6</v>
      </c>
      <c r="AE81" s="110">
        <f>'HK4'!M82</f>
        <v>6</v>
      </c>
      <c r="AF81" s="110">
        <f>'HK4'!P82</f>
        <v>7</v>
      </c>
      <c r="AG81" s="110">
        <f>'HK4'!S82</f>
        <v>7</v>
      </c>
      <c r="AH81" s="110">
        <f>'HK4'!V82</f>
        <v>7</v>
      </c>
      <c r="AI81" s="110">
        <f>'HK4'!Y82</f>
        <v>7</v>
      </c>
      <c r="AJ81" s="110">
        <f>'HK4'!AB82</f>
        <v>0</v>
      </c>
      <c r="AK81" s="111">
        <f t="shared" si="6"/>
        <v>6.45</v>
      </c>
      <c r="AL81" s="111">
        <f t="shared" si="7"/>
        <v>6.23</v>
      </c>
      <c r="AM81" s="104" t="str">
        <f t="shared" si="8"/>
        <v>TB.Khá</v>
      </c>
      <c r="AN81" s="104">
        <f t="shared" si="9"/>
        <v>1</v>
      </c>
      <c r="AO81" s="104">
        <f t="shared" si="10"/>
        <v>1</v>
      </c>
      <c r="AP81" s="112" t="str">
        <f t="shared" si="11"/>
        <v>Học tiếp</v>
      </c>
    </row>
    <row r="82" spans="1:42" ht="24" customHeight="1">
      <c r="A82" s="113">
        <v>73</v>
      </c>
      <c r="B82" s="105" t="s">
        <v>213</v>
      </c>
      <c r="C82" s="106" t="s">
        <v>214</v>
      </c>
      <c r="D82" s="107">
        <v>409180166</v>
      </c>
      <c r="E82" s="108" t="s">
        <v>312</v>
      </c>
      <c r="F82" s="104" t="s">
        <v>37</v>
      </c>
      <c r="G82" s="129" t="s">
        <v>231</v>
      </c>
      <c r="H82" s="109">
        <v>7</v>
      </c>
      <c r="I82" s="109">
        <f>'HK1'!J84</f>
        <v>6</v>
      </c>
      <c r="J82" s="109">
        <f>'HK1'!M84</f>
        <v>6</v>
      </c>
      <c r="K82" s="109">
        <f>'HK1'!P84</f>
        <v>5</v>
      </c>
      <c r="L82" s="109">
        <f>'HK1'!S84</f>
        <v>9</v>
      </c>
      <c r="M82" s="109">
        <f>'HK1'!V84</f>
        <v>6</v>
      </c>
      <c r="N82" s="109">
        <f>'HK1'!Y84</f>
        <v>6</v>
      </c>
      <c r="O82" s="110">
        <f>'HK2'!J84</f>
        <v>7</v>
      </c>
      <c r="P82" s="110">
        <f>'HK2'!M84</f>
        <v>5</v>
      </c>
      <c r="Q82" s="110">
        <f>'HK2'!P84</f>
        <v>6</v>
      </c>
      <c r="R82" s="110">
        <f>'HK2'!V84</f>
        <v>8</v>
      </c>
      <c r="S82" s="110">
        <f>'HK2'!S84</f>
        <v>7</v>
      </c>
      <c r="T82" s="110">
        <f>'HK2'!Y84</f>
        <v>5</v>
      </c>
      <c r="U82" s="110">
        <f>'HK2'!AB84</f>
        <v>7</v>
      </c>
      <c r="V82" s="110">
        <f>'HK2'!AE84</f>
        <v>6</v>
      </c>
      <c r="W82" s="110">
        <f>'HK3'!K83</f>
        <v>7</v>
      </c>
      <c r="X82" s="110">
        <f>'HK3'!N83</f>
        <v>6</v>
      </c>
      <c r="Y82" s="110">
        <f>'HK3'!Q83</f>
        <v>5</v>
      </c>
      <c r="Z82" s="110">
        <f>'HK3'!W83</f>
        <v>7</v>
      </c>
      <c r="AA82" s="110">
        <f>'HK3'!T83</f>
        <v>0</v>
      </c>
      <c r="AB82" s="110">
        <f>'HK3'!Z83</f>
        <v>5</v>
      </c>
      <c r="AC82" s="110">
        <f>'HK3'!AC83</f>
        <v>6</v>
      </c>
      <c r="AD82" s="110">
        <f>'HK4'!J83</f>
        <v>6</v>
      </c>
      <c r="AE82" s="110">
        <f>'HK4'!M83</f>
        <v>3</v>
      </c>
      <c r="AF82" s="110">
        <f>'HK4'!P83</f>
        <v>6</v>
      </c>
      <c r="AG82" s="110">
        <f>'HK4'!S83</f>
        <v>6</v>
      </c>
      <c r="AH82" s="110">
        <f>'HK4'!V83</f>
        <v>6</v>
      </c>
      <c r="AI82" s="110">
        <f>'HK4'!Y83</f>
        <v>5</v>
      </c>
      <c r="AJ82" s="110">
        <f>'HK4'!AB83</f>
        <v>0</v>
      </c>
      <c r="AK82" s="111">
        <f t="shared" si="6"/>
        <v>5</v>
      </c>
      <c r="AL82" s="111">
        <f t="shared" si="7"/>
        <v>5.77</v>
      </c>
      <c r="AM82" s="104" t="str">
        <f t="shared" si="8"/>
        <v>Trung Bình</v>
      </c>
      <c r="AN82" s="104">
        <f t="shared" si="9"/>
        <v>3</v>
      </c>
      <c r="AO82" s="104">
        <f t="shared" si="10"/>
        <v>9</v>
      </c>
      <c r="AP82" s="112" t="str">
        <f t="shared" si="11"/>
        <v>Học tiếp</v>
      </c>
    </row>
    <row r="83" spans="1:42" ht="24" customHeight="1">
      <c r="A83" s="104">
        <v>74</v>
      </c>
      <c r="B83" s="105" t="s">
        <v>215</v>
      </c>
      <c r="C83" s="106" t="s">
        <v>216</v>
      </c>
      <c r="D83" s="107">
        <v>409180167</v>
      </c>
      <c r="E83" s="108" t="s">
        <v>313</v>
      </c>
      <c r="F83" s="104" t="s">
        <v>42</v>
      </c>
      <c r="G83" s="129" t="s">
        <v>231</v>
      </c>
      <c r="H83" s="109">
        <v>6</v>
      </c>
      <c r="I83" s="109">
        <f>'HK1'!J85</f>
        <v>8</v>
      </c>
      <c r="J83" s="109">
        <f>'HK1'!M85</f>
        <v>9</v>
      </c>
      <c r="K83" s="109">
        <f>'HK1'!P85</f>
        <v>5</v>
      </c>
      <c r="L83" s="109">
        <f>'HK1'!S85</f>
        <v>10</v>
      </c>
      <c r="M83" s="109">
        <f>'HK1'!V85</f>
        <v>7</v>
      </c>
      <c r="N83" s="109">
        <f>'HK1'!Y85</f>
        <v>5</v>
      </c>
      <c r="O83" s="110">
        <f>'HK2'!J85</f>
        <v>7</v>
      </c>
      <c r="P83" s="110">
        <f>'HK2'!M85</f>
        <v>6</v>
      </c>
      <c r="Q83" s="110">
        <f>'HK2'!P85</f>
        <v>8</v>
      </c>
      <c r="R83" s="110">
        <f>'HK2'!V85</f>
        <v>5</v>
      </c>
      <c r="S83" s="110">
        <f>'HK2'!S85</f>
        <v>7</v>
      </c>
      <c r="T83" s="110">
        <f>'HK2'!Y85</f>
        <v>6</v>
      </c>
      <c r="U83" s="110">
        <f>'HK2'!AB85</f>
        <v>7</v>
      </c>
      <c r="V83" s="110">
        <f>'HK2'!AE85</f>
        <v>6</v>
      </c>
      <c r="W83" s="110">
        <f>'HK3'!K84</f>
        <v>8</v>
      </c>
      <c r="X83" s="110">
        <f>'HK3'!N84</f>
        <v>7</v>
      </c>
      <c r="Y83" s="110">
        <f>'HK3'!Q84</f>
        <v>10</v>
      </c>
      <c r="Z83" s="110">
        <f>'HK3'!W84</f>
        <v>8</v>
      </c>
      <c r="AA83" s="110">
        <f>'HK3'!T84</f>
        <v>8</v>
      </c>
      <c r="AB83" s="110">
        <f>'HK3'!Z84</f>
        <v>8</v>
      </c>
      <c r="AC83" s="110">
        <f>'HK3'!AC84</f>
        <v>6</v>
      </c>
      <c r="AD83" s="110">
        <f>'HK4'!J84</f>
        <v>8</v>
      </c>
      <c r="AE83" s="110">
        <f>'HK4'!M84</f>
        <v>6</v>
      </c>
      <c r="AF83" s="110">
        <f>'HK4'!P84</f>
        <v>7</v>
      </c>
      <c r="AG83" s="110">
        <f>'HK4'!S84</f>
        <v>8</v>
      </c>
      <c r="AH83" s="110">
        <f>'HK4'!V84</f>
        <v>9</v>
      </c>
      <c r="AI83" s="110">
        <f>'HK4'!Y84</f>
        <v>5</v>
      </c>
      <c r="AJ83" s="110">
        <f>'HK4'!AB84</f>
        <v>10</v>
      </c>
      <c r="AK83" s="111">
        <f t="shared" si="6"/>
        <v>7.98</v>
      </c>
      <c r="AL83" s="111">
        <f t="shared" si="7"/>
        <v>7.46</v>
      </c>
      <c r="AM83" s="104" t="str">
        <f t="shared" si="8"/>
        <v>Khá</v>
      </c>
      <c r="AN83" s="104">
        <f t="shared" si="9"/>
        <v>0</v>
      </c>
      <c r="AO83" s="104">
        <f t="shared" si="10"/>
        <v>0</v>
      </c>
      <c r="AP83" s="112" t="str">
        <f t="shared" si="11"/>
        <v>Học tiếp</v>
      </c>
    </row>
    <row r="84" spans="1:42" ht="24" customHeight="1">
      <c r="A84" s="113">
        <v>75</v>
      </c>
      <c r="B84" s="105" t="s">
        <v>217</v>
      </c>
      <c r="C84" s="106" t="s">
        <v>218</v>
      </c>
      <c r="D84" s="107">
        <v>409180169</v>
      </c>
      <c r="E84" s="108" t="s">
        <v>314</v>
      </c>
      <c r="F84" s="104" t="s">
        <v>10</v>
      </c>
      <c r="G84" s="129" t="s">
        <v>231</v>
      </c>
      <c r="H84" s="109">
        <v>7</v>
      </c>
      <c r="I84" s="109">
        <f>'HK1'!J87</f>
        <v>8</v>
      </c>
      <c r="J84" s="109">
        <f>'HK1'!M87</f>
        <v>7</v>
      </c>
      <c r="K84" s="109">
        <f>'HK1'!P87</f>
        <v>6</v>
      </c>
      <c r="L84" s="109">
        <f>'HK1'!S87</f>
        <v>9</v>
      </c>
      <c r="M84" s="109">
        <f>'HK1'!V87</f>
        <v>8</v>
      </c>
      <c r="N84" s="109">
        <f>'HK1'!Y87</f>
        <v>7</v>
      </c>
      <c r="O84" s="110">
        <f>'HK2'!J87</f>
        <v>7</v>
      </c>
      <c r="P84" s="110">
        <f>'HK2'!M87</f>
        <v>5</v>
      </c>
      <c r="Q84" s="110">
        <f>'HK2'!P87</f>
        <v>7</v>
      </c>
      <c r="R84" s="110">
        <f>'HK2'!V87</f>
        <v>7</v>
      </c>
      <c r="S84" s="110">
        <f>'HK2'!S87</f>
        <v>7</v>
      </c>
      <c r="T84" s="110">
        <f>'HK2'!Y87</f>
        <v>6</v>
      </c>
      <c r="U84" s="110">
        <f>'HK2'!AB87</f>
        <v>7</v>
      </c>
      <c r="V84" s="110">
        <f>'HK2'!AE87</f>
        <v>9</v>
      </c>
      <c r="W84" s="110">
        <f>'HK3'!K85</f>
        <v>7</v>
      </c>
      <c r="X84" s="110">
        <f>'HK3'!N85</f>
        <v>6</v>
      </c>
      <c r="Y84" s="110">
        <f>'HK3'!Q85</f>
        <v>10</v>
      </c>
      <c r="Z84" s="110">
        <f>'HK3'!W85</f>
        <v>8</v>
      </c>
      <c r="AA84" s="110">
        <f>'HK3'!T85</f>
        <v>6</v>
      </c>
      <c r="AB84" s="110">
        <f>'HK3'!Z85</f>
        <v>5</v>
      </c>
      <c r="AC84" s="110">
        <f>'HK3'!AC85</f>
        <v>6</v>
      </c>
      <c r="AD84" s="110">
        <f>'HK4'!J85</f>
        <v>7</v>
      </c>
      <c r="AE84" s="110">
        <f>'HK4'!M85</f>
        <v>7</v>
      </c>
      <c r="AF84" s="110">
        <f>'HK4'!P85</f>
        <v>5</v>
      </c>
      <c r="AG84" s="110">
        <f>'HK4'!S85</f>
        <v>8</v>
      </c>
      <c r="AH84" s="110">
        <f>'HK4'!V85</f>
        <v>8</v>
      </c>
      <c r="AI84" s="110">
        <f>'HK4'!Y85</f>
        <v>5</v>
      </c>
      <c r="AJ84" s="110">
        <f>'HK4'!AB85</f>
        <v>10</v>
      </c>
      <c r="AK84" s="111">
        <f t="shared" si="6"/>
        <v>7.12</v>
      </c>
      <c r="AL84" s="111">
        <f t="shared" si="7"/>
        <v>7.03</v>
      </c>
      <c r="AM84" s="104" t="str">
        <f t="shared" si="8"/>
        <v>Khá</v>
      </c>
      <c r="AN84" s="104">
        <f t="shared" si="9"/>
        <v>0</v>
      </c>
      <c r="AO84" s="104">
        <f t="shared" si="10"/>
        <v>0</v>
      </c>
      <c r="AP84" s="112" t="str">
        <f t="shared" si="11"/>
        <v>Học tiếp</v>
      </c>
    </row>
    <row r="85" spans="1:42" ht="24" customHeight="1">
      <c r="A85" s="113">
        <v>76</v>
      </c>
      <c r="B85" s="105" t="s">
        <v>219</v>
      </c>
      <c r="C85" s="106" t="s">
        <v>220</v>
      </c>
      <c r="D85" s="114">
        <v>409180171</v>
      </c>
      <c r="E85" s="108" t="s">
        <v>315</v>
      </c>
      <c r="F85" s="104" t="s">
        <v>5</v>
      </c>
      <c r="G85" s="129" t="s">
        <v>231</v>
      </c>
      <c r="H85" s="109">
        <v>6</v>
      </c>
      <c r="I85" s="109">
        <f>'HK1'!J88</f>
        <v>7</v>
      </c>
      <c r="J85" s="109">
        <f>'HK1'!M88</f>
        <v>6</v>
      </c>
      <c r="K85" s="109">
        <f>'HK1'!P88</f>
        <v>5</v>
      </c>
      <c r="L85" s="109">
        <f>'HK1'!S88</f>
        <v>9</v>
      </c>
      <c r="M85" s="109">
        <f>'HK1'!V88</f>
        <v>8</v>
      </c>
      <c r="N85" s="109">
        <f>'HK1'!Y88</f>
        <v>5</v>
      </c>
      <c r="O85" s="110">
        <f>'HK2'!J88</f>
        <v>6</v>
      </c>
      <c r="P85" s="110">
        <f>'HK2'!M88</f>
        <v>5</v>
      </c>
      <c r="Q85" s="110">
        <f>'HK2'!P88</f>
        <v>5</v>
      </c>
      <c r="R85" s="110">
        <f>'HK2'!V88</f>
        <v>7</v>
      </c>
      <c r="S85" s="110">
        <f>'HK2'!S88</f>
        <v>7</v>
      </c>
      <c r="T85" s="110">
        <f>'HK2'!Y88</f>
        <v>7</v>
      </c>
      <c r="U85" s="110">
        <f>'HK2'!AB88</f>
        <v>6</v>
      </c>
      <c r="V85" s="110">
        <f>'HK2'!AE88</f>
        <v>9</v>
      </c>
      <c r="W85" s="110">
        <f>'HK3'!K86</f>
        <v>9</v>
      </c>
      <c r="X85" s="110">
        <f>'HK3'!N86</f>
        <v>5</v>
      </c>
      <c r="Y85" s="110">
        <f>'HK3'!Q86</f>
        <v>10</v>
      </c>
      <c r="Z85" s="110">
        <f>'HK3'!W86</f>
        <v>7</v>
      </c>
      <c r="AA85" s="110">
        <f>'HK3'!T86</f>
        <v>8</v>
      </c>
      <c r="AB85" s="110">
        <f>'HK3'!Z86</f>
        <v>7</v>
      </c>
      <c r="AC85" s="110">
        <f>'HK3'!AC86</f>
        <v>5</v>
      </c>
      <c r="AD85" s="110">
        <f>'HK4'!J86</f>
        <v>6</v>
      </c>
      <c r="AE85" s="110">
        <f>'HK4'!M86</f>
        <v>8</v>
      </c>
      <c r="AF85" s="110">
        <f>'HK4'!P86</f>
        <v>6</v>
      </c>
      <c r="AG85" s="110">
        <f>'HK4'!S86</f>
        <v>7</v>
      </c>
      <c r="AH85" s="110">
        <f>'HK4'!V86</f>
        <v>7</v>
      </c>
      <c r="AI85" s="110">
        <f>'HK4'!Y86</f>
        <v>5</v>
      </c>
      <c r="AJ85" s="110">
        <f>'HK4'!AB86</f>
        <v>6</v>
      </c>
      <c r="AK85" s="111">
        <f t="shared" si="6"/>
        <v>7.31</v>
      </c>
      <c r="AL85" s="111">
        <f t="shared" si="7"/>
        <v>6.83</v>
      </c>
      <c r="AM85" s="104" t="str">
        <f t="shared" si="8"/>
        <v>TB.Khá</v>
      </c>
      <c r="AN85" s="104">
        <f t="shared" si="9"/>
        <v>0</v>
      </c>
      <c r="AO85" s="104">
        <f t="shared" si="10"/>
        <v>0</v>
      </c>
      <c r="AP85" s="112" t="str">
        <f t="shared" si="11"/>
        <v>Học tiếp</v>
      </c>
    </row>
    <row r="86" spans="1:42" ht="24" customHeight="1">
      <c r="A86" s="104">
        <v>77</v>
      </c>
      <c r="B86" s="105" t="s">
        <v>221</v>
      </c>
      <c r="C86" s="106" t="s">
        <v>222</v>
      </c>
      <c r="D86" s="107">
        <v>409180172</v>
      </c>
      <c r="E86" s="108" t="s">
        <v>316</v>
      </c>
      <c r="F86" s="104" t="s">
        <v>44</v>
      </c>
      <c r="G86" s="129" t="s">
        <v>231</v>
      </c>
      <c r="H86" s="109">
        <v>6</v>
      </c>
      <c r="I86" s="109">
        <f>'HK1'!J89</f>
        <v>5</v>
      </c>
      <c r="J86" s="109">
        <f>'HK1'!M89</f>
        <v>6</v>
      </c>
      <c r="K86" s="109">
        <f>'HK1'!P89</f>
        <v>5</v>
      </c>
      <c r="L86" s="109">
        <f>'HK1'!S89</f>
        <v>9</v>
      </c>
      <c r="M86" s="109">
        <f>'HK1'!V89</f>
        <v>6</v>
      </c>
      <c r="N86" s="109">
        <f>'HK1'!Y89</f>
        <v>8</v>
      </c>
      <c r="O86" s="110">
        <f>'HK2'!J89</f>
        <v>7</v>
      </c>
      <c r="P86" s="110">
        <f>'HK2'!M89</f>
        <v>5</v>
      </c>
      <c r="Q86" s="110">
        <f>'HK2'!P89</f>
        <v>7</v>
      </c>
      <c r="R86" s="110">
        <f>'HK2'!V89</f>
        <v>5</v>
      </c>
      <c r="S86" s="110">
        <f>'HK2'!S89</f>
        <v>7</v>
      </c>
      <c r="T86" s="110">
        <f>'HK2'!Y89</f>
        <v>6</v>
      </c>
      <c r="U86" s="110">
        <f>'HK2'!AB89</f>
        <v>7</v>
      </c>
      <c r="V86" s="110">
        <f>'HK2'!AE89</f>
        <v>6</v>
      </c>
      <c r="W86" s="110">
        <f>'HK3'!K87</f>
        <v>8</v>
      </c>
      <c r="X86" s="110">
        <f>'HK3'!N87</f>
        <v>7</v>
      </c>
      <c r="Y86" s="110">
        <f>'HK3'!Q87</f>
        <v>10</v>
      </c>
      <c r="Z86" s="110">
        <f>'HK3'!W87</f>
        <v>7</v>
      </c>
      <c r="AA86" s="110">
        <f>'HK3'!T87</f>
        <v>8</v>
      </c>
      <c r="AB86" s="110">
        <f>'HK3'!Z87</f>
        <v>6</v>
      </c>
      <c r="AC86" s="110">
        <f>'HK3'!AC87</f>
        <v>5</v>
      </c>
      <c r="AD86" s="110">
        <f>'HK4'!J87</f>
        <v>6</v>
      </c>
      <c r="AE86" s="110">
        <f>'HK4'!M87</f>
        <v>5</v>
      </c>
      <c r="AF86" s="110">
        <f>'HK4'!P87</f>
        <v>6</v>
      </c>
      <c r="AG86" s="110">
        <f>'HK4'!S87</f>
        <v>8</v>
      </c>
      <c r="AH86" s="110">
        <f>'HK4'!V87</f>
        <v>7</v>
      </c>
      <c r="AI86" s="110">
        <f>'HK4'!Y87</f>
        <v>5</v>
      </c>
      <c r="AJ86" s="110">
        <f>'HK4'!AB87</f>
        <v>10</v>
      </c>
      <c r="AK86" s="111">
        <f t="shared" si="6"/>
        <v>7.19</v>
      </c>
      <c r="AL86" s="111">
        <f t="shared" si="7"/>
        <v>6.8</v>
      </c>
      <c r="AM86" s="104" t="str">
        <f t="shared" si="8"/>
        <v>TB.Khá</v>
      </c>
      <c r="AN86" s="104">
        <f t="shared" si="9"/>
        <v>0</v>
      </c>
      <c r="AO86" s="104">
        <f t="shared" si="10"/>
        <v>0</v>
      </c>
      <c r="AP86" s="112" t="str">
        <f t="shared" si="11"/>
        <v>Học tiếp</v>
      </c>
    </row>
    <row r="87" spans="1:42" ht="24" customHeight="1">
      <c r="A87" s="113">
        <v>78</v>
      </c>
      <c r="B87" s="105" t="s">
        <v>223</v>
      </c>
      <c r="C87" s="106" t="s">
        <v>224</v>
      </c>
      <c r="D87" s="107">
        <v>409180175</v>
      </c>
      <c r="E87" s="108" t="s">
        <v>317</v>
      </c>
      <c r="F87" s="104" t="s">
        <v>8</v>
      </c>
      <c r="G87" s="129" t="s">
        <v>164</v>
      </c>
      <c r="H87" s="109">
        <v>6</v>
      </c>
      <c r="I87" s="109">
        <f>'HK1'!J90</f>
        <v>6</v>
      </c>
      <c r="J87" s="109">
        <f>'HK1'!M90</f>
        <v>5</v>
      </c>
      <c r="K87" s="109">
        <f>'HK1'!P90</f>
        <v>5</v>
      </c>
      <c r="L87" s="109">
        <f>'HK1'!S90</f>
        <v>8</v>
      </c>
      <c r="M87" s="109">
        <f>'HK1'!V90</f>
        <v>8</v>
      </c>
      <c r="N87" s="109">
        <f>'HK1'!Y90</f>
        <v>5</v>
      </c>
      <c r="O87" s="110">
        <f>'HK2'!J90</f>
        <v>7</v>
      </c>
      <c r="P87" s="110">
        <f>'HK2'!M90</f>
        <v>5</v>
      </c>
      <c r="Q87" s="110">
        <f>'HK2'!P90</f>
        <v>5</v>
      </c>
      <c r="R87" s="110">
        <f>'HK2'!V90</f>
        <v>5</v>
      </c>
      <c r="S87" s="110">
        <f>'HK2'!S90</f>
        <v>7</v>
      </c>
      <c r="T87" s="110">
        <f>'HK2'!Y90</f>
        <v>7</v>
      </c>
      <c r="U87" s="110">
        <f>'HK2'!AB90</f>
        <v>7</v>
      </c>
      <c r="V87" s="110">
        <f>'HK2'!AE90</f>
        <v>7</v>
      </c>
      <c r="W87" s="110">
        <f>'HK3'!K88</f>
        <v>7</v>
      </c>
      <c r="X87" s="110">
        <f>'HK3'!N88</f>
        <v>7</v>
      </c>
      <c r="Y87" s="110">
        <f>'HK3'!Q88</f>
        <v>10</v>
      </c>
      <c r="Z87" s="110">
        <f>'HK3'!W88</f>
        <v>7</v>
      </c>
      <c r="AA87" s="110">
        <f>'HK3'!T88</f>
        <v>7</v>
      </c>
      <c r="AB87" s="110">
        <f>'HK3'!Z88</f>
        <v>7</v>
      </c>
      <c r="AC87" s="110">
        <f>'HK3'!AC88</f>
        <v>7</v>
      </c>
      <c r="AD87" s="110">
        <f>'HK4'!J88</f>
        <v>7</v>
      </c>
      <c r="AE87" s="110">
        <f>'HK4'!M88</f>
        <v>6</v>
      </c>
      <c r="AF87" s="110">
        <f>'HK4'!P88</f>
        <v>7</v>
      </c>
      <c r="AG87" s="110">
        <f>'HK4'!S88</f>
        <v>8</v>
      </c>
      <c r="AH87" s="110">
        <f>'HK4'!V88</f>
        <v>8</v>
      </c>
      <c r="AI87" s="110">
        <f>'HK4'!Y88</f>
        <v>6</v>
      </c>
      <c r="AJ87" s="110">
        <f>'HK4'!AB88</f>
        <v>0</v>
      </c>
      <c r="AK87" s="111">
        <f t="shared" si="6"/>
        <v>7.21</v>
      </c>
      <c r="AL87" s="111">
        <f t="shared" si="7"/>
        <v>6.65</v>
      </c>
      <c r="AM87" s="104" t="str">
        <f t="shared" si="8"/>
        <v>TB.Khá</v>
      </c>
      <c r="AN87" s="104">
        <f t="shared" si="9"/>
        <v>1</v>
      </c>
      <c r="AO87" s="104">
        <f t="shared" si="10"/>
        <v>1</v>
      </c>
      <c r="AP87" s="112" t="str">
        <f t="shared" si="11"/>
        <v>Học tiếp</v>
      </c>
    </row>
    <row r="88" spans="1:42" ht="24" customHeight="1">
      <c r="A88" s="104">
        <v>79</v>
      </c>
      <c r="B88" s="105" t="s">
        <v>173</v>
      </c>
      <c r="C88" s="106" t="s">
        <v>225</v>
      </c>
      <c r="D88" s="114">
        <v>409180177</v>
      </c>
      <c r="E88" s="108" t="s">
        <v>318</v>
      </c>
      <c r="F88" s="104" t="s">
        <v>4</v>
      </c>
      <c r="G88" s="129" t="s">
        <v>164</v>
      </c>
      <c r="H88" s="109">
        <v>7</v>
      </c>
      <c r="I88" s="109">
        <f>'HK1'!J92</f>
        <v>6</v>
      </c>
      <c r="J88" s="109">
        <f>'HK1'!M92</f>
        <v>6</v>
      </c>
      <c r="K88" s="109">
        <f>'HK1'!P92</f>
        <v>7</v>
      </c>
      <c r="L88" s="109">
        <f>'HK1'!S92</f>
        <v>9</v>
      </c>
      <c r="M88" s="109">
        <f>'HK1'!V92</f>
        <v>7</v>
      </c>
      <c r="N88" s="109">
        <f>'HK1'!Y92</f>
        <v>6</v>
      </c>
      <c r="O88" s="110">
        <f>'HK2'!J92</f>
        <v>6</v>
      </c>
      <c r="P88" s="110">
        <f>'HK2'!M92</f>
        <v>6</v>
      </c>
      <c r="Q88" s="110">
        <f>'HK2'!P92</f>
        <v>8</v>
      </c>
      <c r="R88" s="110">
        <f>'HK2'!V92</f>
        <v>5</v>
      </c>
      <c r="S88" s="110">
        <f>'HK2'!S92</f>
        <v>7</v>
      </c>
      <c r="T88" s="110">
        <f>'HK2'!Y92</f>
        <v>5</v>
      </c>
      <c r="U88" s="110">
        <f>'HK2'!AB92</f>
        <v>6</v>
      </c>
      <c r="V88" s="110">
        <f>'HK2'!AE92</f>
        <v>8</v>
      </c>
      <c r="W88" s="110">
        <f>'HK3'!K89</f>
        <v>5</v>
      </c>
      <c r="X88" s="110">
        <f>'HK3'!N89</f>
        <v>5</v>
      </c>
      <c r="Y88" s="110">
        <f>'HK3'!Q89</f>
        <v>6</v>
      </c>
      <c r="Z88" s="110">
        <f>'HK3'!W89</f>
        <v>7</v>
      </c>
      <c r="AA88" s="110">
        <f>'HK3'!T89</f>
        <v>8</v>
      </c>
      <c r="AB88" s="110">
        <f>'HK3'!Z89</f>
        <v>7</v>
      </c>
      <c r="AC88" s="110">
        <f>'HK3'!AC89</f>
        <v>8</v>
      </c>
      <c r="AD88" s="110">
        <f>'HK4'!J89</f>
        <v>7</v>
      </c>
      <c r="AE88" s="110">
        <f>'HK4'!M89</f>
        <v>5</v>
      </c>
      <c r="AF88" s="110">
        <f>'HK4'!P89</f>
        <v>7</v>
      </c>
      <c r="AG88" s="110">
        <f>'HK4'!S89</f>
        <v>8</v>
      </c>
      <c r="AH88" s="110">
        <f>'HK4'!V89</f>
        <v>7</v>
      </c>
      <c r="AI88" s="110">
        <f>'HK4'!Y89</f>
        <v>7</v>
      </c>
      <c r="AJ88" s="110">
        <f>'HK4'!AB89</f>
        <v>10</v>
      </c>
      <c r="AK88" s="111">
        <f t="shared" si="6"/>
        <v>6.64</v>
      </c>
      <c r="AL88" s="111">
        <f t="shared" si="7"/>
        <v>6.51</v>
      </c>
      <c r="AM88" s="104" t="str">
        <f t="shared" si="8"/>
        <v>TB.Khá</v>
      </c>
      <c r="AN88" s="104">
        <f t="shared" si="9"/>
        <v>0</v>
      </c>
      <c r="AO88" s="104">
        <f t="shared" si="10"/>
        <v>0</v>
      </c>
      <c r="AP88" s="112" t="str">
        <f t="shared" si="11"/>
        <v>Học tiếp</v>
      </c>
    </row>
    <row r="89" spans="1:42" ht="24" customHeight="1">
      <c r="A89" s="113">
        <v>80</v>
      </c>
      <c r="B89" s="105" t="s">
        <v>226</v>
      </c>
      <c r="C89" s="106" t="s">
        <v>227</v>
      </c>
      <c r="D89" s="107">
        <v>409180178</v>
      </c>
      <c r="E89" s="108" t="s">
        <v>319</v>
      </c>
      <c r="F89" s="104" t="s">
        <v>46</v>
      </c>
      <c r="G89" s="129" t="s">
        <v>164</v>
      </c>
      <c r="H89" s="109">
        <v>6</v>
      </c>
      <c r="I89" s="109">
        <f>'HK1'!J93</f>
        <v>5</v>
      </c>
      <c r="J89" s="109">
        <f>'HK1'!M93</f>
        <v>5</v>
      </c>
      <c r="K89" s="109">
        <f>'HK1'!P93</f>
        <v>8</v>
      </c>
      <c r="L89" s="109">
        <f>'HK1'!S93</f>
        <v>8</v>
      </c>
      <c r="M89" s="109">
        <f>'HK1'!V93</f>
        <v>7</v>
      </c>
      <c r="N89" s="109">
        <f>'HK1'!Y93</f>
        <v>6</v>
      </c>
      <c r="O89" s="110">
        <f>'HK2'!J93</f>
        <v>7</v>
      </c>
      <c r="P89" s="110">
        <f>'HK2'!M93</f>
        <v>6</v>
      </c>
      <c r="Q89" s="110">
        <f>'HK2'!P93</f>
        <v>8</v>
      </c>
      <c r="R89" s="110">
        <f>'HK2'!V93</f>
        <v>6</v>
      </c>
      <c r="S89" s="110">
        <f>'HK2'!S93</f>
        <v>8</v>
      </c>
      <c r="T89" s="110">
        <f>'HK2'!Y93</f>
        <v>5</v>
      </c>
      <c r="U89" s="110">
        <f>'HK2'!AB93</f>
        <v>7</v>
      </c>
      <c r="V89" s="110">
        <f>'HK2'!AE93</f>
        <v>7</v>
      </c>
      <c r="W89" s="110">
        <f>'HK3'!K90</f>
        <v>6</v>
      </c>
      <c r="X89" s="110">
        <f>'HK3'!N90</f>
        <v>5</v>
      </c>
      <c r="Y89" s="110">
        <f>'HK3'!Q90</f>
        <v>10</v>
      </c>
      <c r="Z89" s="110">
        <f>'HK3'!W90</f>
        <v>8</v>
      </c>
      <c r="AA89" s="110">
        <f>'HK3'!T90</f>
        <v>8</v>
      </c>
      <c r="AB89" s="110">
        <f>'HK3'!Z90</f>
        <v>7</v>
      </c>
      <c r="AC89" s="110">
        <f>'HK3'!AC90</f>
        <v>9</v>
      </c>
      <c r="AD89" s="110">
        <f>'HK4'!J90</f>
        <v>6</v>
      </c>
      <c r="AE89" s="110">
        <f>'HK4'!M90</f>
        <v>7</v>
      </c>
      <c r="AF89" s="110">
        <f>'HK4'!P90</f>
        <v>7</v>
      </c>
      <c r="AG89" s="110">
        <f>'HK4'!S90</f>
        <v>8</v>
      </c>
      <c r="AH89" s="110">
        <f>'HK4'!V90</f>
        <v>7</v>
      </c>
      <c r="AI89" s="110">
        <f>'HK4'!Y90</f>
        <v>6</v>
      </c>
      <c r="AJ89" s="110">
        <f>'HK4'!AB90</f>
        <v>10</v>
      </c>
      <c r="AK89" s="111">
        <f t="shared" si="6"/>
        <v>7.29</v>
      </c>
      <c r="AL89" s="111">
        <f t="shared" si="7"/>
        <v>6.88</v>
      </c>
      <c r="AM89" s="104" t="str">
        <f t="shared" si="8"/>
        <v>TB.Khá</v>
      </c>
      <c r="AN89" s="104">
        <f t="shared" si="9"/>
        <v>0</v>
      </c>
      <c r="AO89" s="104">
        <f t="shared" si="10"/>
        <v>0</v>
      </c>
      <c r="AP89" s="112" t="str">
        <f t="shared" si="11"/>
        <v>Học tiếp</v>
      </c>
    </row>
    <row r="90" spans="1:42" ht="24" customHeight="1">
      <c r="A90" s="113">
        <v>81</v>
      </c>
      <c r="B90" s="105" t="s">
        <v>228</v>
      </c>
      <c r="C90" s="106" t="s">
        <v>229</v>
      </c>
      <c r="D90" s="107">
        <v>409180179</v>
      </c>
      <c r="E90" s="108" t="s">
        <v>320</v>
      </c>
      <c r="F90" s="104" t="s">
        <v>31</v>
      </c>
      <c r="G90" s="129" t="s">
        <v>231</v>
      </c>
      <c r="H90" s="109">
        <v>0</v>
      </c>
      <c r="I90" s="109">
        <f>'HK1'!J94</f>
        <v>5</v>
      </c>
      <c r="J90" s="109">
        <f>'HK1'!M94</f>
        <v>9</v>
      </c>
      <c r="K90" s="109">
        <f>'HK1'!P94</f>
        <v>6</v>
      </c>
      <c r="L90" s="109">
        <f>'HK1'!S94</f>
        <v>9</v>
      </c>
      <c r="M90" s="109">
        <f>'HK1'!V94</f>
        <v>7</v>
      </c>
      <c r="N90" s="109">
        <f>'HK1'!Y94</f>
        <v>5</v>
      </c>
      <c r="O90" s="110">
        <f>'HK2'!J94</f>
        <v>7</v>
      </c>
      <c r="P90" s="110">
        <f>'HK2'!M94</f>
        <v>7</v>
      </c>
      <c r="Q90" s="110">
        <f>'HK2'!P94</f>
        <v>8</v>
      </c>
      <c r="R90" s="110">
        <f>'HK2'!V94</f>
        <v>5</v>
      </c>
      <c r="S90" s="110">
        <f>'HK2'!S94</f>
        <v>8</v>
      </c>
      <c r="T90" s="110">
        <f>'HK2'!Y94</f>
        <v>7</v>
      </c>
      <c r="U90" s="110">
        <f>'HK2'!AB94</f>
        <v>7</v>
      </c>
      <c r="V90" s="110">
        <f>'HK2'!AE94</f>
        <v>7</v>
      </c>
      <c r="W90" s="110">
        <f>'HK3'!K91</f>
        <v>8</v>
      </c>
      <c r="X90" s="110">
        <f>'HK3'!N91</f>
        <v>6</v>
      </c>
      <c r="Y90" s="110">
        <f>'HK3'!Q91</f>
        <v>10</v>
      </c>
      <c r="Z90" s="110">
        <f>'HK3'!W91</f>
        <v>7</v>
      </c>
      <c r="AA90" s="110">
        <f>'HK3'!T91</f>
        <v>8</v>
      </c>
      <c r="AB90" s="110">
        <f>'HK3'!Z91</f>
        <v>6</v>
      </c>
      <c r="AC90" s="110">
        <f>'HK3'!AC91</f>
        <v>6</v>
      </c>
      <c r="AD90" s="110">
        <f>'HK4'!J91</f>
        <v>6</v>
      </c>
      <c r="AE90" s="110">
        <f>'HK4'!M91</f>
        <v>8</v>
      </c>
      <c r="AF90" s="110">
        <f>'HK4'!P91</f>
        <v>8</v>
      </c>
      <c r="AG90" s="110">
        <f>'HK4'!S91</f>
        <v>8</v>
      </c>
      <c r="AH90" s="110">
        <f>'HK4'!V91</f>
        <v>8</v>
      </c>
      <c r="AI90" s="110">
        <f>'HK4'!Y91</f>
        <v>6</v>
      </c>
      <c r="AJ90" s="110">
        <f>'HK4'!AB91</f>
        <v>10</v>
      </c>
      <c r="AK90" s="111">
        <f t="shared" si="6"/>
        <v>7.69</v>
      </c>
      <c r="AL90" s="111">
        <f t="shared" si="7"/>
        <v>7.38</v>
      </c>
      <c r="AM90" s="104" t="str">
        <f t="shared" si="8"/>
        <v>Khá</v>
      </c>
      <c r="AN90" s="104">
        <f t="shared" si="9"/>
        <v>1</v>
      </c>
      <c r="AO90" s="104">
        <f t="shared" si="10"/>
        <v>0</v>
      </c>
      <c r="AP90" s="112" t="str">
        <f t="shared" si="11"/>
        <v>Học tiếp</v>
      </c>
    </row>
    <row r="91" spans="1:42" ht="24" customHeight="1">
      <c r="A91" s="119">
        <v>82</v>
      </c>
      <c r="B91" s="120" t="s">
        <v>230</v>
      </c>
      <c r="C91" s="121" t="s">
        <v>47</v>
      </c>
      <c r="D91" s="122">
        <v>409180180</v>
      </c>
      <c r="E91" s="123" t="s">
        <v>321</v>
      </c>
      <c r="F91" s="119" t="s">
        <v>5</v>
      </c>
      <c r="G91" s="130" t="s">
        <v>231</v>
      </c>
      <c r="H91" s="124">
        <v>6</v>
      </c>
      <c r="I91" s="124">
        <f>'HK1'!J95</f>
        <v>6</v>
      </c>
      <c r="J91" s="124">
        <f>'HK1'!M95</f>
        <v>8</v>
      </c>
      <c r="K91" s="124">
        <f>'HK1'!P95</f>
        <v>6</v>
      </c>
      <c r="L91" s="124">
        <f>'HK1'!S95</f>
        <v>9</v>
      </c>
      <c r="M91" s="124">
        <f>'HK1'!V95</f>
        <v>7</v>
      </c>
      <c r="N91" s="124">
        <f>'HK1'!Y95</f>
        <v>8</v>
      </c>
      <c r="O91" s="125">
        <f>'HK2'!J95</f>
        <v>6</v>
      </c>
      <c r="P91" s="125">
        <f>'HK2'!M95</f>
        <v>5</v>
      </c>
      <c r="Q91" s="125">
        <f>'HK2'!P95</f>
        <v>7</v>
      </c>
      <c r="R91" s="125">
        <f>'HK2'!V95</f>
        <v>5</v>
      </c>
      <c r="S91" s="125">
        <f>'HK2'!S95</f>
        <v>7</v>
      </c>
      <c r="T91" s="125">
        <f>'HK2'!Y95</f>
        <v>7</v>
      </c>
      <c r="U91" s="125">
        <f>'HK2'!AB95</f>
        <v>7</v>
      </c>
      <c r="V91" s="125">
        <f>'HK2'!AE95</f>
        <v>7</v>
      </c>
      <c r="W91" s="125">
        <f>'HK3'!K92</f>
        <v>7</v>
      </c>
      <c r="X91" s="125">
        <f>'HK3'!N92</f>
        <v>6</v>
      </c>
      <c r="Y91" s="125">
        <f>'HK3'!Q92</f>
        <v>10</v>
      </c>
      <c r="Z91" s="125">
        <f>'HK3'!W92</f>
        <v>7</v>
      </c>
      <c r="AA91" s="125">
        <f>'HK3'!T92</f>
        <v>7</v>
      </c>
      <c r="AB91" s="125">
        <f>'HK3'!Z92</f>
        <v>7</v>
      </c>
      <c r="AC91" s="125">
        <f>'HK3'!AC92</f>
        <v>7</v>
      </c>
      <c r="AD91" s="125">
        <f>'HK4'!J92</f>
        <v>6</v>
      </c>
      <c r="AE91" s="125">
        <f>'HK4'!M92</f>
        <v>5</v>
      </c>
      <c r="AF91" s="125">
        <f>'HK4'!P92</f>
        <v>7</v>
      </c>
      <c r="AG91" s="125">
        <f>'HK4'!S92</f>
        <v>8</v>
      </c>
      <c r="AH91" s="125">
        <f>'HK4'!V92</f>
        <v>8</v>
      </c>
      <c r="AI91" s="125">
        <f>'HK4'!Y92</f>
        <v>8</v>
      </c>
      <c r="AJ91" s="125">
        <f>'HK4'!AB92</f>
        <v>0</v>
      </c>
      <c r="AK91" s="126">
        <f t="shared" si="6"/>
        <v>6.95</v>
      </c>
      <c r="AL91" s="126">
        <f t="shared" si="7"/>
        <v>6.88</v>
      </c>
      <c r="AM91" s="119" t="str">
        <f t="shared" si="8"/>
        <v>TB.Khá</v>
      </c>
      <c r="AN91" s="119">
        <f t="shared" si="9"/>
        <v>1</v>
      </c>
      <c r="AO91" s="119">
        <f t="shared" si="10"/>
        <v>1</v>
      </c>
      <c r="AP91" s="127" t="str">
        <f t="shared" si="11"/>
        <v>Học tiếp</v>
      </c>
    </row>
    <row r="92" spans="1:47" s="49" customFormat="1" ht="37.5" customHeight="1">
      <c r="A92" s="44"/>
      <c r="B92" s="45"/>
      <c r="C92" s="45"/>
      <c r="D92" s="20"/>
      <c r="E92" s="46"/>
      <c r="F92" s="20"/>
      <c r="G92" s="20"/>
      <c r="H92" s="47"/>
      <c r="I92" s="47"/>
      <c r="J92" s="47"/>
      <c r="K92" s="47"/>
      <c r="L92" s="47"/>
      <c r="M92" s="47"/>
      <c r="N92" s="47"/>
      <c r="O92" s="47"/>
      <c r="P92" s="48"/>
      <c r="Q92" s="48"/>
      <c r="S92" s="48"/>
      <c r="T92" s="48"/>
      <c r="U92" s="48"/>
      <c r="V92" s="48"/>
      <c r="W92" s="48"/>
      <c r="Z92" s="50"/>
      <c r="AU92" s="50" t="s">
        <v>96</v>
      </c>
    </row>
    <row r="93" spans="1:47" s="49" customFormat="1" ht="15" customHeight="1">
      <c r="A93" s="44"/>
      <c r="B93" s="45"/>
      <c r="E93" s="52"/>
      <c r="F93" s="52"/>
      <c r="G93" s="52"/>
      <c r="H93" s="47"/>
      <c r="I93" s="47"/>
      <c r="J93" s="47"/>
      <c r="K93" s="47"/>
      <c r="L93" s="47"/>
      <c r="M93" s="47"/>
      <c r="N93" s="47"/>
      <c r="O93" s="47"/>
      <c r="P93" s="48"/>
      <c r="Q93" s="48"/>
      <c r="S93" s="48"/>
      <c r="T93" s="48"/>
      <c r="U93" s="48"/>
      <c r="V93" s="48"/>
      <c r="W93" s="48"/>
      <c r="Z93" s="50"/>
      <c r="AG93" s="51" t="s">
        <v>237</v>
      </c>
      <c r="AU93" s="50" t="s">
        <v>97</v>
      </c>
    </row>
    <row r="94" spans="1:47" s="49" customFormat="1" ht="15" customHeight="1">
      <c r="A94" s="44"/>
      <c r="E94" s="44"/>
      <c r="F94" s="44"/>
      <c r="G94" s="44"/>
      <c r="H94" s="47"/>
      <c r="I94" s="47"/>
      <c r="J94" s="47"/>
      <c r="K94" s="47"/>
      <c r="L94" s="47"/>
      <c r="M94" s="47"/>
      <c r="N94" s="47"/>
      <c r="O94" s="47"/>
      <c r="P94" s="48"/>
      <c r="Q94" s="48"/>
      <c r="S94" s="48"/>
      <c r="T94" s="48"/>
      <c r="U94" s="48"/>
      <c r="V94" s="48"/>
      <c r="W94" s="48"/>
      <c r="Z94" s="54"/>
      <c r="AG94" s="53" t="s">
        <v>238</v>
      </c>
      <c r="AU94" s="54" t="s">
        <v>330</v>
      </c>
    </row>
    <row r="95" spans="1:47" s="49" customFormat="1" ht="15.75">
      <c r="A95" s="44"/>
      <c r="E95" s="44"/>
      <c r="F95" s="44"/>
      <c r="G95" s="44"/>
      <c r="H95" s="47"/>
      <c r="I95" s="47"/>
      <c r="J95" s="47"/>
      <c r="K95" s="47"/>
      <c r="L95" s="47"/>
      <c r="M95" s="47"/>
      <c r="N95" s="47"/>
      <c r="O95" s="47"/>
      <c r="P95" s="48"/>
      <c r="Q95" s="48"/>
      <c r="S95" s="48"/>
      <c r="T95" s="48"/>
      <c r="U95" s="48"/>
      <c r="V95" s="48"/>
      <c r="W95" s="48"/>
      <c r="Z95" s="54"/>
      <c r="AG95" s="50"/>
      <c r="AU95" s="54"/>
    </row>
    <row r="96" spans="1:47" s="49" customFormat="1" ht="22.5" customHeight="1">
      <c r="A96" s="44"/>
      <c r="C96" s="54"/>
      <c r="E96" s="44"/>
      <c r="F96" s="44"/>
      <c r="G96" s="44"/>
      <c r="H96" s="47"/>
      <c r="I96" s="47"/>
      <c r="J96" s="47"/>
      <c r="K96" s="47"/>
      <c r="L96" s="47"/>
      <c r="M96" s="47"/>
      <c r="N96" s="47"/>
      <c r="O96" s="47"/>
      <c r="P96" s="48"/>
      <c r="Q96" s="48"/>
      <c r="S96" s="48"/>
      <c r="T96" s="48"/>
      <c r="U96" s="48"/>
      <c r="V96" s="48"/>
      <c r="W96" s="48"/>
      <c r="Z96" s="54"/>
      <c r="AG96" s="54"/>
      <c r="AU96" s="54"/>
    </row>
    <row r="97" spans="1:47" s="49" customFormat="1" ht="15.75">
      <c r="A97" s="55"/>
      <c r="C97" s="55"/>
      <c r="E97" s="44"/>
      <c r="F97" s="44"/>
      <c r="G97" s="44"/>
      <c r="H97" s="47"/>
      <c r="I97" s="47"/>
      <c r="J97" s="47"/>
      <c r="K97" s="47"/>
      <c r="L97" s="47"/>
      <c r="M97" s="47"/>
      <c r="N97" s="47"/>
      <c r="O97" s="47"/>
      <c r="P97" s="57"/>
      <c r="Q97" s="57"/>
      <c r="S97" s="57"/>
      <c r="T97" s="57"/>
      <c r="U97" s="57"/>
      <c r="V97" s="58"/>
      <c r="W97" s="47"/>
      <c r="Z97" s="57"/>
      <c r="AG97" s="56"/>
      <c r="AU97" s="57"/>
    </row>
    <row r="98" spans="1:47" s="49" customFormat="1" ht="15.75">
      <c r="A98" s="44"/>
      <c r="E98" s="44"/>
      <c r="F98" s="44"/>
      <c r="G98" s="44"/>
      <c r="H98" s="47"/>
      <c r="I98" s="47"/>
      <c r="J98" s="47"/>
      <c r="K98" s="47"/>
      <c r="L98" s="47"/>
      <c r="M98" s="47"/>
      <c r="N98" s="59"/>
      <c r="O98" s="47"/>
      <c r="P98" s="57"/>
      <c r="Q98" s="57"/>
      <c r="S98" s="47"/>
      <c r="T98" s="57"/>
      <c r="U98" s="57"/>
      <c r="V98" s="58"/>
      <c r="W98" s="47"/>
      <c r="Z98" s="54"/>
      <c r="AG98" s="54" t="s">
        <v>239</v>
      </c>
      <c r="AU98" s="54" t="s">
        <v>331</v>
      </c>
    </row>
    <row r="99" spans="1:40" ht="18.75">
      <c r="A99" s="70"/>
      <c r="B99" s="72"/>
      <c r="C99" s="72"/>
      <c r="D99" s="82"/>
      <c r="E99" s="82"/>
      <c r="F99" s="82"/>
      <c r="H99" s="83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2"/>
      <c r="AH99" s="82"/>
      <c r="AI99" s="84"/>
      <c r="AJ99" s="85"/>
      <c r="AK99" s="85"/>
      <c r="AL99" s="86"/>
      <c r="AM99" s="75"/>
      <c r="AN99" s="84"/>
    </row>
    <row r="100" spans="1:40" ht="18.75">
      <c r="A100" s="70"/>
      <c r="B100" s="72"/>
      <c r="C100" s="72"/>
      <c r="D100" s="82"/>
      <c r="E100" s="82"/>
      <c r="F100" s="82"/>
      <c r="H100" s="83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2"/>
      <c r="AH100" s="82"/>
      <c r="AI100" s="84"/>
      <c r="AJ100" s="87"/>
      <c r="AK100" s="87"/>
      <c r="AL100" s="88"/>
      <c r="AM100" s="59"/>
      <c r="AN100" s="84"/>
    </row>
    <row r="101" spans="1:40" ht="18.75">
      <c r="A101" s="82"/>
      <c r="B101" s="82"/>
      <c r="C101" s="82"/>
      <c r="D101" s="82"/>
      <c r="E101" s="82"/>
      <c r="F101" s="89"/>
      <c r="H101" s="82"/>
      <c r="I101" s="82"/>
      <c r="J101" s="82"/>
      <c r="K101" s="82"/>
      <c r="L101" s="82"/>
      <c r="M101" s="82"/>
      <c r="N101" s="82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90"/>
      <c r="AK101" s="91"/>
      <c r="AL101" s="91"/>
      <c r="AM101" s="89"/>
      <c r="AN101" s="82"/>
    </row>
  </sheetData>
  <sheetProtection/>
  <mergeCells count="43">
    <mergeCell ref="B7:C7"/>
    <mergeCell ref="D4:Y4"/>
    <mergeCell ref="D5:Y5"/>
    <mergeCell ref="A7:A9"/>
    <mergeCell ref="L7:L8"/>
    <mergeCell ref="K7:K8"/>
    <mergeCell ref="J7:J8"/>
    <mergeCell ref="E7:E9"/>
    <mergeCell ref="F7:F9"/>
    <mergeCell ref="I7:I8"/>
    <mergeCell ref="G7:G9"/>
    <mergeCell ref="H7:H8"/>
    <mergeCell ref="D7:D9"/>
    <mergeCell ref="AN7:AN8"/>
    <mergeCell ref="Q7:Q8"/>
    <mergeCell ref="S7:S8"/>
    <mergeCell ref="AM7:AM8"/>
    <mergeCell ref="V7:V8"/>
    <mergeCell ref="T7:T8"/>
    <mergeCell ref="U7:U8"/>
    <mergeCell ref="N7:N8"/>
    <mergeCell ref="R7:R8"/>
    <mergeCell ref="AL7:AL8"/>
    <mergeCell ref="P7:P8"/>
    <mergeCell ref="Z7:Z8"/>
    <mergeCell ref="AC7:AC8"/>
    <mergeCell ref="AK7:AK8"/>
    <mergeCell ref="AD7:AD8"/>
    <mergeCell ref="AE7:AE8"/>
    <mergeCell ref="AO7:AO8"/>
    <mergeCell ref="W7:W8"/>
    <mergeCell ref="X7:X8"/>
    <mergeCell ref="O7:O8"/>
    <mergeCell ref="M7:M8"/>
    <mergeCell ref="AF7:AF8"/>
    <mergeCell ref="AP7:AP8"/>
    <mergeCell ref="Y7:Y8"/>
    <mergeCell ref="AA7:AA8"/>
    <mergeCell ref="AB7:AB8"/>
    <mergeCell ref="AJ7:AJ8"/>
    <mergeCell ref="AI7:AI8"/>
    <mergeCell ref="AG7:AG8"/>
    <mergeCell ref="AH7:AH8"/>
  </mergeCells>
  <printOptions/>
  <pageMargins left="0.41" right="0.2" top="0.35" bottom="0.31" header="0.25" footer="0.16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3"/>
  <sheetViews>
    <sheetView zoomScale="75" zoomScaleNormal="75" zoomScalePageLayoutView="0" workbookViewId="0" topLeftCell="A1">
      <selection activeCell="R24" sqref="R24"/>
    </sheetView>
  </sheetViews>
  <sheetFormatPr defaultColWidth="9.140625" defaultRowHeight="12.75"/>
  <cols>
    <col min="1" max="1" width="4.00390625" style="0" customWidth="1"/>
    <col min="2" max="2" width="20.140625" style="0" customWidth="1"/>
    <col min="4" max="4" width="11.28125" style="0" bestFit="1" customWidth="1"/>
    <col min="5" max="5" width="11.28125" style="0" customWidth="1"/>
    <col min="6" max="6" width="12.8515625" style="0" customWidth="1"/>
    <col min="7" max="7" width="6.7109375" style="0" customWidth="1"/>
    <col min="8" max="16" width="4.8515625" style="4" customWidth="1"/>
    <col min="17" max="17" width="4.8515625" style="14" customWidth="1"/>
    <col min="18" max="24" width="4.8515625" style="4" customWidth="1"/>
    <col min="25" max="25" width="4.8515625" style="8" customWidth="1"/>
    <col min="26" max="26" width="8.00390625" style="0" customWidth="1"/>
    <col min="27" max="27" width="9.7109375" style="0" customWidth="1"/>
  </cols>
  <sheetData>
    <row r="1" spans="1:33" s="18" customFormat="1" ht="13.5" customHeight="1">
      <c r="A1" s="491" t="s">
        <v>90</v>
      </c>
      <c r="B1" s="491"/>
      <c r="C1" s="491"/>
      <c r="D1" s="491"/>
      <c r="E1" s="491"/>
      <c r="F1" s="60"/>
      <c r="G1" s="60"/>
      <c r="H1" s="60"/>
      <c r="I1" s="60"/>
      <c r="J1" s="60"/>
      <c r="K1" s="60"/>
      <c r="M1" s="492" t="s">
        <v>240</v>
      </c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198"/>
      <c r="AC1" s="198"/>
      <c r="AD1" s="198"/>
      <c r="AE1" s="198"/>
      <c r="AF1" s="198"/>
      <c r="AG1" s="198"/>
    </row>
    <row r="2" spans="1:33" s="18" customFormat="1" ht="13.5" customHeight="1">
      <c r="A2" s="491" t="s">
        <v>91</v>
      </c>
      <c r="B2" s="491"/>
      <c r="C2" s="491"/>
      <c r="D2" s="491"/>
      <c r="E2" s="491"/>
      <c r="F2" s="60"/>
      <c r="G2" s="60"/>
      <c r="H2" s="60"/>
      <c r="I2" s="60"/>
      <c r="J2" s="60"/>
      <c r="K2" s="60"/>
      <c r="M2" s="492" t="s">
        <v>241</v>
      </c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198"/>
      <c r="AC2" s="198"/>
      <c r="AD2" s="198"/>
      <c r="AE2" s="198"/>
      <c r="AF2" s="198"/>
      <c r="AG2" s="198"/>
    </row>
    <row r="3" spans="1:26" s="18" customFormat="1" ht="13.5" customHeight="1">
      <c r="A3" s="491" t="s">
        <v>242</v>
      </c>
      <c r="B3" s="491"/>
      <c r="C3" s="491"/>
      <c r="D3" s="491"/>
      <c r="E3" s="491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44"/>
      <c r="Z3" s="49"/>
    </row>
    <row r="4" spans="1:26" s="18" customFormat="1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 t="s">
        <v>243</v>
      </c>
      <c r="S4" s="61"/>
      <c r="T4" s="61"/>
      <c r="U4" s="61"/>
      <c r="V4" s="61"/>
      <c r="W4" s="61"/>
      <c r="X4" s="62"/>
      <c r="Y4" s="44"/>
      <c r="Z4" s="49"/>
    </row>
    <row r="5" spans="1:33" ht="17.25" customHeight="1">
      <c r="A5" s="493" t="s">
        <v>351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147"/>
      <c r="AC5" s="147"/>
      <c r="AD5" s="147"/>
      <c r="AE5" s="147"/>
      <c r="AF5" s="147"/>
      <c r="AG5" s="147"/>
    </row>
    <row r="6" spans="1:33" s="64" customFormat="1" ht="15.75" customHeight="1">
      <c r="A6" s="494" t="s">
        <v>324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148"/>
      <c r="AC6" s="148"/>
      <c r="AD6" s="148"/>
      <c r="AE6" s="148"/>
      <c r="AF6" s="148"/>
      <c r="AG6" s="148"/>
    </row>
    <row r="7" spans="1:40" ht="15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27" s="222" customFormat="1" ht="31.5" customHeight="1">
      <c r="A8" s="476" t="s">
        <v>0</v>
      </c>
      <c r="B8" s="495" t="s">
        <v>64</v>
      </c>
      <c r="C8" s="496"/>
      <c r="D8" s="485" t="s">
        <v>65</v>
      </c>
      <c r="E8" s="476" t="s">
        <v>66</v>
      </c>
      <c r="F8" s="476" t="s">
        <v>67</v>
      </c>
      <c r="G8" s="475" t="s">
        <v>236</v>
      </c>
      <c r="H8" s="488" t="s">
        <v>52</v>
      </c>
      <c r="I8" s="489"/>
      <c r="J8" s="490"/>
      <c r="K8" s="488" t="s">
        <v>49</v>
      </c>
      <c r="L8" s="489"/>
      <c r="M8" s="490"/>
      <c r="N8" s="488" t="s">
        <v>48</v>
      </c>
      <c r="O8" s="489"/>
      <c r="P8" s="490"/>
      <c r="Q8" s="488" t="s">
        <v>53</v>
      </c>
      <c r="R8" s="489"/>
      <c r="S8" s="490"/>
      <c r="T8" s="488" t="s">
        <v>350</v>
      </c>
      <c r="U8" s="489"/>
      <c r="V8" s="490"/>
      <c r="W8" s="488" t="s">
        <v>55</v>
      </c>
      <c r="X8" s="489"/>
      <c r="Y8" s="490"/>
      <c r="Z8" s="481" t="s">
        <v>354</v>
      </c>
      <c r="AA8" s="481" t="s">
        <v>355</v>
      </c>
    </row>
    <row r="9" spans="1:27" s="177" customFormat="1" ht="60.75" customHeight="1">
      <c r="A9" s="476"/>
      <c r="B9" s="65" t="s">
        <v>245</v>
      </c>
      <c r="C9" s="176" t="s">
        <v>344</v>
      </c>
      <c r="D9" s="486"/>
      <c r="E9" s="476"/>
      <c r="F9" s="476"/>
      <c r="G9" s="475"/>
      <c r="H9" s="205" t="s">
        <v>352</v>
      </c>
      <c r="I9" s="206" t="s">
        <v>69</v>
      </c>
      <c r="J9" s="207" t="s">
        <v>70</v>
      </c>
      <c r="K9" s="205" t="s">
        <v>352</v>
      </c>
      <c r="L9" s="206" t="s">
        <v>69</v>
      </c>
      <c r="M9" s="207" t="s">
        <v>70</v>
      </c>
      <c r="N9" s="205" t="s">
        <v>352</v>
      </c>
      <c r="O9" s="206" t="s">
        <v>69</v>
      </c>
      <c r="P9" s="207" t="s">
        <v>70</v>
      </c>
      <c r="Q9" s="205" t="s">
        <v>352</v>
      </c>
      <c r="R9" s="206" t="s">
        <v>69</v>
      </c>
      <c r="S9" s="207" t="s">
        <v>70</v>
      </c>
      <c r="T9" s="205" t="s">
        <v>352</v>
      </c>
      <c r="U9" s="206" t="s">
        <v>69</v>
      </c>
      <c r="V9" s="207" t="s">
        <v>70</v>
      </c>
      <c r="W9" s="205" t="s">
        <v>352</v>
      </c>
      <c r="X9" s="206" t="s">
        <v>69</v>
      </c>
      <c r="Y9" s="207" t="s">
        <v>70</v>
      </c>
      <c r="Z9" s="482"/>
      <c r="AA9" s="482"/>
    </row>
    <row r="10" spans="1:27" s="177" customFormat="1" ht="12.75">
      <c r="A10" s="476"/>
      <c r="B10" s="134"/>
      <c r="C10" s="93"/>
      <c r="D10" s="487"/>
      <c r="E10" s="476"/>
      <c r="F10" s="476"/>
      <c r="G10" s="475"/>
      <c r="H10" s="196">
        <v>0</v>
      </c>
      <c r="I10" s="196">
        <v>0</v>
      </c>
      <c r="J10" s="196">
        <v>3</v>
      </c>
      <c r="K10" s="196">
        <v>0</v>
      </c>
      <c r="L10" s="196">
        <v>0</v>
      </c>
      <c r="M10" s="196">
        <v>5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3</v>
      </c>
      <c r="T10" s="196">
        <v>0</v>
      </c>
      <c r="U10" s="196">
        <v>0</v>
      </c>
      <c r="V10" s="196">
        <v>3</v>
      </c>
      <c r="W10" s="196">
        <v>0</v>
      </c>
      <c r="X10" s="196">
        <v>0</v>
      </c>
      <c r="Y10" s="196">
        <v>4</v>
      </c>
      <c r="Z10" s="197">
        <f>SUM(H10:Y10)</f>
        <v>18</v>
      </c>
      <c r="AA10" s="197">
        <v>0</v>
      </c>
    </row>
    <row r="11" spans="1:28" ht="19.5" customHeight="1">
      <c r="A11" s="154">
        <v>1</v>
      </c>
      <c r="B11" s="95" t="s">
        <v>98</v>
      </c>
      <c r="C11" s="96" t="s">
        <v>99</v>
      </c>
      <c r="D11" s="155">
        <v>409180081</v>
      </c>
      <c r="E11" s="156" t="s">
        <v>248</v>
      </c>
      <c r="F11" s="157" t="s">
        <v>328</v>
      </c>
      <c r="G11" s="128" t="s">
        <v>231</v>
      </c>
      <c r="H11" s="100">
        <v>7</v>
      </c>
      <c r="I11" s="178"/>
      <c r="J11" s="179">
        <f>IF(I11="",H11,IF(H11&gt;=5,I11,MAX(H11,I11)))</f>
        <v>7</v>
      </c>
      <c r="K11" s="100">
        <v>7</v>
      </c>
      <c r="L11" s="178"/>
      <c r="M11" s="179">
        <f>IF(L11="",K11,IF(K11&gt;=5,L11,MAX(K11,L11)))</f>
        <v>7</v>
      </c>
      <c r="N11" s="100">
        <v>4</v>
      </c>
      <c r="O11" s="178">
        <v>6</v>
      </c>
      <c r="P11" s="179">
        <f>IF(O11="",N11,IF(N11&gt;=5,O11,MAX(N11,O11)))</f>
        <v>6</v>
      </c>
      <c r="Q11" s="178">
        <v>9</v>
      </c>
      <c r="R11" s="178"/>
      <c r="S11" s="179">
        <f>IF(R11="",Q11,IF(Q11&gt;=5,R11,MAX(Q11,R11)))</f>
        <v>9</v>
      </c>
      <c r="T11" s="100">
        <v>7</v>
      </c>
      <c r="U11" s="178"/>
      <c r="V11" s="179">
        <f>IF(U11="",T11,IF(T11&gt;=5,U11,MAX(T11,U11)))</f>
        <v>7</v>
      </c>
      <c r="W11" s="100">
        <v>8</v>
      </c>
      <c r="X11" s="178"/>
      <c r="Y11" s="179">
        <f>IF(X11="",W11,IF(W11&gt;=5,X11,MAX(W11,X11)))</f>
        <v>8</v>
      </c>
      <c r="Z11" s="137">
        <f aca="true" t="shared" si="0" ref="Z11:Z65">ROUND(SUMPRODUCT(H11:Y11,$H$10:$Y$10)/SUM($H$10:$Y$10),2)</f>
        <v>7.56</v>
      </c>
      <c r="AA11" s="180" t="str">
        <f>IF(Z11&gt;=9,"Xuất sắc",IF(Z11&gt;=8,"Giỏi",IF(Z11&gt;=7,"Khá",IF(Z11&gt;=6,"TBK",IF(Z11&gt;=5,"TB",IF(Z11&gt;=4,"Yếu","Kém"))))))</f>
        <v>Khá</v>
      </c>
      <c r="AB11" s="3"/>
    </row>
    <row r="12" spans="1:28" ht="19.5" customHeight="1">
      <c r="A12" s="158">
        <v>2</v>
      </c>
      <c r="B12" s="105" t="s">
        <v>100</v>
      </c>
      <c r="C12" s="106" t="s">
        <v>99</v>
      </c>
      <c r="D12" s="161">
        <v>409180082</v>
      </c>
      <c r="E12" s="162" t="s">
        <v>249</v>
      </c>
      <c r="F12" s="163" t="s">
        <v>16</v>
      </c>
      <c r="G12" s="129" t="s">
        <v>164</v>
      </c>
      <c r="H12" s="183">
        <v>7</v>
      </c>
      <c r="I12" s="184"/>
      <c r="J12" s="185">
        <f aca="true" t="shared" si="1" ref="J12:J66">IF(I12="",H12,IF(H12&gt;=5,I12,MAX(H12,I12)))</f>
        <v>7</v>
      </c>
      <c r="K12" s="186">
        <v>6</v>
      </c>
      <c r="L12" s="186"/>
      <c r="M12" s="185">
        <f aca="true" t="shared" si="2" ref="M12:M66">IF(L12="",K12,IF(K12&gt;=5,L12,MAX(K12,L12)))</f>
        <v>6</v>
      </c>
      <c r="N12" s="186">
        <v>6</v>
      </c>
      <c r="O12" s="186"/>
      <c r="P12" s="185">
        <f aca="true" t="shared" si="3" ref="P12:P66">IF(O12="",N12,IF(N12&gt;=5,O12,MAX(N12,O12)))</f>
        <v>6</v>
      </c>
      <c r="Q12" s="183">
        <v>9</v>
      </c>
      <c r="R12" s="186"/>
      <c r="S12" s="185">
        <f aca="true" t="shared" si="4" ref="S12:S66">IF(R12="",Q12,IF(Q12&gt;=5,R12,MAX(Q12,R12)))</f>
        <v>9</v>
      </c>
      <c r="T12" s="186">
        <v>7</v>
      </c>
      <c r="U12" s="186"/>
      <c r="V12" s="185">
        <f aca="true" t="shared" si="5" ref="V12:V66">IF(U12="",T12,IF(T12&gt;=5,U12,MAX(T12,U12)))</f>
        <v>7</v>
      </c>
      <c r="W12" s="186">
        <v>3</v>
      </c>
      <c r="X12" s="186">
        <v>7</v>
      </c>
      <c r="Y12" s="185">
        <f aca="true" t="shared" si="6" ref="Y12:Y66">IF(X12="",W12,IF(W12&gt;=5,X12,MAX(W12,X12)))</f>
        <v>7</v>
      </c>
      <c r="Z12" s="140">
        <f t="shared" si="0"/>
        <v>7.06</v>
      </c>
      <c r="AA12" s="187" t="str">
        <f aca="true" t="shared" si="7" ref="AA12:AA75">IF(Z12&gt;=9,"Xuất sắc",IF(Z12&gt;=8,"Giỏi",IF(Z12&gt;=7,"Khá",IF(Z12&gt;=6,"TBK",IF(Z12&gt;=5,"TB",IF(Z12&gt;=4,"Yếu","Kém"))))))</f>
        <v>Khá</v>
      </c>
      <c r="AB12" s="3"/>
    </row>
    <row r="13" spans="1:28" ht="19.5" customHeight="1">
      <c r="A13" s="164">
        <v>3</v>
      </c>
      <c r="B13" s="105" t="s">
        <v>101</v>
      </c>
      <c r="C13" s="106" t="s">
        <v>99</v>
      </c>
      <c r="D13" s="165">
        <v>409180083</v>
      </c>
      <c r="E13" s="162" t="s">
        <v>250</v>
      </c>
      <c r="F13" s="163" t="s">
        <v>3</v>
      </c>
      <c r="G13" s="129" t="s">
        <v>164</v>
      </c>
      <c r="H13" s="183">
        <v>7</v>
      </c>
      <c r="I13" s="184"/>
      <c r="J13" s="185">
        <f t="shared" si="1"/>
        <v>7</v>
      </c>
      <c r="K13" s="186">
        <v>8</v>
      </c>
      <c r="L13" s="186"/>
      <c r="M13" s="185">
        <f t="shared" si="2"/>
        <v>8</v>
      </c>
      <c r="N13" s="186">
        <v>8</v>
      </c>
      <c r="O13" s="186"/>
      <c r="P13" s="185">
        <f t="shared" si="3"/>
        <v>8</v>
      </c>
      <c r="Q13" s="183">
        <v>9</v>
      </c>
      <c r="R13" s="186"/>
      <c r="S13" s="185">
        <f t="shared" si="4"/>
        <v>9</v>
      </c>
      <c r="T13" s="186">
        <v>7</v>
      </c>
      <c r="U13" s="186"/>
      <c r="V13" s="185">
        <f t="shared" si="5"/>
        <v>7</v>
      </c>
      <c r="W13" s="186">
        <v>7</v>
      </c>
      <c r="X13" s="186"/>
      <c r="Y13" s="185">
        <f t="shared" si="6"/>
        <v>7</v>
      </c>
      <c r="Z13" s="140">
        <f t="shared" si="0"/>
        <v>7.61</v>
      </c>
      <c r="AA13" s="187" t="str">
        <f t="shared" si="7"/>
        <v>Khá</v>
      </c>
      <c r="AB13" s="3"/>
    </row>
    <row r="14" spans="1:28" ht="19.5" customHeight="1">
      <c r="A14" s="158">
        <v>4</v>
      </c>
      <c r="B14" s="105" t="s">
        <v>102</v>
      </c>
      <c r="C14" s="106" t="s">
        <v>103</v>
      </c>
      <c r="D14" s="161">
        <v>409180084</v>
      </c>
      <c r="E14" s="162" t="s">
        <v>251</v>
      </c>
      <c r="F14" s="163" t="s">
        <v>17</v>
      </c>
      <c r="G14" s="129" t="s">
        <v>231</v>
      </c>
      <c r="H14" s="183">
        <v>8</v>
      </c>
      <c r="I14" s="184"/>
      <c r="J14" s="185">
        <f t="shared" si="1"/>
        <v>8</v>
      </c>
      <c r="K14" s="186">
        <v>8</v>
      </c>
      <c r="L14" s="186"/>
      <c r="M14" s="185">
        <f t="shared" si="2"/>
        <v>8</v>
      </c>
      <c r="N14" s="186">
        <v>4</v>
      </c>
      <c r="O14" s="186">
        <v>5</v>
      </c>
      <c r="P14" s="185">
        <f t="shared" si="3"/>
        <v>5</v>
      </c>
      <c r="Q14" s="183">
        <v>9</v>
      </c>
      <c r="R14" s="186"/>
      <c r="S14" s="185">
        <f t="shared" si="4"/>
        <v>9</v>
      </c>
      <c r="T14" s="186">
        <v>8</v>
      </c>
      <c r="U14" s="186"/>
      <c r="V14" s="185">
        <f t="shared" si="5"/>
        <v>8</v>
      </c>
      <c r="W14" s="186">
        <v>8</v>
      </c>
      <c r="X14" s="186"/>
      <c r="Y14" s="185">
        <f t="shared" si="6"/>
        <v>8</v>
      </c>
      <c r="Z14" s="140">
        <f t="shared" si="0"/>
        <v>8.17</v>
      </c>
      <c r="AA14" s="187" t="str">
        <f t="shared" si="7"/>
        <v>Giỏi</v>
      </c>
      <c r="AB14" s="3"/>
    </row>
    <row r="15" spans="1:28" ht="19.5" customHeight="1">
      <c r="A15" s="164">
        <v>5</v>
      </c>
      <c r="B15" s="105" t="s">
        <v>104</v>
      </c>
      <c r="C15" s="106" t="s">
        <v>105</v>
      </c>
      <c r="D15" s="165">
        <v>409180085</v>
      </c>
      <c r="E15" s="162" t="s">
        <v>252</v>
      </c>
      <c r="F15" s="163" t="s">
        <v>7</v>
      </c>
      <c r="G15" s="129" t="s">
        <v>164</v>
      </c>
      <c r="H15" s="183">
        <v>7</v>
      </c>
      <c r="I15" s="184"/>
      <c r="J15" s="185">
        <f t="shared" si="1"/>
        <v>7</v>
      </c>
      <c r="K15" s="186">
        <v>6</v>
      </c>
      <c r="L15" s="186"/>
      <c r="M15" s="185">
        <f t="shared" si="2"/>
        <v>6</v>
      </c>
      <c r="N15" s="186">
        <v>6</v>
      </c>
      <c r="O15" s="186"/>
      <c r="P15" s="185">
        <f t="shared" si="3"/>
        <v>6</v>
      </c>
      <c r="Q15" s="183">
        <v>9</v>
      </c>
      <c r="R15" s="186"/>
      <c r="S15" s="185">
        <f t="shared" si="4"/>
        <v>9</v>
      </c>
      <c r="T15" s="186">
        <v>6</v>
      </c>
      <c r="U15" s="186"/>
      <c r="V15" s="185">
        <f t="shared" si="5"/>
        <v>6</v>
      </c>
      <c r="W15" s="186">
        <v>7</v>
      </c>
      <c r="X15" s="186"/>
      <c r="Y15" s="185">
        <f t="shared" si="6"/>
        <v>7</v>
      </c>
      <c r="Z15" s="140">
        <f t="shared" si="0"/>
        <v>6.89</v>
      </c>
      <c r="AA15" s="187" t="str">
        <f t="shared" si="7"/>
        <v>TBK</v>
      </c>
      <c r="AB15" s="3"/>
    </row>
    <row r="16" spans="1:28" ht="19.5" customHeight="1">
      <c r="A16" s="158">
        <v>6</v>
      </c>
      <c r="B16" s="105" t="s">
        <v>106</v>
      </c>
      <c r="C16" s="106" t="s">
        <v>107</v>
      </c>
      <c r="D16" s="161">
        <v>409180086</v>
      </c>
      <c r="E16" s="162" t="s">
        <v>253</v>
      </c>
      <c r="F16" s="163" t="s">
        <v>5</v>
      </c>
      <c r="G16" s="129" t="s">
        <v>164</v>
      </c>
      <c r="H16" s="183">
        <v>4</v>
      </c>
      <c r="I16" s="184">
        <v>7</v>
      </c>
      <c r="J16" s="185">
        <f t="shared" si="1"/>
        <v>7</v>
      </c>
      <c r="K16" s="186">
        <v>6</v>
      </c>
      <c r="L16" s="186"/>
      <c r="M16" s="185">
        <f t="shared" si="2"/>
        <v>6</v>
      </c>
      <c r="N16" s="186">
        <v>7</v>
      </c>
      <c r="O16" s="186"/>
      <c r="P16" s="185">
        <f t="shared" si="3"/>
        <v>7</v>
      </c>
      <c r="Q16" s="183">
        <v>9</v>
      </c>
      <c r="R16" s="186"/>
      <c r="S16" s="185">
        <f t="shared" si="4"/>
        <v>9</v>
      </c>
      <c r="T16" s="186">
        <v>8</v>
      </c>
      <c r="U16" s="186"/>
      <c r="V16" s="185">
        <f t="shared" si="5"/>
        <v>8</v>
      </c>
      <c r="W16" s="186">
        <v>8</v>
      </c>
      <c r="X16" s="186"/>
      <c r="Y16" s="185">
        <f t="shared" si="6"/>
        <v>8</v>
      </c>
      <c r="Z16" s="140">
        <f t="shared" si="0"/>
        <v>7.44</v>
      </c>
      <c r="AA16" s="187" t="str">
        <f t="shared" si="7"/>
        <v>Khá</v>
      </c>
      <c r="AB16" s="3"/>
    </row>
    <row r="17" spans="1:28" ht="19.5" customHeight="1">
      <c r="A17" s="164">
        <v>7</v>
      </c>
      <c r="B17" s="105" t="s">
        <v>108</v>
      </c>
      <c r="C17" s="106" t="s">
        <v>109</v>
      </c>
      <c r="D17" s="161">
        <v>409180088</v>
      </c>
      <c r="E17" s="162" t="s">
        <v>254</v>
      </c>
      <c r="F17" s="163" t="s">
        <v>18</v>
      </c>
      <c r="G17" s="129" t="s">
        <v>231</v>
      </c>
      <c r="H17" s="183">
        <v>7</v>
      </c>
      <c r="I17" s="184"/>
      <c r="J17" s="185">
        <f t="shared" si="1"/>
        <v>7</v>
      </c>
      <c r="K17" s="186">
        <v>7</v>
      </c>
      <c r="L17" s="186"/>
      <c r="M17" s="185">
        <f t="shared" si="2"/>
        <v>7</v>
      </c>
      <c r="N17" s="186">
        <v>7</v>
      </c>
      <c r="O17" s="186"/>
      <c r="P17" s="185">
        <f t="shared" si="3"/>
        <v>7</v>
      </c>
      <c r="Q17" s="183">
        <v>9</v>
      </c>
      <c r="R17" s="186"/>
      <c r="S17" s="185">
        <f t="shared" si="4"/>
        <v>9</v>
      </c>
      <c r="T17" s="186">
        <v>6</v>
      </c>
      <c r="U17" s="186"/>
      <c r="V17" s="185">
        <f t="shared" si="5"/>
        <v>6</v>
      </c>
      <c r="W17" s="186">
        <v>9</v>
      </c>
      <c r="X17" s="186"/>
      <c r="Y17" s="185">
        <f t="shared" si="6"/>
        <v>9</v>
      </c>
      <c r="Z17" s="140">
        <f t="shared" si="0"/>
        <v>7.61</v>
      </c>
      <c r="AA17" s="187" t="str">
        <f t="shared" si="7"/>
        <v>Khá</v>
      </c>
      <c r="AB17" s="3"/>
    </row>
    <row r="18" spans="1:28" ht="19.5" customHeight="1">
      <c r="A18" s="158">
        <v>8</v>
      </c>
      <c r="B18" s="105" t="s">
        <v>110</v>
      </c>
      <c r="C18" s="106" t="s">
        <v>109</v>
      </c>
      <c r="D18" s="165">
        <v>409180089</v>
      </c>
      <c r="E18" s="162" t="s">
        <v>255</v>
      </c>
      <c r="F18" s="163" t="s">
        <v>18</v>
      </c>
      <c r="G18" s="129" t="s">
        <v>231</v>
      </c>
      <c r="H18" s="183">
        <v>8</v>
      </c>
      <c r="I18" s="184"/>
      <c r="J18" s="185">
        <f t="shared" si="1"/>
        <v>8</v>
      </c>
      <c r="K18" s="186">
        <v>7</v>
      </c>
      <c r="L18" s="186"/>
      <c r="M18" s="185">
        <f t="shared" si="2"/>
        <v>7</v>
      </c>
      <c r="N18" s="186">
        <v>3</v>
      </c>
      <c r="O18" s="186">
        <v>6</v>
      </c>
      <c r="P18" s="185">
        <f t="shared" si="3"/>
        <v>6</v>
      </c>
      <c r="Q18" s="183">
        <v>10</v>
      </c>
      <c r="R18" s="186"/>
      <c r="S18" s="185">
        <f t="shared" si="4"/>
        <v>10</v>
      </c>
      <c r="T18" s="186">
        <v>8</v>
      </c>
      <c r="U18" s="186"/>
      <c r="V18" s="185">
        <f t="shared" si="5"/>
        <v>8</v>
      </c>
      <c r="W18" s="186">
        <v>8</v>
      </c>
      <c r="X18" s="186"/>
      <c r="Y18" s="185">
        <f t="shared" si="6"/>
        <v>8</v>
      </c>
      <c r="Z18" s="140">
        <f t="shared" si="0"/>
        <v>8.06</v>
      </c>
      <c r="AA18" s="187" t="str">
        <f t="shared" si="7"/>
        <v>Giỏi</v>
      </c>
      <c r="AB18" s="3"/>
    </row>
    <row r="19" spans="1:28" ht="19.5" customHeight="1">
      <c r="A19" s="164">
        <v>9</v>
      </c>
      <c r="B19" s="105" t="s">
        <v>111</v>
      </c>
      <c r="C19" s="106" t="s">
        <v>112</v>
      </c>
      <c r="D19" s="161">
        <v>409180090</v>
      </c>
      <c r="E19" s="162" t="s">
        <v>256</v>
      </c>
      <c r="F19" s="163" t="s">
        <v>19</v>
      </c>
      <c r="G19" s="129" t="s">
        <v>231</v>
      </c>
      <c r="H19" s="183">
        <v>7</v>
      </c>
      <c r="I19" s="184"/>
      <c r="J19" s="185">
        <f t="shared" si="1"/>
        <v>7</v>
      </c>
      <c r="K19" s="186">
        <v>4</v>
      </c>
      <c r="L19" s="186">
        <v>6</v>
      </c>
      <c r="M19" s="185">
        <f t="shared" si="2"/>
        <v>6</v>
      </c>
      <c r="N19" s="186">
        <v>5</v>
      </c>
      <c r="O19" s="186"/>
      <c r="P19" s="185">
        <f t="shared" si="3"/>
        <v>5</v>
      </c>
      <c r="Q19" s="183">
        <v>9</v>
      </c>
      <c r="R19" s="186"/>
      <c r="S19" s="185">
        <f t="shared" si="4"/>
        <v>9</v>
      </c>
      <c r="T19" s="186">
        <v>6</v>
      </c>
      <c r="U19" s="186"/>
      <c r="V19" s="185">
        <f t="shared" si="5"/>
        <v>6</v>
      </c>
      <c r="W19" s="186">
        <v>6</v>
      </c>
      <c r="X19" s="186"/>
      <c r="Y19" s="185">
        <f t="shared" si="6"/>
        <v>6</v>
      </c>
      <c r="Z19" s="140">
        <f t="shared" si="0"/>
        <v>6.67</v>
      </c>
      <c r="AA19" s="187" t="str">
        <f t="shared" si="7"/>
        <v>TBK</v>
      </c>
      <c r="AB19" s="3"/>
    </row>
    <row r="20" spans="1:28" ht="19.5" customHeight="1">
      <c r="A20" s="158">
        <v>10</v>
      </c>
      <c r="B20" s="105" t="s">
        <v>113</v>
      </c>
      <c r="C20" s="106" t="s">
        <v>112</v>
      </c>
      <c r="D20" s="165">
        <v>409180091</v>
      </c>
      <c r="E20" s="162" t="s">
        <v>257</v>
      </c>
      <c r="F20" s="163" t="s">
        <v>20</v>
      </c>
      <c r="G20" s="129" t="s">
        <v>231</v>
      </c>
      <c r="H20" s="183">
        <v>7</v>
      </c>
      <c r="I20" s="184"/>
      <c r="J20" s="185">
        <f t="shared" si="1"/>
        <v>7</v>
      </c>
      <c r="K20" s="186">
        <v>8</v>
      </c>
      <c r="L20" s="186"/>
      <c r="M20" s="185">
        <f t="shared" si="2"/>
        <v>8</v>
      </c>
      <c r="N20" s="186">
        <v>5</v>
      </c>
      <c r="O20" s="186"/>
      <c r="P20" s="185">
        <f t="shared" si="3"/>
        <v>5</v>
      </c>
      <c r="Q20" s="183">
        <v>9</v>
      </c>
      <c r="R20" s="186"/>
      <c r="S20" s="185">
        <f t="shared" si="4"/>
        <v>9</v>
      </c>
      <c r="T20" s="186">
        <v>7</v>
      </c>
      <c r="U20" s="186"/>
      <c r="V20" s="185">
        <f t="shared" si="5"/>
        <v>7</v>
      </c>
      <c r="W20" s="186">
        <v>8</v>
      </c>
      <c r="X20" s="186"/>
      <c r="Y20" s="185">
        <f t="shared" si="6"/>
        <v>8</v>
      </c>
      <c r="Z20" s="140">
        <f t="shared" si="0"/>
        <v>7.83</v>
      </c>
      <c r="AA20" s="187" t="str">
        <f t="shared" si="7"/>
        <v>Khá</v>
      </c>
      <c r="AB20" s="3"/>
    </row>
    <row r="21" spans="1:28" ht="19.5" customHeight="1">
      <c r="A21" s="164">
        <v>11</v>
      </c>
      <c r="B21" s="105" t="s">
        <v>114</v>
      </c>
      <c r="C21" s="106" t="s">
        <v>115</v>
      </c>
      <c r="D21" s="161">
        <v>409180092</v>
      </c>
      <c r="E21" s="162" t="s">
        <v>258</v>
      </c>
      <c r="F21" s="163" t="s">
        <v>339</v>
      </c>
      <c r="G21" s="129" t="s">
        <v>164</v>
      </c>
      <c r="H21" s="183">
        <v>5</v>
      </c>
      <c r="I21" s="184"/>
      <c r="J21" s="185">
        <f t="shared" si="1"/>
        <v>5</v>
      </c>
      <c r="K21" s="186">
        <v>4</v>
      </c>
      <c r="L21" s="186">
        <v>5</v>
      </c>
      <c r="M21" s="185">
        <f t="shared" si="2"/>
        <v>5</v>
      </c>
      <c r="N21" s="186">
        <v>6</v>
      </c>
      <c r="O21" s="186"/>
      <c r="P21" s="185">
        <f t="shared" si="3"/>
        <v>6</v>
      </c>
      <c r="Q21" s="183">
        <v>9</v>
      </c>
      <c r="R21" s="186"/>
      <c r="S21" s="185">
        <f t="shared" si="4"/>
        <v>9</v>
      </c>
      <c r="T21" s="186">
        <v>6</v>
      </c>
      <c r="U21" s="186"/>
      <c r="V21" s="185">
        <f t="shared" si="5"/>
        <v>6</v>
      </c>
      <c r="W21" s="186">
        <v>3</v>
      </c>
      <c r="X21" s="186">
        <v>6</v>
      </c>
      <c r="Y21" s="185">
        <f t="shared" si="6"/>
        <v>6</v>
      </c>
      <c r="Z21" s="140">
        <f t="shared" si="0"/>
        <v>6.06</v>
      </c>
      <c r="AA21" s="187" t="str">
        <f t="shared" si="7"/>
        <v>TBK</v>
      </c>
      <c r="AB21" s="3"/>
    </row>
    <row r="22" spans="1:28" ht="19.5" customHeight="1">
      <c r="A22" s="158">
        <v>12</v>
      </c>
      <c r="B22" s="105" t="s">
        <v>116</v>
      </c>
      <c r="C22" s="106" t="s">
        <v>117</v>
      </c>
      <c r="D22" s="165">
        <v>409180093</v>
      </c>
      <c r="E22" s="162" t="s">
        <v>259</v>
      </c>
      <c r="F22" s="163" t="s">
        <v>9</v>
      </c>
      <c r="G22" s="129" t="s">
        <v>164</v>
      </c>
      <c r="H22" s="183">
        <v>6</v>
      </c>
      <c r="I22" s="184"/>
      <c r="J22" s="185">
        <f t="shared" si="1"/>
        <v>6</v>
      </c>
      <c r="K22" s="186">
        <v>6</v>
      </c>
      <c r="L22" s="186"/>
      <c r="M22" s="185">
        <f t="shared" si="2"/>
        <v>6</v>
      </c>
      <c r="N22" s="186">
        <v>8</v>
      </c>
      <c r="O22" s="186"/>
      <c r="P22" s="185">
        <f t="shared" si="3"/>
        <v>8</v>
      </c>
      <c r="Q22" s="183">
        <v>9</v>
      </c>
      <c r="R22" s="186"/>
      <c r="S22" s="185">
        <f t="shared" si="4"/>
        <v>9</v>
      </c>
      <c r="T22" s="186">
        <v>6</v>
      </c>
      <c r="U22" s="186"/>
      <c r="V22" s="185">
        <f t="shared" si="5"/>
        <v>6</v>
      </c>
      <c r="W22" s="186">
        <v>5</v>
      </c>
      <c r="X22" s="186"/>
      <c r="Y22" s="185">
        <f t="shared" si="6"/>
        <v>5</v>
      </c>
      <c r="Z22" s="140">
        <f t="shared" si="0"/>
        <v>6.28</v>
      </c>
      <c r="AA22" s="187" t="str">
        <f t="shared" si="7"/>
        <v>TBK</v>
      </c>
      <c r="AB22" s="3"/>
    </row>
    <row r="23" spans="1:28" ht="19.5" customHeight="1">
      <c r="A23" s="164">
        <v>13</v>
      </c>
      <c r="B23" s="105" t="s">
        <v>118</v>
      </c>
      <c r="C23" s="106" t="s">
        <v>119</v>
      </c>
      <c r="D23" s="165">
        <v>409180095</v>
      </c>
      <c r="E23" s="162" t="s">
        <v>260</v>
      </c>
      <c r="F23" s="163" t="s">
        <v>23</v>
      </c>
      <c r="G23" s="129" t="s">
        <v>164</v>
      </c>
      <c r="H23" s="183">
        <v>5</v>
      </c>
      <c r="I23" s="184"/>
      <c r="J23" s="185">
        <f t="shared" si="1"/>
        <v>5</v>
      </c>
      <c r="K23" s="186">
        <v>6</v>
      </c>
      <c r="L23" s="186"/>
      <c r="M23" s="185">
        <f t="shared" si="2"/>
        <v>6</v>
      </c>
      <c r="N23" s="186">
        <v>8</v>
      </c>
      <c r="O23" s="186"/>
      <c r="P23" s="185">
        <f t="shared" si="3"/>
        <v>8</v>
      </c>
      <c r="Q23" s="183">
        <v>9</v>
      </c>
      <c r="R23" s="186"/>
      <c r="S23" s="185">
        <f t="shared" si="4"/>
        <v>9</v>
      </c>
      <c r="T23" s="186">
        <v>7</v>
      </c>
      <c r="U23" s="186"/>
      <c r="V23" s="185">
        <f t="shared" si="5"/>
        <v>7</v>
      </c>
      <c r="W23" s="186">
        <v>3</v>
      </c>
      <c r="X23" s="186">
        <v>5</v>
      </c>
      <c r="Y23" s="185">
        <f t="shared" si="6"/>
        <v>5</v>
      </c>
      <c r="Z23" s="140">
        <f t="shared" si="0"/>
        <v>6.28</v>
      </c>
      <c r="AA23" s="187" t="str">
        <f t="shared" si="7"/>
        <v>TBK</v>
      </c>
      <c r="AB23" s="3"/>
    </row>
    <row r="24" spans="1:28" ht="19.5" customHeight="1">
      <c r="A24" s="158">
        <v>14</v>
      </c>
      <c r="B24" s="105" t="s">
        <v>120</v>
      </c>
      <c r="C24" s="106" t="s">
        <v>121</v>
      </c>
      <c r="D24" s="161">
        <v>409180096</v>
      </c>
      <c r="E24" s="162" t="s">
        <v>261</v>
      </c>
      <c r="F24" s="163" t="s">
        <v>24</v>
      </c>
      <c r="G24" s="129" t="s">
        <v>164</v>
      </c>
      <c r="H24" s="183">
        <v>7</v>
      </c>
      <c r="I24" s="184"/>
      <c r="J24" s="185">
        <f t="shared" si="1"/>
        <v>7</v>
      </c>
      <c r="K24" s="186">
        <v>6</v>
      </c>
      <c r="L24" s="186"/>
      <c r="M24" s="185">
        <f t="shared" si="2"/>
        <v>6</v>
      </c>
      <c r="N24" s="436">
        <v>0</v>
      </c>
      <c r="O24" s="436"/>
      <c r="P24" s="437">
        <f t="shared" si="3"/>
        <v>0</v>
      </c>
      <c r="Q24" s="183">
        <v>9</v>
      </c>
      <c r="R24" s="186"/>
      <c r="S24" s="185">
        <f t="shared" si="4"/>
        <v>9</v>
      </c>
      <c r="T24" s="186">
        <v>9</v>
      </c>
      <c r="U24" s="186"/>
      <c r="V24" s="185">
        <f t="shared" si="5"/>
        <v>9</v>
      </c>
      <c r="W24" s="186">
        <v>9</v>
      </c>
      <c r="X24" s="186"/>
      <c r="Y24" s="185">
        <f t="shared" si="6"/>
        <v>9</v>
      </c>
      <c r="Z24" s="140">
        <f t="shared" si="0"/>
        <v>7.83</v>
      </c>
      <c r="AA24" s="187" t="str">
        <f t="shared" si="7"/>
        <v>Khá</v>
      </c>
      <c r="AB24" s="3"/>
    </row>
    <row r="25" spans="1:28" ht="19.5" customHeight="1">
      <c r="A25" s="164">
        <v>15</v>
      </c>
      <c r="B25" s="105" t="s">
        <v>122</v>
      </c>
      <c r="C25" s="106" t="s">
        <v>121</v>
      </c>
      <c r="D25" s="165">
        <v>409180097</v>
      </c>
      <c r="E25" s="162" t="s">
        <v>262</v>
      </c>
      <c r="F25" s="163" t="s">
        <v>325</v>
      </c>
      <c r="G25" s="129" t="s">
        <v>164</v>
      </c>
      <c r="H25" s="183">
        <v>7</v>
      </c>
      <c r="I25" s="184"/>
      <c r="J25" s="185">
        <f t="shared" si="1"/>
        <v>7</v>
      </c>
      <c r="K25" s="186">
        <v>9</v>
      </c>
      <c r="L25" s="186"/>
      <c r="M25" s="185">
        <f t="shared" si="2"/>
        <v>9</v>
      </c>
      <c r="N25" s="186">
        <v>5</v>
      </c>
      <c r="O25" s="186"/>
      <c r="P25" s="185">
        <f t="shared" si="3"/>
        <v>5</v>
      </c>
      <c r="Q25" s="183">
        <v>9</v>
      </c>
      <c r="R25" s="186"/>
      <c r="S25" s="185">
        <f t="shared" si="4"/>
        <v>9</v>
      </c>
      <c r="T25" s="186">
        <v>8</v>
      </c>
      <c r="U25" s="186"/>
      <c r="V25" s="185">
        <f t="shared" si="5"/>
        <v>8</v>
      </c>
      <c r="W25" s="186">
        <v>8</v>
      </c>
      <c r="X25" s="186"/>
      <c r="Y25" s="185">
        <f t="shared" si="6"/>
        <v>8</v>
      </c>
      <c r="Z25" s="140">
        <f t="shared" si="0"/>
        <v>8.28</v>
      </c>
      <c r="AA25" s="187" t="str">
        <f t="shared" si="7"/>
        <v>Giỏi</v>
      </c>
      <c r="AB25" s="3"/>
    </row>
    <row r="26" spans="1:28" ht="19.5" customHeight="1">
      <c r="A26" s="158">
        <v>16</v>
      </c>
      <c r="B26" s="105" t="s">
        <v>123</v>
      </c>
      <c r="C26" s="106" t="s">
        <v>124</v>
      </c>
      <c r="D26" s="161">
        <v>409180098</v>
      </c>
      <c r="E26" s="162" t="s">
        <v>263</v>
      </c>
      <c r="F26" s="163" t="s">
        <v>26</v>
      </c>
      <c r="G26" s="129" t="s">
        <v>231</v>
      </c>
      <c r="H26" s="183">
        <v>7</v>
      </c>
      <c r="I26" s="184"/>
      <c r="J26" s="185">
        <f t="shared" si="1"/>
        <v>7</v>
      </c>
      <c r="K26" s="186">
        <v>8</v>
      </c>
      <c r="L26" s="186"/>
      <c r="M26" s="185">
        <f t="shared" si="2"/>
        <v>8</v>
      </c>
      <c r="N26" s="186">
        <v>5</v>
      </c>
      <c r="O26" s="186"/>
      <c r="P26" s="185">
        <f t="shared" si="3"/>
        <v>5</v>
      </c>
      <c r="Q26" s="183">
        <v>9</v>
      </c>
      <c r="R26" s="186"/>
      <c r="S26" s="185">
        <f t="shared" si="4"/>
        <v>9</v>
      </c>
      <c r="T26" s="186">
        <v>7</v>
      </c>
      <c r="U26" s="186"/>
      <c r="V26" s="185">
        <f t="shared" si="5"/>
        <v>7</v>
      </c>
      <c r="W26" s="186">
        <v>8</v>
      </c>
      <c r="X26" s="186"/>
      <c r="Y26" s="185">
        <f t="shared" si="6"/>
        <v>8</v>
      </c>
      <c r="Z26" s="140">
        <f t="shared" si="0"/>
        <v>7.83</v>
      </c>
      <c r="AA26" s="187" t="str">
        <f t="shared" si="7"/>
        <v>Khá</v>
      </c>
      <c r="AB26" s="3"/>
    </row>
    <row r="27" spans="1:28" ht="19.5" customHeight="1">
      <c r="A27" s="164">
        <v>17</v>
      </c>
      <c r="B27" s="105" t="s">
        <v>125</v>
      </c>
      <c r="C27" s="106" t="s">
        <v>124</v>
      </c>
      <c r="D27" s="165">
        <v>409180099</v>
      </c>
      <c r="E27" s="162" t="s">
        <v>264</v>
      </c>
      <c r="F27" s="163" t="s">
        <v>2</v>
      </c>
      <c r="G27" s="129" t="s">
        <v>231</v>
      </c>
      <c r="H27" s="183">
        <v>7</v>
      </c>
      <c r="I27" s="184"/>
      <c r="J27" s="185">
        <f t="shared" si="1"/>
        <v>7</v>
      </c>
      <c r="K27" s="186">
        <v>6</v>
      </c>
      <c r="L27" s="186"/>
      <c r="M27" s="185">
        <f t="shared" si="2"/>
        <v>6</v>
      </c>
      <c r="N27" s="186">
        <v>6</v>
      </c>
      <c r="O27" s="186"/>
      <c r="P27" s="185">
        <f t="shared" si="3"/>
        <v>6</v>
      </c>
      <c r="Q27" s="183">
        <v>9</v>
      </c>
      <c r="R27" s="186"/>
      <c r="S27" s="185">
        <f t="shared" si="4"/>
        <v>9</v>
      </c>
      <c r="T27" s="186">
        <v>8</v>
      </c>
      <c r="U27" s="186"/>
      <c r="V27" s="185">
        <f t="shared" si="5"/>
        <v>8</v>
      </c>
      <c r="W27" s="186">
        <v>8</v>
      </c>
      <c r="X27" s="186"/>
      <c r="Y27" s="185">
        <f t="shared" si="6"/>
        <v>8</v>
      </c>
      <c r="Z27" s="140">
        <f t="shared" si="0"/>
        <v>7.44</v>
      </c>
      <c r="AA27" s="187" t="str">
        <f t="shared" si="7"/>
        <v>Khá</v>
      </c>
      <c r="AB27" s="3"/>
    </row>
    <row r="28" spans="1:28" ht="19.5" customHeight="1">
      <c r="A28" s="158">
        <v>18</v>
      </c>
      <c r="B28" s="105" t="s">
        <v>126</v>
      </c>
      <c r="C28" s="106" t="s">
        <v>127</v>
      </c>
      <c r="D28" s="161">
        <v>409180100</v>
      </c>
      <c r="E28" s="162" t="s">
        <v>265</v>
      </c>
      <c r="F28" s="157" t="s">
        <v>328</v>
      </c>
      <c r="G28" s="129" t="s">
        <v>231</v>
      </c>
      <c r="H28" s="183">
        <v>8</v>
      </c>
      <c r="I28" s="184"/>
      <c r="J28" s="185">
        <f t="shared" si="1"/>
        <v>8</v>
      </c>
      <c r="K28" s="186">
        <v>7</v>
      </c>
      <c r="L28" s="186"/>
      <c r="M28" s="185">
        <f t="shared" si="2"/>
        <v>7</v>
      </c>
      <c r="N28" s="186">
        <v>5</v>
      </c>
      <c r="O28" s="186"/>
      <c r="P28" s="185">
        <f t="shared" si="3"/>
        <v>5</v>
      </c>
      <c r="Q28" s="183">
        <v>9</v>
      </c>
      <c r="R28" s="186"/>
      <c r="S28" s="185">
        <f t="shared" si="4"/>
        <v>9</v>
      </c>
      <c r="T28" s="186">
        <v>7</v>
      </c>
      <c r="U28" s="186"/>
      <c r="V28" s="185">
        <f t="shared" si="5"/>
        <v>7</v>
      </c>
      <c r="W28" s="186">
        <v>8</v>
      </c>
      <c r="X28" s="186"/>
      <c r="Y28" s="185">
        <f t="shared" si="6"/>
        <v>8</v>
      </c>
      <c r="Z28" s="140">
        <f t="shared" si="0"/>
        <v>7.72</v>
      </c>
      <c r="AA28" s="187" t="str">
        <f t="shared" si="7"/>
        <v>Khá</v>
      </c>
      <c r="AB28" s="3"/>
    </row>
    <row r="29" spans="1:28" ht="19.5" customHeight="1">
      <c r="A29" s="164">
        <v>19</v>
      </c>
      <c r="B29" s="105" t="s">
        <v>128</v>
      </c>
      <c r="C29" s="106" t="s">
        <v>129</v>
      </c>
      <c r="D29" s="165">
        <v>409180101</v>
      </c>
      <c r="E29" s="162" t="s">
        <v>266</v>
      </c>
      <c r="F29" s="163" t="s">
        <v>12</v>
      </c>
      <c r="G29" s="129" t="s">
        <v>231</v>
      </c>
      <c r="H29" s="183">
        <v>7</v>
      </c>
      <c r="I29" s="184"/>
      <c r="J29" s="185">
        <f t="shared" si="1"/>
        <v>7</v>
      </c>
      <c r="K29" s="186">
        <v>7</v>
      </c>
      <c r="L29" s="186"/>
      <c r="M29" s="185">
        <f t="shared" si="2"/>
        <v>7</v>
      </c>
      <c r="N29" s="186">
        <v>6</v>
      </c>
      <c r="O29" s="186"/>
      <c r="P29" s="185">
        <f t="shared" si="3"/>
        <v>6</v>
      </c>
      <c r="Q29" s="183">
        <v>9</v>
      </c>
      <c r="R29" s="186"/>
      <c r="S29" s="185">
        <f t="shared" si="4"/>
        <v>9</v>
      </c>
      <c r="T29" s="186">
        <v>7</v>
      </c>
      <c r="U29" s="186"/>
      <c r="V29" s="185">
        <f t="shared" si="5"/>
        <v>7</v>
      </c>
      <c r="W29" s="186">
        <v>8</v>
      </c>
      <c r="X29" s="186"/>
      <c r="Y29" s="185">
        <f t="shared" si="6"/>
        <v>8</v>
      </c>
      <c r="Z29" s="140">
        <f t="shared" si="0"/>
        <v>7.56</v>
      </c>
      <c r="AA29" s="187" t="str">
        <f t="shared" si="7"/>
        <v>Khá</v>
      </c>
      <c r="AB29" s="3"/>
    </row>
    <row r="30" spans="1:28" ht="19.5" customHeight="1">
      <c r="A30" s="158">
        <v>20</v>
      </c>
      <c r="B30" s="105" t="s">
        <v>130</v>
      </c>
      <c r="C30" s="106" t="s">
        <v>131</v>
      </c>
      <c r="D30" s="161">
        <v>409180102</v>
      </c>
      <c r="E30" s="162" t="s">
        <v>267</v>
      </c>
      <c r="F30" s="163" t="s">
        <v>22</v>
      </c>
      <c r="G30" s="129" t="s">
        <v>231</v>
      </c>
      <c r="H30" s="183">
        <v>8</v>
      </c>
      <c r="I30" s="184"/>
      <c r="J30" s="185">
        <f t="shared" si="1"/>
        <v>8</v>
      </c>
      <c r="K30" s="186">
        <v>6</v>
      </c>
      <c r="L30" s="186"/>
      <c r="M30" s="185">
        <f t="shared" si="2"/>
        <v>6</v>
      </c>
      <c r="N30" s="186">
        <v>5</v>
      </c>
      <c r="O30" s="186"/>
      <c r="P30" s="185">
        <f t="shared" si="3"/>
        <v>5</v>
      </c>
      <c r="Q30" s="183">
        <v>9</v>
      </c>
      <c r="R30" s="186"/>
      <c r="S30" s="185">
        <f t="shared" si="4"/>
        <v>9</v>
      </c>
      <c r="T30" s="186">
        <v>6</v>
      </c>
      <c r="U30" s="186"/>
      <c r="V30" s="185">
        <f t="shared" si="5"/>
        <v>6</v>
      </c>
      <c r="W30" s="186">
        <v>5</v>
      </c>
      <c r="X30" s="186"/>
      <c r="Y30" s="185">
        <f t="shared" si="6"/>
        <v>5</v>
      </c>
      <c r="Z30" s="140">
        <f t="shared" si="0"/>
        <v>6.61</v>
      </c>
      <c r="AA30" s="187" t="str">
        <f t="shared" si="7"/>
        <v>TBK</v>
      </c>
      <c r="AB30" s="3"/>
    </row>
    <row r="31" spans="1:28" ht="19.5" customHeight="1">
      <c r="A31" s="164">
        <v>21</v>
      </c>
      <c r="B31" s="105" t="s">
        <v>132</v>
      </c>
      <c r="C31" s="106" t="s">
        <v>133</v>
      </c>
      <c r="D31" s="161">
        <v>409180104</v>
      </c>
      <c r="E31" s="162" t="s">
        <v>268</v>
      </c>
      <c r="F31" s="163" t="s">
        <v>27</v>
      </c>
      <c r="G31" s="129" t="s">
        <v>231</v>
      </c>
      <c r="H31" s="183">
        <v>7</v>
      </c>
      <c r="I31" s="184"/>
      <c r="J31" s="185">
        <f t="shared" si="1"/>
        <v>7</v>
      </c>
      <c r="K31" s="186">
        <v>6</v>
      </c>
      <c r="L31" s="186"/>
      <c r="M31" s="185">
        <f t="shared" si="2"/>
        <v>6</v>
      </c>
      <c r="N31" s="186">
        <v>5</v>
      </c>
      <c r="O31" s="186"/>
      <c r="P31" s="185">
        <f t="shared" si="3"/>
        <v>5</v>
      </c>
      <c r="Q31" s="183">
        <v>9</v>
      </c>
      <c r="R31" s="186"/>
      <c r="S31" s="185">
        <f t="shared" si="4"/>
        <v>9</v>
      </c>
      <c r="T31" s="186">
        <v>6</v>
      </c>
      <c r="U31" s="186"/>
      <c r="V31" s="185">
        <f t="shared" si="5"/>
        <v>6</v>
      </c>
      <c r="W31" s="186">
        <v>7</v>
      </c>
      <c r="X31" s="186"/>
      <c r="Y31" s="185">
        <f t="shared" si="6"/>
        <v>7</v>
      </c>
      <c r="Z31" s="140">
        <f t="shared" si="0"/>
        <v>6.89</v>
      </c>
      <c r="AA31" s="187" t="str">
        <f t="shared" si="7"/>
        <v>TBK</v>
      </c>
      <c r="AB31" s="3"/>
    </row>
    <row r="32" spans="1:28" ht="19.5" customHeight="1">
      <c r="A32" s="158">
        <v>22</v>
      </c>
      <c r="B32" s="105" t="s">
        <v>141</v>
      </c>
      <c r="C32" s="106" t="s">
        <v>235</v>
      </c>
      <c r="D32" s="165">
        <v>409180105</v>
      </c>
      <c r="E32" s="162" t="s">
        <v>269</v>
      </c>
      <c r="F32" s="163" t="s">
        <v>9</v>
      </c>
      <c r="G32" s="129" t="s">
        <v>231</v>
      </c>
      <c r="H32" s="188">
        <v>7</v>
      </c>
      <c r="I32" s="184"/>
      <c r="J32" s="185">
        <f t="shared" si="1"/>
        <v>7</v>
      </c>
      <c r="K32" s="186">
        <v>7</v>
      </c>
      <c r="L32" s="186"/>
      <c r="M32" s="185">
        <f t="shared" si="2"/>
        <v>7</v>
      </c>
      <c r="N32" s="186">
        <v>7</v>
      </c>
      <c r="O32" s="186"/>
      <c r="P32" s="185">
        <f t="shared" si="3"/>
        <v>7</v>
      </c>
      <c r="Q32" s="183">
        <v>8</v>
      </c>
      <c r="R32" s="186"/>
      <c r="S32" s="185">
        <f t="shared" si="4"/>
        <v>8</v>
      </c>
      <c r="T32" s="186">
        <v>7</v>
      </c>
      <c r="U32" s="186"/>
      <c r="V32" s="185">
        <f t="shared" si="5"/>
        <v>7</v>
      </c>
      <c r="W32" s="186">
        <v>8</v>
      </c>
      <c r="X32" s="186"/>
      <c r="Y32" s="185">
        <f t="shared" si="6"/>
        <v>8</v>
      </c>
      <c r="Z32" s="140">
        <f t="shared" si="0"/>
        <v>7.39</v>
      </c>
      <c r="AA32" s="187" t="str">
        <f t="shared" si="7"/>
        <v>Khá</v>
      </c>
      <c r="AB32" s="3"/>
    </row>
    <row r="33" spans="1:28" ht="19.5" customHeight="1">
      <c r="A33" s="164">
        <v>23</v>
      </c>
      <c r="B33" s="159" t="s">
        <v>335</v>
      </c>
      <c r="C33" s="160" t="s">
        <v>336</v>
      </c>
      <c r="D33" s="161">
        <v>409180106</v>
      </c>
      <c r="E33" s="162" t="s">
        <v>340</v>
      </c>
      <c r="F33" s="163" t="s">
        <v>17</v>
      </c>
      <c r="G33" s="129" t="s">
        <v>164</v>
      </c>
      <c r="H33" s="183">
        <v>7</v>
      </c>
      <c r="I33" s="184"/>
      <c r="J33" s="185">
        <f t="shared" si="1"/>
        <v>7</v>
      </c>
      <c r="K33" s="186">
        <v>4</v>
      </c>
      <c r="L33" s="186"/>
      <c r="M33" s="185">
        <f t="shared" si="2"/>
        <v>4</v>
      </c>
      <c r="N33" s="186">
        <v>7</v>
      </c>
      <c r="O33" s="186"/>
      <c r="P33" s="185">
        <f t="shared" si="3"/>
        <v>7</v>
      </c>
      <c r="Q33" s="183">
        <v>9</v>
      </c>
      <c r="R33" s="186"/>
      <c r="S33" s="185">
        <f t="shared" si="4"/>
        <v>9</v>
      </c>
      <c r="T33" s="186">
        <v>4</v>
      </c>
      <c r="U33" s="186"/>
      <c r="V33" s="185">
        <f t="shared" si="5"/>
        <v>4</v>
      </c>
      <c r="W33" s="186">
        <v>0</v>
      </c>
      <c r="X33" s="186"/>
      <c r="Y33" s="185">
        <f t="shared" si="6"/>
        <v>0</v>
      </c>
      <c r="Z33" s="140">
        <f t="shared" si="0"/>
        <v>4.44</v>
      </c>
      <c r="AA33" s="187" t="str">
        <f t="shared" si="7"/>
        <v>Yếu</v>
      </c>
      <c r="AB33" s="3"/>
    </row>
    <row r="34" spans="1:28" ht="19.5" customHeight="1">
      <c r="A34" s="158">
        <v>24</v>
      </c>
      <c r="B34" s="105" t="s">
        <v>134</v>
      </c>
      <c r="C34" s="106" t="s">
        <v>135</v>
      </c>
      <c r="D34" s="165">
        <v>409180107</v>
      </c>
      <c r="E34" s="162" t="s">
        <v>270</v>
      </c>
      <c r="F34" s="157" t="s">
        <v>328</v>
      </c>
      <c r="G34" s="129" t="s">
        <v>231</v>
      </c>
      <c r="H34" s="183">
        <v>6</v>
      </c>
      <c r="I34" s="184"/>
      <c r="J34" s="185">
        <f t="shared" si="1"/>
        <v>6</v>
      </c>
      <c r="K34" s="186">
        <v>6</v>
      </c>
      <c r="L34" s="186"/>
      <c r="M34" s="185">
        <f t="shared" si="2"/>
        <v>6</v>
      </c>
      <c r="N34" s="186">
        <v>5</v>
      </c>
      <c r="O34" s="186"/>
      <c r="P34" s="185">
        <f t="shared" si="3"/>
        <v>5</v>
      </c>
      <c r="Q34" s="183">
        <v>9</v>
      </c>
      <c r="R34" s="186"/>
      <c r="S34" s="185">
        <f t="shared" si="4"/>
        <v>9</v>
      </c>
      <c r="T34" s="186">
        <v>6</v>
      </c>
      <c r="U34" s="186"/>
      <c r="V34" s="185">
        <f t="shared" si="5"/>
        <v>6</v>
      </c>
      <c r="W34" s="186">
        <v>4</v>
      </c>
      <c r="X34" s="186">
        <v>10</v>
      </c>
      <c r="Y34" s="185">
        <f t="shared" si="6"/>
        <v>10</v>
      </c>
      <c r="Z34" s="140">
        <f t="shared" si="0"/>
        <v>7.39</v>
      </c>
      <c r="AA34" s="187" t="str">
        <f t="shared" si="7"/>
        <v>Khá</v>
      </c>
      <c r="AB34" s="3"/>
    </row>
    <row r="35" spans="1:28" ht="19.5" customHeight="1">
      <c r="A35" s="164">
        <v>25</v>
      </c>
      <c r="B35" s="105" t="s">
        <v>136</v>
      </c>
      <c r="C35" s="106" t="s">
        <v>137</v>
      </c>
      <c r="D35" s="161">
        <v>409180108</v>
      </c>
      <c r="E35" s="162" t="s">
        <v>271</v>
      </c>
      <c r="F35" s="163" t="s">
        <v>17</v>
      </c>
      <c r="G35" s="129" t="s">
        <v>164</v>
      </c>
      <c r="H35" s="183">
        <v>5</v>
      </c>
      <c r="I35" s="184"/>
      <c r="J35" s="185">
        <f t="shared" si="1"/>
        <v>5</v>
      </c>
      <c r="K35" s="186">
        <v>5</v>
      </c>
      <c r="L35" s="186"/>
      <c r="M35" s="185">
        <f t="shared" si="2"/>
        <v>5</v>
      </c>
      <c r="N35" s="186">
        <v>7</v>
      </c>
      <c r="O35" s="186"/>
      <c r="P35" s="185">
        <f t="shared" si="3"/>
        <v>7</v>
      </c>
      <c r="Q35" s="183">
        <v>9</v>
      </c>
      <c r="R35" s="186"/>
      <c r="S35" s="185">
        <f t="shared" si="4"/>
        <v>9</v>
      </c>
      <c r="T35" s="186">
        <v>6</v>
      </c>
      <c r="U35" s="186"/>
      <c r="V35" s="185">
        <f t="shared" si="5"/>
        <v>6</v>
      </c>
      <c r="W35" s="186">
        <v>5</v>
      </c>
      <c r="X35" s="186"/>
      <c r="Y35" s="185">
        <f t="shared" si="6"/>
        <v>5</v>
      </c>
      <c r="Z35" s="140">
        <f t="shared" si="0"/>
        <v>5.83</v>
      </c>
      <c r="AA35" s="187" t="str">
        <f t="shared" si="7"/>
        <v>TB</v>
      </c>
      <c r="AB35" s="3"/>
    </row>
    <row r="36" spans="1:28" ht="19.5" customHeight="1">
      <c r="A36" s="158">
        <v>26</v>
      </c>
      <c r="B36" s="105" t="s">
        <v>138</v>
      </c>
      <c r="C36" s="106" t="s">
        <v>139</v>
      </c>
      <c r="D36" s="165">
        <v>409180109</v>
      </c>
      <c r="E36" s="162" t="s">
        <v>272</v>
      </c>
      <c r="F36" s="163" t="s">
        <v>28</v>
      </c>
      <c r="G36" s="129" t="s">
        <v>164</v>
      </c>
      <c r="H36" s="183">
        <v>5</v>
      </c>
      <c r="I36" s="184"/>
      <c r="J36" s="185">
        <f t="shared" si="1"/>
        <v>5</v>
      </c>
      <c r="K36" s="186">
        <v>9</v>
      </c>
      <c r="L36" s="186"/>
      <c r="M36" s="185">
        <f t="shared" si="2"/>
        <v>9</v>
      </c>
      <c r="N36" s="186">
        <v>7</v>
      </c>
      <c r="O36" s="186"/>
      <c r="P36" s="185">
        <f t="shared" si="3"/>
        <v>7</v>
      </c>
      <c r="Q36" s="183">
        <v>8</v>
      </c>
      <c r="R36" s="186"/>
      <c r="S36" s="185">
        <f t="shared" si="4"/>
        <v>8</v>
      </c>
      <c r="T36" s="186">
        <v>7</v>
      </c>
      <c r="U36" s="186"/>
      <c r="V36" s="185">
        <f t="shared" si="5"/>
        <v>7</v>
      </c>
      <c r="W36" s="186">
        <v>9</v>
      </c>
      <c r="X36" s="186"/>
      <c r="Y36" s="185">
        <f t="shared" si="6"/>
        <v>9</v>
      </c>
      <c r="Z36" s="140">
        <f t="shared" si="0"/>
        <v>7.83</v>
      </c>
      <c r="AA36" s="187" t="str">
        <f t="shared" si="7"/>
        <v>Khá</v>
      </c>
      <c r="AB36" s="3"/>
    </row>
    <row r="37" spans="1:28" ht="19.5" customHeight="1">
      <c r="A37" s="164">
        <v>27</v>
      </c>
      <c r="B37" s="105" t="s">
        <v>140</v>
      </c>
      <c r="C37" s="106" t="s">
        <v>139</v>
      </c>
      <c r="D37" s="161">
        <v>409180110</v>
      </c>
      <c r="E37" s="162" t="s">
        <v>273</v>
      </c>
      <c r="F37" s="163" t="s">
        <v>29</v>
      </c>
      <c r="G37" s="129" t="s">
        <v>164</v>
      </c>
      <c r="H37" s="183">
        <v>7</v>
      </c>
      <c r="I37" s="184"/>
      <c r="J37" s="185">
        <f t="shared" si="1"/>
        <v>7</v>
      </c>
      <c r="K37" s="186">
        <v>6</v>
      </c>
      <c r="L37" s="186"/>
      <c r="M37" s="185">
        <f t="shared" si="2"/>
        <v>6</v>
      </c>
      <c r="N37" s="186">
        <v>5</v>
      </c>
      <c r="O37" s="186"/>
      <c r="P37" s="185">
        <f t="shared" si="3"/>
        <v>5</v>
      </c>
      <c r="Q37" s="183">
        <v>9</v>
      </c>
      <c r="R37" s="186"/>
      <c r="S37" s="185">
        <f t="shared" si="4"/>
        <v>9</v>
      </c>
      <c r="T37" s="186">
        <v>7</v>
      </c>
      <c r="U37" s="186"/>
      <c r="V37" s="185">
        <f t="shared" si="5"/>
        <v>7</v>
      </c>
      <c r="W37" s="186">
        <v>5</v>
      </c>
      <c r="X37" s="186"/>
      <c r="Y37" s="185">
        <f t="shared" si="6"/>
        <v>5</v>
      </c>
      <c r="Z37" s="140">
        <f t="shared" si="0"/>
        <v>6.61</v>
      </c>
      <c r="AA37" s="187" t="str">
        <f t="shared" si="7"/>
        <v>TBK</v>
      </c>
      <c r="AB37" s="3"/>
    </row>
    <row r="38" spans="1:28" ht="19.5" customHeight="1">
      <c r="A38" s="158">
        <v>28</v>
      </c>
      <c r="B38" s="105" t="s">
        <v>141</v>
      </c>
      <c r="C38" s="106" t="s">
        <v>142</v>
      </c>
      <c r="D38" s="165">
        <v>409180111</v>
      </c>
      <c r="E38" s="162" t="s">
        <v>274</v>
      </c>
      <c r="F38" s="163" t="s">
        <v>17</v>
      </c>
      <c r="G38" s="129" t="s">
        <v>231</v>
      </c>
      <c r="H38" s="183">
        <v>5</v>
      </c>
      <c r="I38" s="184"/>
      <c r="J38" s="185">
        <f t="shared" si="1"/>
        <v>5</v>
      </c>
      <c r="K38" s="186">
        <v>6</v>
      </c>
      <c r="L38" s="186"/>
      <c r="M38" s="185">
        <f t="shared" si="2"/>
        <v>6</v>
      </c>
      <c r="N38" s="186">
        <v>6</v>
      </c>
      <c r="O38" s="186"/>
      <c r="P38" s="185">
        <f t="shared" si="3"/>
        <v>6</v>
      </c>
      <c r="Q38" s="183">
        <v>9</v>
      </c>
      <c r="R38" s="186"/>
      <c r="S38" s="185">
        <f t="shared" si="4"/>
        <v>9</v>
      </c>
      <c r="T38" s="186">
        <v>7</v>
      </c>
      <c r="U38" s="186"/>
      <c r="V38" s="185">
        <f t="shared" si="5"/>
        <v>7</v>
      </c>
      <c r="W38" s="186">
        <v>7</v>
      </c>
      <c r="X38" s="186"/>
      <c r="Y38" s="185">
        <f t="shared" si="6"/>
        <v>7</v>
      </c>
      <c r="Z38" s="140">
        <f t="shared" si="0"/>
        <v>6.72</v>
      </c>
      <c r="AA38" s="187" t="str">
        <f t="shared" si="7"/>
        <v>TBK</v>
      </c>
      <c r="AB38" s="3"/>
    </row>
    <row r="39" spans="1:28" ht="19.5" customHeight="1">
      <c r="A39" s="164">
        <v>29</v>
      </c>
      <c r="B39" s="105" t="s">
        <v>143</v>
      </c>
      <c r="C39" s="106" t="s">
        <v>144</v>
      </c>
      <c r="D39" s="161">
        <v>409180112</v>
      </c>
      <c r="E39" s="162" t="s">
        <v>275</v>
      </c>
      <c r="F39" s="163" t="s">
        <v>13</v>
      </c>
      <c r="G39" s="129" t="s">
        <v>231</v>
      </c>
      <c r="H39" s="183">
        <v>7</v>
      </c>
      <c r="I39" s="184"/>
      <c r="J39" s="185">
        <f t="shared" si="1"/>
        <v>7</v>
      </c>
      <c r="K39" s="186">
        <v>6</v>
      </c>
      <c r="L39" s="186"/>
      <c r="M39" s="185">
        <f t="shared" si="2"/>
        <v>6</v>
      </c>
      <c r="N39" s="186">
        <v>5</v>
      </c>
      <c r="O39" s="186"/>
      <c r="P39" s="185">
        <f t="shared" si="3"/>
        <v>5</v>
      </c>
      <c r="Q39" s="183">
        <v>9</v>
      </c>
      <c r="R39" s="186"/>
      <c r="S39" s="185">
        <f t="shared" si="4"/>
        <v>9</v>
      </c>
      <c r="T39" s="186">
        <v>8</v>
      </c>
      <c r="U39" s="186"/>
      <c r="V39" s="185">
        <f t="shared" si="5"/>
        <v>8</v>
      </c>
      <c r="W39" s="186">
        <v>8</v>
      </c>
      <c r="X39" s="186"/>
      <c r="Y39" s="185">
        <f t="shared" si="6"/>
        <v>8</v>
      </c>
      <c r="Z39" s="140">
        <f t="shared" si="0"/>
        <v>7.44</v>
      </c>
      <c r="AA39" s="187" t="str">
        <f t="shared" si="7"/>
        <v>Khá</v>
      </c>
      <c r="AB39" s="3"/>
    </row>
    <row r="40" spans="1:28" ht="19.5" customHeight="1">
      <c r="A40" s="158">
        <v>30</v>
      </c>
      <c r="B40" s="105" t="s">
        <v>145</v>
      </c>
      <c r="C40" s="106" t="s">
        <v>146</v>
      </c>
      <c r="D40" s="161">
        <v>409180114</v>
      </c>
      <c r="E40" s="162" t="s">
        <v>276</v>
      </c>
      <c r="F40" s="163" t="s">
        <v>30</v>
      </c>
      <c r="G40" s="129" t="s">
        <v>231</v>
      </c>
      <c r="H40" s="183">
        <v>5</v>
      </c>
      <c r="I40" s="184"/>
      <c r="J40" s="185">
        <f t="shared" si="1"/>
        <v>5</v>
      </c>
      <c r="K40" s="186">
        <v>6</v>
      </c>
      <c r="L40" s="186"/>
      <c r="M40" s="185">
        <f t="shared" si="2"/>
        <v>6</v>
      </c>
      <c r="N40" s="186">
        <v>3</v>
      </c>
      <c r="O40" s="186">
        <v>5</v>
      </c>
      <c r="P40" s="185">
        <f t="shared" si="3"/>
        <v>5</v>
      </c>
      <c r="Q40" s="183">
        <v>9</v>
      </c>
      <c r="R40" s="186"/>
      <c r="S40" s="185">
        <f t="shared" si="4"/>
        <v>9</v>
      </c>
      <c r="T40" s="186">
        <v>7</v>
      </c>
      <c r="U40" s="186"/>
      <c r="V40" s="185">
        <f t="shared" si="5"/>
        <v>7</v>
      </c>
      <c r="W40" s="186">
        <v>5</v>
      </c>
      <c r="X40" s="186"/>
      <c r="Y40" s="185">
        <f t="shared" si="6"/>
        <v>5</v>
      </c>
      <c r="Z40" s="140">
        <f t="shared" si="0"/>
        <v>6.28</v>
      </c>
      <c r="AA40" s="187" t="str">
        <f t="shared" si="7"/>
        <v>TBK</v>
      </c>
      <c r="AB40" s="3"/>
    </row>
    <row r="41" spans="1:28" s="18" customFormat="1" ht="19.5" customHeight="1">
      <c r="A41" s="164">
        <v>31</v>
      </c>
      <c r="B41" s="105" t="s">
        <v>108</v>
      </c>
      <c r="C41" s="106" t="s">
        <v>147</v>
      </c>
      <c r="D41" s="165">
        <v>409180115</v>
      </c>
      <c r="E41" s="168" t="s">
        <v>277</v>
      </c>
      <c r="F41" s="163" t="s">
        <v>23</v>
      </c>
      <c r="G41" s="129" t="s">
        <v>231</v>
      </c>
      <c r="H41" s="183">
        <v>6</v>
      </c>
      <c r="I41" s="189"/>
      <c r="J41" s="185">
        <f t="shared" si="1"/>
        <v>6</v>
      </c>
      <c r="K41" s="110">
        <v>8</v>
      </c>
      <c r="L41" s="110"/>
      <c r="M41" s="185">
        <f t="shared" si="2"/>
        <v>8</v>
      </c>
      <c r="N41" s="110">
        <v>6</v>
      </c>
      <c r="O41" s="110"/>
      <c r="P41" s="185">
        <f t="shared" si="3"/>
        <v>6</v>
      </c>
      <c r="Q41" s="183">
        <v>9</v>
      </c>
      <c r="R41" s="110"/>
      <c r="S41" s="185">
        <f t="shared" si="4"/>
        <v>9</v>
      </c>
      <c r="T41" s="110">
        <v>8</v>
      </c>
      <c r="U41" s="110"/>
      <c r="V41" s="185">
        <f t="shared" si="5"/>
        <v>8</v>
      </c>
      <c r="W41" s="110">
        <v>5</v>
      </c>
      <c r="X41" s="110"/>
      <c r="Y41" s="185">
        <f t="shared" si="6"/>
        <v>5</v>
      </c>
      <c r="Z41" s="140">
        <f t="shared" si="0"/>
        <v>7.17</v>
      </c>
      <c r="AA41" s="187" t="str">
        <f t="shared" si="7"/>
        <v>Khá</v>
      </c>
      <c r="AB41" s="19"/>
    </row>
    <row r="42" spans="1:28" s="18" customFormat="1" ht="19.5" customHeight="1">
      <c r="A42" s="158">
        <v>32</v>
      </c>
      <c r="B42" s="105" t="s">
        <v>148</v>
      </c>
      <c r="C42" s="106" t="s">
        <v>149</v>
      </c>
      <c r="D42" s="169">
        <v>409180116</v>
      </c>
      <c r="E42" s="168" t="s">
        <v>272</v>
      </c>
      <c r="F42" s="163" t="s">
        <v>31</v>
      </c>
      <c r="G42" s="129" t="s">
        <v>231</v>
      </c>
      <c r="H42" s="183">
        <v>6</v>
      </c>
      <c r="I42" s="189"/>
      <c r="J42" s="185">
        <f t="shared" si="1"/>
        <v>6</v>
      </c>
      <c r="K42" s="110">
        <v>7</v>
      </c>
      <c r="L42" s="110"/>
      <c r="M42" s="185">
        <f t="shared" si="2"/>
        <v>7</v>
      </c>
      <c r="N42" s="110">
        <v>4</v>
      </c>
      <c r="O42" s="110">
        <v>5</v>
      </c>
      <c r="P42" s="185">
        <f t="shared" si="3"/>
        <v>5</v>
      </c>
      <c r="Q42" s="183">
        <v>9</v>
      </c>
      <c r="R42" s="110"/>
      <c r="S42" s="185">
        <f t="shared" si="4"/>
        <v>9</v>
      </c>
      <c r="T42" s="110">
        <v>7</v>
      </c>
      <c r="U42" s="110"/>
      <c r="V42" s="185">
        <f t="shared" si="5"/>
        <v>7</v>
      </c>
      <c r="W42" s="110">
        <v>8</v>
      </c>
      <c r="X42" s="110"/>
      <c r="Y42" s="185">
        <f t="shared" si="6"/>
        <v>8</v>
      </c>
      <c r="Z42" s="140">
        <f t="shared" si="0"/>
        <v>7.39</v>
      </c>
      <c r="AA42" s="187" t="str">
        <f t="shared" si="7"/>
        <v>Khá</v>
      </c>
      <c r="AB42" s="19"/>
    </row>
    <row r="43" spans="1:33" s="18" customFormat="1" ht="19.5" customHeight="1">
      <c r="A43" s="164">
        <v>33</v>
      </c>
      <c r="B43" s="105" t="s">
        <v>150</v>
      </c>
      <c r="C43" s="106" t="s">
        <v>149</v>
      </c>
      <c r="D43" s="165">
        <v>409180117</v>
      </c>
      <c r="E43" s="168" t="s">
        <v>278</v>
      </c>
      <c r="F43" s="163" t="s">
        <v>32</v>
      </c>
      <c r="G43" s="129" t="s">
        <v>231</v>
      </c>
      <c r="H43" s="183">
        <v>8</v>
      </c>
      <c r="I43" s="189"/>
      <c r="J43" s="185">
        <f t="shared" si="1"/>
        <v>8</v>
      </c>
      <c r="K43" s="110">
        <v>9</v>
      </c>
      <c r="L43" s="110"/>
      <c r="M43" s="185">
        <f t="shared" si="2"/>
        <v>9</v>
      </c>
      <c r="N43" s="110">
        <v>5</v>
      </c>
      <c r="O43" s="110"/>
      <c r="P43" s="185">
        <f t="shared" si="3"/>
        <v>5</v>
      </c>
      <c r="Q43" s="183">
        <v>9</v>
      </c>
      <c r="R43" s="110"/>
      <c r="S43" s="185">
        <f t="shared" si="4"/>
        <v>9</v>
      </c>
      <c r="T43" s="110">
        <v>6</v>
      </c>
      <c r="U43" s="110"/>
      <c r="V43" s="185">
        <f t="shared" si="5"/>
        <v>6</v>
      </c>
      <c r="W43" s="110">
        <v>8</v>
      </c>
      <c r="X43" s="110"/>
      <c r="Y43" s="185">
        <f t="shared" si="6"/>
        <v>8</v>
      </c>
      <c r="Z43" s="140">
        <f t="shared" si="0"/>
        <v>8.11</v>
      </c>
      <c r="AA43" s="187" t="str">
        <f t="shared" si="7"/>
        <v>Giỏi</v>
      </c>
      <c r="AB43" s="480"/>
      <c r="AC43" s="480"/>
      <c r="AD43" s="480"/>
      <c r="AE43" s="480"/>
      <c r="AF43" s="480"/>
      <c r="AG43" s="480"/>
    </row>
    <row r="44" spans="1:28" s="18" customFormat="1" ht="19.5" customHeight="1">
      <c r="A44" s="158">
        <v>34</v>
      </c>
      <c r="B44" s="105" t="s">
        <v>145</v>
      </c>
      <c r="C44" s="106" t="s">
        <v>151</v>
      </c>
      <c r="D44" s="169">
        <v>409180118</v>
      </c>
      <c r="E44" s="168" t="s">
        <v>279</v>
      </c>
      <c r="F44" s="163" t="s">
        <v>10</v>
      </c>
      <c r="G44" s="129" t="s">
        <v>231</v>
      </c>
      <c r="H44" s="183">
        <v>7</v>
      </c>
      <c r="I44" s="189"/>
      <c r="J44" s="185">
        <f t="shared" si="1"/>
        <v>7</v>
      </c>
      <c r="K44" s="110">
        <v>6</v>
      </c>
      <c r="L44" s="110"/>
      <c r="M44" s="185">
        <f t="shared" si="2"/>
        <v>6</v>
      </c>
      <c r="N44" s="110">
        <v>6</v>
      </c>
      <c r="O44" s="110"/>
      <c r="P44" s="185">
        <f t="shared" si="3"/>
        <v>6</v>
      </c>
      <c r="Q44" s="183">
        <v>9</v>
      </c>
      <c r="R44" s="110"/>
      <c r="S44" s="185">
        <f t="shared" si="4"/>
        <v>9</v>
      </c>
      <c r="T44" s="110">
        <v>8</v>
      </c>
      <c r="U44" s="110"/>
      <c r="V44" s="185">
        <f t="shared" si="5"/>
        <v>8</v>
      </c>
      <c r="W44" s="110">
        <v>4</v>
      </c>
      <c r="X44" s="110">
        <v>8</v>
      </c>
      <c r="Y44" s="185">
        <f t="shared" si="6"/>
        <v>8</v>
      </c>
      <c r="Z44" s="140">
        <f t="shared" si="0"/>
        <v>7.44</v>
      </c>
      <c r="AA44" s="187" t="str">
        <f t="shared" si="7"/>
        <v>Khá</v>
      </c>
      <c r="AB44" s="19"/>
    </row>
    <row r="45" spans="1:28" s="18" customFormat="1" ht="19.5" customHeight="1">
      <c r="A45" s="164">
        <v>35</v>
      </c>
      <c r="B45" s="105" t="s">
        <v>152</v>
      </c>
      <c r="C45" s="106" t="s">
        <v>153</v>
      </c>
      <c r="D45" s="165">
        <v>409180119</v>
      </c>
      <c r="E45" s="168" t="s">
        <v>280</v>
      </c>
      <c r="F45" s="163" t="s">
        <v>33</v>
      </c>
      <c r="G45" s="129" t="s">
        <v>164</v>
      </c>
      <c r="H45" s="183">
        <v>4</v>
      </c>
      <c r="I45" s="189">
        <v>7</v>
      </c>
      <c r="J45" s="185">
        <f t="shared" si="1"/>
        <v>7</v>
      </c>
      <c r="K45" s="110">
        <v>5</v>
      </c>
      <c r="L45" s="110"/>
      <c r="M45" s="185">
        <f t="shared" si="2"/>
        <v>5</v>
      </c>
      <c r="N45" s="110">
        <v>7</v>
      </c>
      <c r="O45" s="110"/>
      <c r="P45" s="185">
        <f t="shared" si="3"/>
        <v>7</v>
      </c>
      <c r="Q45" s="183">
        <v>9</v>
      </c>
      <c r="R45" s="110"/>
      <c r="S45" s="185">
        <f t="shared" si="4"/>
        <v>9</v>
      </c>
      <c r="T45" s="110">
        <v>7</v>
      </c>
      <c r="U45" s="110"/>
      <c r="V45" s="185">
        <f t="shared" si="5"/>
        <v>7</v>
      </c>
      <c r="W45" s="110">
        <v>7</v>
      </c>
      <c r="X45" s="110"/>
      <c r="Y45" s="185">
        <f t="shared" si="6"/>
        <v>7</v>
      </c>
      <c r="Z45" s="140">
        <f t="shared" si="0"/>
        <v>6.78</v>
      </c>
      <c r="AA45" s="187" t="str">
        <f t="shared" si="7"/>
        <v>TBK</v>
      </c>
      <c r="AB45" s="19"/>
    </row>
    <row r="46" spans="1:28" s="18" customFormat="1" ht="19.5" customHeight="1">
      <c r="A46" s="158">
        <v>36</v>
      </c>
      <c r="B46" s="105" t="s">
        <v>154</v>
      </c>
      <c r="C46" s="106" t="s">
        <v>155</v>
      </c>
      <c r="D46" s="169">
        <v>409180120</v>
      </c>
      <c r="E46" s="168" t="s">
        <v>281</v>
      </c>
      <c r="F46" s="163" t="s">
        <v>6</v>
      </c>
      <c r="G46" s="129" t="s">
        <v>164</v>
      </c>
      <c r="H46" s="183">
        <v>8</v>
      </c>
      <c r="I46" s="189"/>
      <c r="J46" s="185">
        <f t="shared" si="1"/>
        <v>8</v>
      </c>
      <c r="K46" s="110">
        <v>6</v>
      </c>
      <c r="L46" s="110"/>
      <c r="M46" s="185">
        <f t="shared" si="2"/>
        <v>6</v>
      </c>
      <c r="N46" s="110">
        <v>5</v>
      </c>
      <c r="O46" s="110"/>
      <c r="P46" s="185">
        <f t="shared" si="3"/>
        <v>5</v>
      </c>
      <c r="Q46" s="183">
        <v>9</v>
      </c>
      <c r="R46" s="110"/>
      <c r="S46" s="185">
        <f t="shared" si="4"/>
        <v>9</v>
      </c>
      <c r="T46" s="110">
        <v>8</v>
      </c>
      <c r="U46" s="110"/>
      <c r="V46" s="185">
        <f t="shared" si="5"/>
        <v>8</v>
      </c>
      <c r="W46" s="110">
        <v>3</v>
      </c>
      <c r="X46" s="110">
        <v>6</v>
      </c>
      <c r="Y46" s="185">
        <f t="shared" si="6"/>
        <v>6</v>
      </c>
      <c r="Z46" s="140">
        <f t="shared" si="0"/>
        <v>7.17</v>
      </c>
      <c r="AA46" s="187" t="str">
        <f t="shared" si="7"/>
        <v>Khá</v>
      </c>
      <c r="AB46" s="19"/>
    </row>
    <row r="47" spans="1:28" s="18" customFormat="1" ht="19.5" customHeight="1">
      <c r="A47" s="164">
        <v>37</v>
      </c>
      <c r="B47" s="105" t="s">
        <v>156</v>
      </c>
      <c r="C47" s="106" t="s">
        <v>157</v>
      </c>
      <c r="D47" s="169">
        <v>409180122</v>
      </c>
      <c r="E47" s="168" t="s">
        <v>282</v>
      </c>
      <c r="F47" s="163" t="s">
        <v>325</v>
      </c>
      <c r="G47" s="129" t="s">
        <v>231</v>
      </c>
      <c r="H47" s="183">
        <v>7</v>
      </c>
      <c r="I47" s="189"/>
      <c r="J47" s="185">
        <f t="shared" si="1"/>
        <v>7</v>
      </c>
      <c r="K47" s="110">
        <v>7</v>
      </c>
      <c r="L47" s="110"/>
      <c r="M47" s="185">
        <f t="shared" si="2"/>
        <v>7</v>
      </c>
      <c r="N47" s="110">
        <v>6</v>
      </c>
      <c r="O47" s="110"/>
      <c r="P47" s="185">
        <f t="shared" si="3"/>
        <v>6</v>
      </c>
      <c r="Q47" s="183">
        <v>9</v>
      </c>
      <c r="R47" s="110"/>
      <c r="S47" s="185">
        <f t="shared" si="4"/>
        <v>9</v>
      </c>
      <c r="T47" s="110">
        <v>6</v>
      </c>
      <c r="U47" s="110"/>
      <c r="V47" s="185">
        <f t="shared" si="5"/>
        <v>6</v>
      </c>
      <c r="W47" s="110">
        <v>6</v>
      </c>
      <c r="X47" s="110"/>
      <c r="Y47" s="185">
        <f t="shared" si="6"/>
        <v>6</v>
      </c>
      <c r="Z47" s="140">
        <f t="shared" si="0"/>
        <v>6.94</v>
      </c>
      <c r="AA47" s="187" t="str">
        <f t="shared" si="7"/>
        <v>TBK</v>
      </c>
      <c r="AB47" s="19"/>
    </row>
    <row r="48" spans="1:28" s="18" customFormat="1" ht="19.5" customHeight="1">
      <c r="A48" s="158">
        <v>38</v>
      </c>
      <c r="B48" s="105" t="s">
        <v>158</v>
      </c>
      <c r="C48" s="106" t="s">
        <v>159</v>
      </c>
      <c r="D48" s="169">
        <v>409180124</v>
      </c>
      <c r="E48" s="168" t="s">
        <v>283</v>
      </c>
      <c r="F48" s="163" t="s">
        <v>325</v>
      </c>
      <c r="G48" s="129" t="s">
        <v>164</v>
      </c>
      <c r="H48" s="183">
        <v>8</v>
      </c>
      <c r="I48" s="189"/>
      <c r="J48" s="185">
        <f t="shared" si="1"/>
        <v>8</v>
      </c>
      <c r="K48" s="110">
        <v>6</v>
      </c>
      <c r="L48" s="110"/>
      <c r="M48" s="185">
        <f t="shared" si="2"/>
        <v>6</v>
      </c>
      <c r="N48" s="110">
        <v>5</v>
      </c>
      <c r="O48" s="110"/>
      <c r="P48" s="185">
        <f t="shared" si="3"/>
        <v>5</v>
      </c>
      <c r="Q48" s="183">
        <v>9</v>
      </c>
      <c r="R48" s="110"/>
      <c r="S48" s="185">
        <f t="shared" si="4"/>
        <v>9</v>
      </c>
      <c r="T48" s="110">
        <v>8</v>
      </c>
      <c r="U48" s="110"/>
      <c r="V48" s="185">
        <f t="shared" si="5"/>
        <v>8</v>
      </c>
      <c r="W48" s="110">
        <v>8</v>
      </c>
      <c r="X48" s="110"/>
      <c r="Y48" s="185">
        <f t="shared" si="6"/>
        <v>8</v>
      </c>
      <c r="Z48" s="140">
        <f t="shared" si="0"/>
        <v>7.61</v>
      </c>
      <c r="AA48" s="187" t="str">
        <f t="shared" si="7"/>
        <v>Khá</v>
      </c>
      <c r="AB48" s="19"/>
    </row>
    <row r="49" spans="1:28" s="18" customFormat="1" ht="19.5" customHeight="1">
      <c r="A49" s="164">
        <v>39</v>
      </c>
      <c r="B49" s="105" t="s">
        <v>145</v>
      </c>
      <c r="C49" s="106" t="s">
        <v>160</v>
      </c>
      <c r="D49" s="165">
        <v>409180125</v>
      </c>
      <c r="E49" s="168" t="s">
        <v>284</v>
      </c>
      <c r="F49" s="163" t="s">
        <v>17</v>
      </c>
      <c r="G49" s="129" t="s">
        <v>231</v>
      </c>
      <c r="H49" s="183">
        <v>7</v>
      </c>
      <c r="I49" s="189"/>
      <c r="J49" s="185">
        <f t="shared" si="1"/>
        <v>7</v>
      </c>
      <c r="K49" s="110">
        <v>6</v>
      </c>
      <c r="L49" s="110"/>
      <c r="M49" s="185">
        <f t="shared" si="2"/>
        <v>6</v>
      </c>
      <c r="N49" s="110">
        <v>6</v>
      </c>
      <c r="O49" s="110"/>
      <c r="P49" s="185">
        <f t="shared" si="3"/>
        <v>6</v>
      </c>
      <c r="Q49" s="183">
        <v>9</v>
      </c>
      <c r="R49" s="110"/>
      <c r="S49" s="185">
        <f t="shared" si="4"/>
        <v>9</v>
      </c>
      <c r="T49" s="110">
        <v>7</v>
      </c>
      <c r="U49" s="110"/>
      <c r="V49" s="185">
        <f t="shared" si="5"/>
        <v>7</v>
      </c>
      <c r="W49" s="110">
        <v>4</v>
      </c>
      <c r="X49" s="110">
        <v>10</v>
      </c>
      <c r="Y49" s="185">
        <f t="shared" si="6"/>
        <v>10</v>
      </c>
      <c r="Z49" s="140">
        <f t="shared" si="0"/>
        <v>7.72</v>
      </c>
      <c r="AA49" s="187" t="str">
        <f t="shared" si="7"/>
        <v>Khá</v>
      </c>
      <c r="AB49" s="19"/>
    </row>
    <row r="50" spans="1:28" s="18" customFormat="1" ht="19.5" customHeight="1">
      <c r="A50" s="158">
        <v>40</v>
      </c>
      <c r="B50" s="105" t="s">
        <v>161</v>
      </c>
      <c r="C50" s="106" t="s">
        <v>162</v>
      </c>
      <c r="D50" s="169">
        <v>409180126</v>
      </c>
      <c r="E50" s="168" t="s">
        <v>285</v>
      </c>
      <c r="F50" s="163" t="s">
        <v>34</v>
      </c>
      <c r="G50" s="129" t="s">
        <v>231</v>
      </c>
      <c r="H50" s="183">
        <v>7</v>
      </c>
      <c r="I50" s="189"/>
      <c r="J50" s="185">
        <f t="shared" si="1"/>
        <v>7</v>
      </c>
      <c r="K50" s="110">
        <v>6</v>
      </c>
      <c r="L50" s="110"/>
      <c r="M50" s="185">
        <f t="shared" si="2"/>
        <v>6</v>
      </c>
      <c r="N50" s="110">
        <v>5</v>
      </c>
      <c r="O50" s="110"/>
      <c r="P50" s="185">
        <f t="shared" si="3"/>
        <v>5</v>
      </c>
      <c r="Q50" s="183">
        <v>9</v>
      </c>
      <c r="R50" s="110"/>
      <c r="S50" s="185">
        <f t="shared" si="4"/>
        <v>9</v>
      </c>
      <c r="T50" s="110">
        <v>7</v>
      </c>
      <c r="U50" s="110"/>
      <c r="V50" s="185">
        <f t="shared" si="5"/>
        <v>7</v>
      </c>
      <c r="W50" s="110">
        <v>5</v>
      </c>
      <c r="X50" s="110"/>
      <c r="Y50" s="185">
        <f t="shared" si="6"/>
        <v>5</v>
      </c>
      <c r="Z50" s="140">
        <f t="shared" si="0"/>
        <v>6.61</v>
      </c>
      <c r="AA50" s="187" t="str">
        <f t="shared" si="7"/>
        <v>TBK</v>
      </c>
      <c r="AB50" s="19"/>
    </row>
    <row r="51" spans="1:28" s="18" customFormat="1" ht="19.5" customHeight="1">
      <c r="A51" s="164">
        <v>41</v>
      </c>
      <c r="B51" s="105" t="s">
        <v>163</v>
      </c>
      <c r="C51" s="106" t="s">
        <v>164</v>
      </c>
      <c r="D51" s="165">
        <v>409180127</v>
      </c>
      <c r="E51" s="168" t="s">
        <v>286</v>
      </c>
      <c r="F51" s="163" t="s">
        <v>17</v>
      </c>
      <c r="G51" s="129" t="s">
        <v>164</v>
      </c>
      <c r="H51" s="183">
        <v>7</v>
      </c>
      <c r="I51" s="189"/>
      <c r="J51" s="185">
        <f t="shared" si="1"/>
        <v>7</v>
      </c>
      <c r="K51" s="110">
        <v>6</v>
      </c>
      <c r="L51" s="110"/>
      <c r="M51" s="185">
        <f t="shared" si="2"/>
        <v>6</v>
      </c>
      <c r="N51" s="110">
        <v>7</v>
      </c>
      <c r="O51" s="110"/>
      <c r="P51" s="185">
        <f t="shared" si="3"/>
        <v>7</v>
      </c>
      <c r="Q51" s="183">
        <v>7</v>
      </c>
      <c r="R51" s="110"/>
      <c r="S51" s="185">
        <f t="shared" si="4"/>
        <v>7</v>
      </c>
      <c r="T51" s="110">
        <v>6</v>
      </c>
      <c r="U51" s="110"/>
      <c r="V51" s="185">
        <f t="shared" si="5"/>
        <v>6</v>
      </c>
      <c r="W51" s="110">
        <v>4</v>
      </c>
      <c r="X51" s="110">
        <v>7</v>
      </c>
      <c r="Y51" s="185">
        <f t="shared" si="6"/>
        <v>7</v>
      </c>
      <c r="Z51" s="140">
        <f t="shared" si="0"/>
        <v>6.56</v>
      </c>
      <c r="AA51" s="187" t="str">
        <f t="shared" si="7"/>
        <v>TBK</v>
      </c>
      <c r="AB51" s="19"/>
    </row>
    <row r="52" spans="1:28" s="18" customFormat="1" ht="19.5" customHeight="1">
      <c r="A52" s="158">
        <v>42</v>
      </c>
      <c r="B52" s="105" t="s">
        <v>165</v>
      </c>
      <c r="C52" s="106" t="s">
        <v>164</v>
      </c>
      <c r="D52" s="169">
        <v>409180128</v>
      </c>
      <c r="E52" s="168" t="s">
        <v>287</v>
      </c>
      <c r="F52" s="163" t="s">
        <v>11</v>
      </c>
      <c r="G52" s="129" t="s">
        <v>164</v>
      </c>
      <c r="H52" s="109">
        <v>9</v>
      </c>
      <c r="I52" s="183"/>
      <c r="J52" s="185">
        <f t="shared" si="1"/>
        <v>9</v>
      </c>
      <c r="K52" s="109">
        <v>9</v>
      </c>
      <c r="L52" s="183"/>
      <c r="M52" s="185">
        <f t="shared" si="2"/>
        <v>9</v>
      </c>
      <c r="N52" s="109">
        <v>5</v>
      </c>
      <c r="O52" s="183"/>
      <c r="P52" s="185">
        <f t="shared" si="3"/>
        <v>5</v>
      </c>
      <c r="Q52" s="183">
        <v>9</v>
      </c>
      <c r="R52" s="183"/>
      <c r="S52" s="185">
        <f t="shared" si="4"/>
        <v>9</v>
      </c>
      <c r="T52" s="109">
        <v>7</v>
      </c>
      <c r="U52" s="183"/>
      <c r="V52" s="185">
        <f t="shared" si="5"/>
        <v>7</v>
      </c>
      <c r="W52" s="109">
        <v>10</v>
      </c>
      <c r="X52" s="183"/>
      <c r="Y52" s="185">
        <f t="shared" si="6"/>
        <v>10</v>
      </c>
      <c r="Z52" s="140">
        <f t="shared" si="0"/>
        <v>8.89</v>
      </c>
      <c r="AA52" s="187" t="str">
        <f t="shared" si="7"/>
        <v>Giỏi</v>
      </c>
      <c r="AB52" s="19"/>
    </row>
    <row r="53" spans="1:28" s="18" customFormat="1" ht="19.5" customHeight="1">
      <c r="A53" s="164">
        <v>43</v>
      </c>
      <c r="B53" s="105" t="s">
        <v>132</v>
      </c>
      <c r="C53" s="106" t="s">
        <v>166</v>
      </c>
      <c r="D53" s="165">
        <v>409180129</v>
      </c>
      <c r="E53" s="168" t="s">
        <v>288</v>
      </c>
      <c r="F53" s="163" t="s">
        <v>14</v>
      </c>
      <c r="G53" s="129" t="s">
        <v>231</v>
      </c>
      <c r="H53" s="183">
        <v>7</v>
      </c>
      <c r="I53" s="189"/>
      <c r="J53" s="185">
        <f t="shared" si="1"/>
        <v>7</v>
      </c>
      <c r="K53" s="110">
        <v>6</v>
      </c>
      <c r="L53" s="110"/>
      <c r="M53" s="185">
        <f t="shared" si="2"/>
        <v>6</v>
      </c>
      <c r="N53" s="110">
        <v>6</v>
      </c>
      <c r="O53" s="110"/>
      <c r="P53" s="185">
        <f t="shared" si="3"/>
        <v>6</v>
      </c>
      <c r="Q53" s="183">
        <v>9</v>
      </c>
      <c r="R53" s="110"/>
      <c r="S53" s="185">
        <f t="shared" si="4"/>
        <v>9</v>
      </c>
      <c r="T53" s="110">
        <v>6</v>
      </c>
      <c r="U53" s="110"/>
      <c r="V53" s="185">
        <f t="shared" si="5"/>
        <v>6</v>
      </c>
      <c r="W53" s="110">
        <v>7</v>
      </c>
      <c r="X53" s="110"/>
      <c r="Y53" s="185">
        <f t="shared" si="6"/>
        <v>7</v>
      </c>
      <c r="Z53" s="140">
        <f t="shared" si="0"/>
        <v>6.89</v>
      </c>
      <c r="AA53" s="187" t="str">
        <f t="shared" si="7"/>
        <v>TBK</v>
      </c>
      <c r="AB53" s="19"/>
    </row>
    <row r="54" spans="1:28" s="18" customFormat="1" ht="19.5" customHeight="1">
      <c r="A54" s="158">
        <v>44</v>
      </c>
      <c r="B54" s="105" t="s">
        <v>167</v>
      </c>
      <c r="C54" s="106" t="s">
        <v>168</v>
      </c>
      <c r="D54" s="165">
        <v>409180131</v>
      </c>
      <c r="E54" s="168" t="s">
        <v>289</v>
      </c>
      <c r="F54" s="163" t="s">
        <v>3</v>
      </c>
      <c r="G54" s="129" t="s">
        <v>231</v>
      </c>
      <c r="H54" s="183">
        <v>7</v>
      </c>
      <c r="I54" s="189"/>
      <c r="J54" s="185">
        <f t="shared" si="1"/>
        <v>7</v>
      </c>
      <c r="K54" s="110">
        <v>8</v>
      </c>
      <c r="L54" s="110"/>
      <c r="M54" s="185">
        <f t="shared" si="2"/>
        <v>8</v>
      </c>
      <c r="N54" s="110">
        <v>6</v>
      </c>
      <c r="O54" s="110"/>
      <c r="P54" s="185">
        <f t="shared" si="3"/>
        <v>6</v>
      </c>
      <c r="Q54" s="183">
        <v>10</v>
      </c>
      <c r="R54" s="110"/>
      <c r="S54" s="185">
        <f t="shared" si="4"/>
        <v>10</v>
      </c>
      <c r="T54" s="110">
        <v>7</v>
      </c>
      <c r="U54" s="110"/>
      <c r="V54" s="185">
        <f t="shared" si="5"/>
        <v>7</v>
      </c>
      <c r="W54" s="110">
        <v>8</v>
      </c>
      <c r="X54" s="110"/>
      <c r="Y54" s="185">
        <f t="shared" si="6"/>
        <v>8</v>
      </c>
      <c r="Z54" s="140">
        <f t="shared" si="0"/>
        <v>8</v>
      </c>
      <c r="AA54" s="187" t="str">
        <f t="shared" si="7"/>
        <v>Giỏi</v>
      </c>
      <c r="AB54" s="19"/>
    </row>
    <row r="55" spans="1:28" s="18" customFormat="1" ht="19.5" customHeight="1">
      <c r="A55" s="164">
        <v>45</v>
      </c>
      <c r="B55" s="105" t="s">
        <v>169</v>
      </c>
      <c r="C55" s="106" t="s">
        <v>168</v>
      </c>
      <c r="D55" s="169">
        <v>409180132</v>
      </c>
      <c r="E55" s="168" t="s">
        <v>290</v>
      </c>
      <c r="F55" s="163" t="s">
        <v>8</v>
      </c>
      <c r="G55" s="129" t="s">
        <v>231</v>
      </c>
      <c r="H55" s="183">
        <v>7</v>
      </c>
      <c r="I55" s="189"/>
      <c r="J55" s="185">
        <f t="shared" si="1"/>
        <v>7</v>
      </c>
      <c r="K55" s="110">
        <v>7</v>
      </c>
      <c r="L55" s="110"/>
      <c r="M55" s="185">
        <f t="shared" si="2"/>
        <v>7</v>
      </c>
      <c r="N55" s="110">
        <v>5</v>
      </c>
      <c r="O55" s="110"/>
      <c r="P55" s="185">
        <f t="shared" si="3"/>
        <v>5</v>
      </c>
      <c r="Q55" s="183">
        <v>8</v>
      </c>
      <c r="R55" s="110"/>
      <c r="S55" s="185">
        <f t="shared" si="4"/>
        <v>8</v>
      </c>
      <c r="T55" s="110">
        <v>7</v>
      </c>
      <c r="U55" s="110"/>
      <c r="V55" s="185">
        <f t="shared" si="5"/>
        <v>7</v>
      </c>
      <c r="W55" s="110">
        <v>5</v>
      </c>
      <c r="X55" s="110"/>
      <c r="Y55" s="185">
        <f t="shared" si="6"/>
        <v>5</v>
      </c>
      <c r="Z55" s="140">
        <f t="shared" si="0"/>
        <v>6.72</v>
      </c>
      <c r="AA55" s="187" t="str">
        <f t="shared" si="7"/>
        <v>TBK</v>
      </c>
      <c r="AB55" s="19"/>
    </row>
    <row r="56" spans="1:28" s="18" customFormat="1" ht="19.5" customHeight="1">
      <c r="A56" s="158">
        <v>46</v>
      </c>
      <c r="B56" s="105" t="s">
        <v>170</v>
      </c>
      <c r="C56" s="106" t="s">
        <v>171</v>
      </c>
      <c r="D56" s="165">
        <v>409180133</v>
      </c>
      <c r="E56" s="168" t="s">
        <v>291</v>
      </c>
      <c r="F56" s="163" t="s">
        <v>35</v>
      </c>
      <c r="G56" s="129" t="s">
        <v>231</v>
      </c>
      <c r="H56" s="183">
        <v>8</v>
      </c>
      <c r="I56" s="189"/>
      <c r="J56" s="185">
        <f t="shared" si="1"/>
        <v>8</v>
      </c>
      <c r="K56" s="110">
        <v>5</v>
      </c>
      <c r="L56" s="110"/>
      <c r="M56" s="185">
        <f t="shared" si="2"/>
        <v>5</v>
      </c>
      <c r="N56" s="110">
        <v>6</v>
      </c>
      <c r="O56" s="110"/>
      <c r="P56" s="185">
        <f t="shared" si="3"/>
        <v>6</v>
      </c>
      <c r="Q56" s="183">
        <v>9</v>
      </c>
      <c r="R56" s="110"/>
      <c r="S56" s="185">
        <f t="shared" si="4"/>
        <v>9</v>
      </c>
      <c r="T56" s="110">
        <v>7</v>
      </c>
      <c r="U56" s="110"/>
      <c r="V56" s="185">
        <f t="shared" si="5"/>
        <v>7</v>
      </c>
      <c r="W56" s="110">
        <v>7</v>
      </c>
      <c r="X56" s="110"/>
      <c r="Y56" s="185">
        <f t="shared" si="6"/>
        <v>7</v>
      </c>
      <c r="Z56" s="140">
        <f t="shared" si="0"/>
        <v>6.94</v>
      </c>
      <c r="AA56" s="187" t="str">
        <f t="shared" si="7"/>
        <v>TBK</v>
      </c>
      <c r="AB56" s="19"/>
    </row>
    <row r="57" spans="1:28" s="18" customFormat="1" ht="19.5" customHeight="1">
      <c r="A57" s="164">
        <v>47</v>
      </c>
      <c r="B57" s="105" t="s">
        <v>172</v>
      </c>
      <c r="C57" s="106" t="s">
        <v>171</v>
      </c>
      <c r="D57" s="169">
        <v>409180134</v>
      </c>
      <c r="E57" s="168" t="s">
        <v>292</v>
      </c>
      <c r="F57" s="163" t="s">
        <v>6</v>
      </c>
      <c r="G57" s="129" t="s">
        <v>231</v>
      </c>
      <c r="H57" s="183">
        <v>7</v>
      </c>
      <c r="I57" s="189"/>
      <c r="J57" s="185">
        <f t="shared" si="1"/>
        <v>7</v>
      </c>
      <c r="K57" s="110">
        <v>9</v>
      </c>
      <c r="L57" s="110"/>
      <c r="M57" s="185">
        <f t="shared" si="2"/>
        <v>9</v>
      </c>
      <c r="N57" s="110">
        <v>6</v>
      </c>
      <c r="O57" s="110"/>
      <c r="P57" s="185">
        <f t="shared" si="3"/>
        <v>6</v>
      </c>
      <c r="Q57" s="183">
        <v>9</v>
      </c>
      <c r="R57" s="110"/>
      <c r="S57" s="185">
        <f t="shared" si="4"/>
        <v>9</v>
      </c>
      <c r="T57" s="110">
        <v>6</v>
      </c>
      <c r="U57" s="110"/>
      <c r="V57" s="185">
        <f t="shared" si="5"/>
        <v>6</v>
      </c>
      <c r="W57" s="110">
        <v>6</v>
      </c>
      <c r="X57" s="110"/>
      <c r="Y57" s="185">
        <f t="shared" si="6"/>
        <v>6</v>
      </c>
      <c r="Z57" s="140">
        <f t="shared" si="0"/>
        <v>7.5</v>
      </c>
      <c r="AA57" s="187" t="str">
        <f t="shared" si="7"/>
        <v>Khá</v>
      </c>
      <c r="AB57" s="19"/>
    </row>
    <row r="58" spans="1:28" s="18" customFormat="1" ht="19.5" customHeight="1">
      <c r="A58" s="158">
        <v>48</v>
      </c>
      <c r="B58" s="105" t="s">
        <v>173</v>
      </c>
      <c r="C58" s="106" t="s">
        <v>174</v>
      </c>
      <c r="D58" s="165">
        <v>409180135</v>
      </c>
      <c r="E58" s="168" t="s">
        <v>293</v>
      </c>
      <c r="F58" s="163" t="s">
        <v>23</v>
      </c>
      <c r="G58" s="129" t="s">
        <v>164</v>
      </c>
      <c r="H58" s="183">
        <v>6</v>
      </c>
      <c r="I58" s="189"/>
      <c r="J58" s="185">
        <f t="shared" si="1"/>
        <v>6</v>
      </c>
      <c r="K58" s="110">
        <v>6</v>
      </c>
      <c r="L58" s="110"/>
      <c r="M58" s="185">
        <f t="shared" si="2"/>
        <v>6</v>
      </c>
      <c r="N58" s="110">
        <v>5</v>
      </c>
      <c r="O58" s="110"/>
      <c r="P58" s="185">
        <f t="shared" si="3"/>
        <v>5</v>
      </c>
      <c r="Q58" s="183">
        <v>9</v>
      </c>
      <c r="R58" s="110"/>
      <c r="S58" s="185">
        <f t="shared" si="4"/>
        <v>9</v>
      </c>
      <c r="T58" s="110">
        <v>6</v>
      </c>
      <c r="U58" s="110"/>
      <c r="V58" s="185">
        <f t="shared" si="5"/>
        <v>6</v>
      </c>
      <c r="W58" s="110">
        <v>3</v>
      </c>
      <c r="X58" s="110">
        <v>8</v>
      </c>
      <c r="Y58" s="185">
        <f t="shared" si="6"/>
        <v>8</v>
      </c>
      <c r="Z58" s="140">
        <f t="shared" si="0"/>
        <v>6.94</v>
      </c>
      <c r="AA58" s="187" t="str">
        <f t="shared" si="7"/>
        <v>TBK</v>
      </c>
      <c r="AB58" s="19"/>
    </row>
    <row r="59" spans="1:28" s="18" customFormat="1" ht="19.5" customHeight="1">
      <c r="A59" s="164">
        <v>49</v>
      </c>
      <c r="B59" s="105" t="s">
        <v>234</v>
      </c>
      <c r="C59" s="106" t="s">
        <v>176</v>
      </c>
      <c r="D59" s="169">
        <v>409180136</v>
      </c>
      <c r="E59" s="168" t="s">
        <v>294</v>
      </c>
      <c r="F59" s="163" t="s">
        <v>36</v>
      </c>
      <c r="G59" s="129" t="s">
        <v>231</v>
      </c>
      <c r="H59" s="183">
        <v>8</v>
      </c>
      <c r="I59" s="189"/>
      <c r="J59" s="185">
        <f t="shared" si="1"/>
        <v>8</v>
      </c>
      <c r="K59" s="110">
        <v>8</v>
      </c>
      <c r="L59" s="110"/>
      <c r="M59" s="185">
        <f t="shared" si="2"/>
        <v>8</v>
      </c>
      <c r="N59" s="110">
        <v>5</v>
      </c>
      <c r="O59" s="110"/>
      <c r="P59" s="185">
        <f t="shared" si="3"/>
        <v>5</v>
      </c>
      <c r="Q59" s="183">
        <v>10</v>
      </c>
      <c r="R59" s="110"/>
      <c r="S59" s="185">
        <f t="shared" si="4"/>
        <v>10</v>
      </c>
      <c r="T59" s="110">
        <v>8</v>
      </c>
      <c r="U59" s="110"/>
      <c r="V59" s="185">
        <f t="shared" si="5"/>
        <v>8</v>
      </c>
      <c r="W59" s="110">
        <v>7</v>
      </c>
      <c r="X59" s="110"/>
      <c r="Y59" s="185">
        <f t="shared" si="6"/>
        <v>7</v>
      </c>
      <c r="Z59" s="140">
        <f t="shared" si="0"/>
        <v>8.11</v>
      </c>
      <c r="AA59" s="187" t="str">
        <f t="shared" si="7"/>
        <v>Giỏi</v>
      </c>
      <c r="AB59" s="19"/>
    </row>
    <row r="60" spans="1:28" s="18" customFormat="1" ht="19.5" customHeight="1">
      <c r="A60" s="158">
        <v>50</v>
      </c>
      <c r="B60" s="105" t="s">
        <v>175</v>
      </c>
      <c r="C60" s="106" t="s">
        <v>176</v>
      </c>
      <c r="D60" s="165">
        <v>409180137</v>
      </c>
      <c r="E60" s="168" t="s">
        <v>269</v>
      </c>
      <c r="F60" s="163" t="s">
        <v>1</v>
      </c>
      <c r="G60" s="129" t="s">
        <v>231</v>
      </c>
      <c r="H60" s="183">
        <v>7</v>
      </c>
      <c r="I60" s="189"/>
      <c r="J60" s="185">
        <f t="shared" si="1"/>
        <v>7</v>
      </c>
      <c r="K60" s="110">
        <v>9</v>
      </c>
      <c r="L60" s="110"/>
      <c r="M60" s="185">
        <f t="shared" si="2"/>
        <v>9</v>
      </c>
      <c r="N60" s="110">
        <v>3</v>
      </c>
      <c r="O60" s="110">
        <v>5</v>
      </c>
      <c r="P60" s="185">
        <f t="shared" si="3"/>
        <v>5</v>
      </c>
      <c r="Q60" s="183">
        <v>9</v>
      </c>
      <c r="R60" s="110"/>
      <c r="S60" s="185">
        <f t="shared" si="4"/>
        <v>9</v>
      </c>
      <c r="T60" s="110">
        <v>8</v>
      </c>
      <c r="U60" s="110"/>
      <c r="V60" s="185">
        <f t="shared" si="5"/>
        <v>8</v>
      </c>
      <c r="W60" s="110">
        <v>8</v>
      </c>
      <c r="X60" s="110"/>
      <c r="Y60" s="185">
        <f t="shared" si="6"/>
        <v>8</v>
      </c>
      <c r="Z60" s="140">
        <f t="shared" si="0"/>
        <v>8.28</v>
      </c>
      <c r="AA60" s="187" t="str">
        <f t="shared" si="7"/>
        <v>Giỏi</v>
      </c>
      <c r="AB60" s="19"/>
    </row>
    <row r="61" spans="1:28" s="18" customFormat="1" ht="19.5" customHeight="1">
      <c r="A61" s="164">
        <v>51</v>
      </c>
      <c r="B61" s="105" t="s">
        <v>177</v>
      </c>
      <c r="C61" s="106" t="s">
        <v>178</v>
      </c>
      <c r="D61" s="165">
        <v>409180139</v>
      </c>
      <c r="E61" s="168" t="s">
        <v>262</v>
      </c>
      <c r="F61" s="163" t="s">
        <v>12</v>
      </c>
      <c r="G61" s="129" t="s">
        <v>164</v>
      </c>
      <c r="H61" s="183">
        <v>6</v>
      </c>
      <c r="I61" s="189"/>
      <c r="J61" s="185">
        <f t="shared" si="1"/>
        <v>6</v>
      </c>
      <c r="K61" s="110">
        <v>9</v>
      </c>
      <c r="L61" s="110"/>
      <c r="M61" s="185">
        <f t="shared" si="2"/>
        <v>9</v>
      </c>
      <c r="N61" s="110">
        <v>7</v>
      </c>
      <c r="O61" s="110"/>
      <c r="P61" s="185">
        <f t="shared" si="3"/>
        <v>7</v>
      </c>
      <c r="Q61" s="183">
        <v>9</v>
      </c>
      <c r="R61" s="110"/>
      <c r="S61" s="185">
        <f t="shared" si="4"/>
        <v>9</v>
      </c>
      <c r="T61" s="110">
        <v>7</v>
      </c>
      <c r="U61" s="110"/>
      <c r="V61" s="185">
        <f t="shared" si="5"/>
        <v>7</v>
      </c>
      <c r="W61" s="110">
        <v>5</v>
      </c>
      <c r="X61" s="110"/>
      <c r="Y61" s="185">
        <f t="shared" si="6"/>
        <v>5</v>
      </c>
      <c r="Z61" s="140">
        <f t="shared" si="0"/>
        <v>7.28</v>
      </c>
      <c r="AA61" s="187" t="str">
        <f t="shared" si="7"/>
        <v>Khá</v>
      </c>
      <c r="AB61" s="19"/>
    </row>
    <row r="62" spans="1:28" s="18" customFormat="1" ht="19.5" customHeight="1">
      <c r="A62" s="158">
        <v>52</v>
      </c>
      <c r="B62" s="105" t="s">
        <v>179</v>
      </c>
      <c r="C62" s="106" t="s">
        <v>180</v>
      </c>
      <c r="D62" s="169">
        <v>409180140</v>
      </c>
      <c r="E62" s="168" t="s">
        <v>273</v>
      </c>
      <c r="F62" s="163" t="s">
        <v>325</v>
      </c>
      <c r="G62" s="129" t="s">
        <v>164</v>
      </c>
      <c r="H62" s="183">
        <v>7</v>
      </c>
      <c r="I62" s="189"/>
      <c r="J62" s="185">
        <f t="shared" si="1"/>
        <v>7</v>
      </c>
      <c r="K62" s="110">
        <v>9</v>
      </c>
      <c r="L62" s="110"/>
      <c r="M62" s="185">
        <f t="shared" si="2"/>
        <v>9</v>
      </c>
      <c r="N62" s="110">
        <v>5</v>
      </c>
      <c r="O62" s="110"/>
      <c r="P62" s="185">
        <f t="shared" si="3"/>
        <v>5</v>
      </c>
      <c r="Q62" s="183">
        <v>9</v>
      </c>
      <c r="R62" s="110"/>
      <c r="S62" s="185">
        <f t="shared" si="4"/>
        <v>9</v>
      </c>
      <c r="T62" s="110">
        <v>8</v>
      </c>
      <c r="U62" s="110"/>
      <c r="V62" s="185">
        <f t="shared" si="5"/>
        <v>8</v>
      </c>
      <c r="W62" s="110">
        <v>9</v>
      </c>
      <c r="X62" s="110"/>
      <c r="Y62" s="185">
        <f t="shared" si="6"/>
        <v>9</v>
      </c>
      <c r="Z62" s="140">
        <f t="shared" si="0"/>
        <v>8.5</v>
      </c>
      <c r="AA62" s="187" t="str">
        <f t="shared" si="7"/>
        <v>Giỏi</v>
      </c>
      <c r="AB62" s="19"/>
    </row>
    <row r="63" spans="1:28" s="18" customFormat="1" ht="19.5" customHeight="1">
      <c r="A63" s="164">
        <v>53</v>
      </c>
      <c r="B63" s="105" t="s">
        <v>181</v>
      </c>
      <c r="C63" s="106" t="s">
        <v>182</v>
      </c>
      <c r="D63" s="165">
        <v>409180141</v>
      </c>
      <c r="E63" s="168" t="s">
        <v>256</v>
      </c>
      <c r="F63" s="163" t="s">
        <v>7</v>
      </c>
      <c r="G63" s="129" t="s">
        <v>231</v>
      </c>
      <c r="H63" s="183">
        <v>7</v>
      </c>
      <c r="I63" s="189"/>
      <c r="J63" s="185">
        <f t="shared" si="1"/>
        <v>7</v>
      </c>
      <c r="K63" s="110">
        <v>8</v>
      </c>
      <c r="L63" s="110"/>
      <c r="M63" s="185">
        <f t="shared" si="2"/>
        <v>8</v>
      </c>
      <c r="N63" s="110">
        <v>7</v>
      </c>
      <c r="O63" s="110"/>
      <c r="P63" s="185">
        <f t="shared" si="3"/>
        <v>7</v>
      </c>
      <c r="Q63" s="183">
        <v>9</v>
      </c>
      <c r="R63" s="110"/>
      <c r="S63" s="185">
        <f t="shared" si="4"/>
        <v>9</v>
      </c>
      <c r="T63" s="110">
        <v>7</v>
      </c>
      <c r="U63" s="110"/>
      <c r="V63" s="185">
        <f t="shared" si="5"/>
        <v>7</v>
      </c>
      <c r="W63" s="110">
        <v>8</v>
      </c>
      <c r="X63" s="110"/>
      <c r="Y63" s="185">
        <f t="shared" si="6"/>
        <v>8</v>
      </c>
      <c r="Z63" s="140">
        <f t="shared" si="0"/>
        <v>7.83</v>
      </c>
      <c r="AA63" s="187" t="str">
        <f t="shared" si="7"/>
        <v>Khá</v>
      </c>
      <c r="AB63" s="19"/>
    </row>
    <row r="64" spans="1:28" s="18" customFormat="1" ht="19.5" customHeight="1">
      <c r="A64" s="158">
        <v>54</v>
      </c>
      <c r="B64" s="105" t="s">
        <v>183</v>
      </c>
      <c r="C64" s="106" t="s">
        <v>184</v>
      </c>
      <c r="D64" s="169">
        <v>409180142</v>
      </c>
      <c r="E64" s="168" t="s">
        <v>295</v>
      </c>
      <c r="F64" s="163" t="s">
        <v>14</v>
      </c>
      <c r="G64" s="129" t="s">
        <v>164</v>
      </c>
      <c r="H64" s="183">
        <v>7</v>
      </c>
      <c r="I64" s="189"/>
      <c r="J64" s="185">
        <f t="shared" si="1"/>
        <v>7</v>
      </c>
      <c r="K64" s="110">
        <v>6</v>
      </c>
      <c r="L64" s="110"/>
      <c r="M64" s="185">
        <f t="shared" si="2"/>
        <v>6</v>
      </c>
      <c r="N64" s="110">
        <v>6</v>
      </c>
      <c r="O64" s="110"/>
      <c r="P64" s="185">
        <f t="shared" si="3"/>
        <v>6</v>
      </c>
      <c r="Q64" s="183">
        <v>9</v>
      </c>
      <c r="R64" s="110"/>
      <c r="S64" s="185">
        <f t="shared" si="4"/>
        <v>9</v>
      </c>
      <c r="T64" s="110">
        <v>9</v>
      </c>
      <c r="U64" s="110"/>
      <c r="V64" s="185">
        <f t="shared" si="5"/>
        <v>9</v>
      </c>
      <c r="W64" s="110">
        <v>7</v>
      </c>
      <c r="X64" s="110"/>
      <c r="Y64" s="185">
        <f t="shared" si="6"/>
        <v>7</v>
      </c>
      <c r="Z64" s="140">
        <f t="shared" si="0"/>
        <v>7.39</v>
      </c>
      <c r="AA64" s="187" t="str">
        <f t="shared" si="7"/>
        <v>Khá</v>
      </c>
      <c r="AB64" s="19"/>
    </row>
    <row r="65" spans="1:28" s="18" customFormat="1" ht="19.5" customHeight="1">
      <c r="A65" s="164">
        <v>55</v>
      </c>
      <c r="B65" s="105" t="s">
        <v>145</v>
      </c>
      <c r="C65" s="106" t="s">
        <v>185</v>
      </c>
      <c r="D65" s="169">
        <v>409180144</v>
      </c>
      <c r="E65" s="168" t="s">
        <v>296</v>
      </c>
      <c r="F65" s="163" t="s">
        <v>6</v>
      </c>
      <c r="G65" s="129" t="s">
        <v>231</v>
      </c>
      <c r="H65" s="183">
        <v>7</v>
      </c>
      <c r="I65" s="189"/>
      <c r="J65" s="185">
        <f t="shared" si="1"/>
        <v>7</v>
      </c>
      <c r="K65" s="110">
        <v>7</v>
      </c>
      <c r="L65" s="110"/>
      <c r="M65" s="185">
        <f t="shared" si="2"/>
        <v>7</v>
      </c>
      <c r="N65" s="110">
        <v>5</v>
      </c>
      <c r="O65" s="110"/>
      <c r="P65" s="185">
        <f t="shared" si="3"/>
        <v>5</v>
      </c>
      <c r="Q65" s="183">
        <v>9</v>
      </c>
      <c r="R65" s="110"/>
      <c r="S65" s="185">
        <f t="shared" si="4"/>
        <v>9</v>
      </c>
      <c r="T65" s="110">
        <v>7</v>
      </c>
      <c r="U65" s="110"/>
      <c r="V65" s="185">
        <f t="shared" si="5"/>
        <v>7</v>
      </c>
      <c r="W65" s="110">
        <v>7</v>
      </c>
      <c r="X65" s="110"/>
      <c r="Y65" s="185">
        <f t="shared" si="6"/>
        <v>7</v>
      </c>
      <c r="Z65" s="140">
        <f t="shared" si="0"/>
        <v>7.33</v>
      </c>
      <c r="AA65" s="187" t="str">
        <f t="shared" si="7"/>
        <v>Khá</v>
      </c>
      <c r="AB65" s="19"/>
    </row>
    <row r="66" spans="1:28" s="18" customFormat="1" ht="19.5" customHeight="1">
      <c r="A66" s="158">
        <v>56</v>
      </c>
      <c r="B66" s="115" t="s">
        <v>186</v>
      </c>
      <c r="C66" s="116" t="s">
        <v>187</v>
      </c>
      <c r="D66" s="165">
        <v>409180145</v>
      </c>
      <c r="E66" s="170" t="s">
        <v>297</v>
      </c>
      <c r="F66" s="171" t="s">
        <v>28</v>
      </c>
      <c r="G66" s="129" t="s">
        <v>164</v>
      </c>
      <c r="H66" s="183">
        <v>6</v>
      </c>
      <c r="I66" s="189"/>
      <c r="J66" s="185">
        <f t="shared" si="1"/>
        <v>6</v>
      </c>
      <c r="K66" s="110">
        <v>6</v>
      </c>
      <c r="L66" s="110"/>
      <c r="M66" s="185">
        <f t="shared" si="2"/>
        <v>6</v>
      </c>
      <c r="N66" s="110">
        <v>7</v>
      </c>
      <c r="O66" s="110"/>
      <c r="P66" s="185">
        <f t="shared" si="3"/>
        <v>7</v>
      </c>
      <c r="Q66" s="183">
        <v>9</v>
      </c>
      <c r="R66" s="110"/>
      <c r="S66" s="185">
        <f t="shared" si="4"/>
        <v>9</v>
      </c>
      <c r="T66" s="110">
        <v>7</v>
      </c>
      <c r="U66" s="110"/>
      <c r="V66" s="185">
        <f t="shared" si="5"/>
        <v>7</v>
      </c>
      <c r="W66" s="110">
        <v>8</v>
      </c>
      <c r="X66" s="110"/>
      <c r="Y66" s="185">
        <f t="shared" si="6"/>
        <v>8</v>
      </c>
      <c r="Z66" s="140">
        <f aca="true" t="shared" si="8" ref="Z66:Z95">ROUND(SUMPRODUCT(H66:Y66,$H$10:$Y$10)/SUM($H$10:$Y$10),2)</f>
        <v>7.11</v>
      </c>
      <c r="AA66" s="187" t="str">
        <f t="shared" si="7"/>
        <v>Khá</v>
      </c>
      <c r="AB66" s="19"/>
    </row>
    <row r="67" spans="1:28" s="18" customFormat="1" ht="19.5" customHeight="1">
      <c r="A67" s="164">
        <v>57</v>
      </c>
      <c r="B67" s="115" t="s">
        <v>188</v>
      </c>
      <c r="C67" s="116" t="s">
        <v>189</v>
      </c>
      <c r="D67" s="169">
        <v>409180146</v>
      </c>
      <c r="E67" s="170" t="s">
        <v>298</v>
      </c>
      <c r="F67" s="171" t="s">
        <v>13</v>
      </c>
      <c r="G67" s="129" t="s">
        <v>231</v>
      </c>
      <c r="H67" s="183">
        <v>8</v>
      </c>
      <c r="I67" s="189"/>
      <c r="J67" s="185">
        <f aca="true" t="shared" si="9" ref="J67:J95">IF(I67="",H67,IF(H67&gt;=5,I67,MAX(H67,I67)))</f>
        <v>8</v>
      </c>
      <c r="K67" s="110">
        <v>8</v>
      </c>
      <c r="L67" s="110"/>
      <c r="M67" s="185">
        <f aca="true" t="shared" si="10" ref="M67:M95">IF(L67="",K67,IF(K67&gt;=5,L67,MAX(K67,L67)))</f>
        <v>8</v>
      </c>
      <c r="N67" s="110">
        <v>5</v>
      </c>
      <c r="O67" s="110"/>
      <c r="P67" s="185">
        <f aca="true" t="shared" si="11" ref="P67:P95">IF(O67="",N67,IF(N67&gt;=5,O67,MAX(N67,O67)))</f>
        <v>5</v>
      </c>
      <c r="Q67" s="183">
        <v>9</v>
      </c>
      <c r="R67" s="110"/>
      <c r="S67" s="185">
        <f aca="true" t="shared" si="12" ref="S67:S95">IF(R67="",Q67,IF(Q67&gt;=5,R67,MAX(Q67,R67)))</f>
        <v>9</v>
      </c>
      <c r="T67" s="110">
        <v>7</v>
      </c>
      <c r="U67" s="110"/>
      <c r="V67" s="185">
        <f aca="true" t="shared" si="13" ref="V67:V95">IF(U67="",T67,IF(T67&gt;=5,U67,MAX(T67,U67)))</f>
        <v>7</v>
      </c>
      <c r="W67" s="110">
        <v>6</v>
      </c>
      <c r="X67" s="110"/>
      <c r="Y67" s="185">
        <f aca="true" t="shared" si="14" ref="Y67:Y95">IF(X67="",W67,IF(W67&gt;=5,X67,MAX(W67,X67)))</f>
        <v>6</v>
      </c>
      <c r="Z67" s="140">
        <f t="shared" si="8"/>
        <v>7.56</v>
      </c>
      <c r="AA67" s="187" t="str">
        <f t="shared" si="7"/>
        <v>Khá</v>
      </c>
      <c r="AB67" s="19"/>
    </row>
    <row r="68" spans="1:28" s="18" customFormat="1" ht="19.5" customHeight="1">
      <c r="A68" s="158">
        <v>58</v>
      </c>
      <c r="B68" s="115" t="s">
        <v>232</v>
      </c>
      <c r="C68" s="116" t="s">
        <v>233</v>
      </c>
      <c r="D68" s="165">
        <v>409180147</v>
      </c>
      <c r="E68" s="170" t="s">
        <v>260</v>
      </c>
      <c r="F68" s="171" t="s">
        <v>37</v>
      </c>
      <c r="G68" s="129" t="s">
        <v>231</v>
      </c>
      <c r="H68" s="183">
        <v>7</v>
      </c>
      <c r="I68" s="189"/>
      <c r="J68" s="185">
        <f t="shared" si="9"/>
        <v>7</v>
      </c>
      <c r="K68" s="110">
        <v>10</v>
      </c>
      <c r="L68" s="110"/>
      <c r="M68" s="185">
        <f t="shared" si="10"/>
        <v>10</v>
      </c>
      <c r="N68" s="110">
        <v>5</v>
      </c>
      <c r="O68" s="110"/>
      <c r="P68" s="185">
        <f t="shared" si="11"/>
        <v>5</v>
      </c>
      <c r="Q68" s="183">
        <v>9</v>
      </c>
      <c r="R68" s="110"/>
      <c r="S68" s="185">
        <f t="shared" si="12"/>
        <v>9</v>
      </c>
      <c r="T68" s="110">
        <v>8</v>
      </c>
      <c r="U68" s="110"/>
      <c r="V68" s="185">
        <f t="shared" si="13"/>
        <v>8</v>
      </c>
      <c r="W68" s="110">
        <v>7</v>
      </c>
      <c r="X68" s="110"/>
      <c r="Y68" s="185">
        <f t="shared" si="14"/>
        <v>7</v>
      </c>
      <c r="Z68" s="140">
        <f t="shared" si="8"/>
        <v>8.33</v>
      </c>
      <c r="AA68" s="187" t="str">
        <f t="shared" si="7"/>
        <v>Giỏi</v>
      </c>
      <c r="AB68" s="19"/>
    </row>
    <row r="69" spans="1:28" s="18" customFormat="1" ht="19.5" customHeight="1">
      <c r="A69" s="164">
        <v>59</v>
      </c>
      <c r="B69" s="115" t="s">
        <v>190</v>
      </c>
      <c r="C69" s="116" t="s">
        <v>191</v>
      </c>
      <c r="D69" s="165">
        <v>409180150</v>
      </c>
      <c r="E69" s="170" t="s">
        <v>299</v>
      </c>
      <c r="F69" s="171" t="s">
        <v>325</v>
      </c>
      <c r="G69" s="129" t="s">
        <v>231</v>
      </c>
      <c r="H69" s="183">
        <v>6</v>
      </c>
      <c r="I69" s="189"/>
      <c r="J69" s="185">
        <f t="shared" si="9"/>
        <v>6</v>
      </c>
      <c r="K69" s="110">
        <v>6</v>
      </c>
      <c r="L69" s="110"/>
      <c r="M69" s="185">
        <f t="shared" si="10"/>
        <v>6</v>
      </c>
      <c r="N69" s="110">
        <v>5</v>
      </c>
      <c r="O69" s="110"/>
      <c r="P69" s="185">
        <f t="shared" si="11"/>
        <v>5</v>
      </c>
      <c r="Q69" s="183">
        <v>9</v>
      </c>
      <c r="R69" s="110"/>
      <c r="S69" s="185">
        <f t="shared" si="12"/>
        <v>9</v>
      </c>
      <c r="T69" s="110">
        <v>6</v>
      </c>
      <c r="U69" s="110"/>
      <c r="V69" s="185">
        <f t="shared" si="13"/>
        <v>6</v>
      </c>
      <c r="W69" s="110">
        <v>6</v>
      </c>
      <c r="X69" s="110"/>
      <c r="Y69" s="185">
        <f t="shared" si="14"/>
        <v>6</v>
      </c>
      <c r="Z69" s="140">
        <f t="shared" si="8"/>
        <v>6.5</v>
      </c>
      <c r="AA69" s="187" t="str">
        <f t="shared" si="7"/>
        <v>TBK</v>
      </c>
      <c r="AB69" s="19"/>
    </row>
    <row r="70" spans="1:28" s="18" customFormat="1" ht="19.5" customHeight="1">
      <c r="A70" s="158">
        <v>60</v>
      </c>
      <c r="B70" s="115" t="s">
        <v>118</v>
      </c>
      <c r="C70" s="116" t="s">
        <v>192</v>
      </c>
      <c r="D70" s="169">
        <v>409180151</v>
      </c>
      <c r="E70" s="170" t="s">
        <v>300</v>
      </c>
      <c r="F70" s="171" t="s">
        <v>38</v>
      </c>
      <c r="G70" s="129" t="s">
        <v>164</v>
      </c>
      <c r="H70" s="183">
        <v>6</v>
      </c>
      <c r="I70" s="189"/>
      <c r="J70" s="185">
        <f t="shared" si="9"/>
        <v>6</v>
      </c>
      <c r="K70" s="110">
        <v>5</v>
      </c>
      <c r="L70" s="110"/>
      <c r="M70" s="185">
        <f t="shared" si="10"/>
        <v>5</v>
      </c>
      <c r="N70" s="110">
        <v>7</v>
      </c>
      <c r="O70" s="110"/>
      <c r="P70" s="185">
        <f t="shared" si="11"/>
        <v>7</v>
      </c>
      <c r="Q70" s="183">
        <v>9</v>
      </c>
      <c r="R70" s="110"/>
      <c r="S70" s="185">
        <f t="shared" si="12"/>
        <v>9</v>
      </c>
      <c r="T70" s="110">
        <v>5</v>
      </c>
      <c r="U70" s="110"/>
      <c r="V70" s="185">
        <f t="shared" si="13"/>
        <v>5</v>
      </c>
      <c r="W70" s="110">
        <v>5</v>
      </c>
      <c r="X70" s="110"/>
      <c r="Y70" s="185">
        <f t="shared" si="14"/>
        <v>5</v>
      </c>
      <c r="Z70" s="140">
        <f t="shared" si="8"/>
        <v>5.83</v>
      </c>
      <c r="AA70" s="187" t="str">
        <f t="shared" si="7"/>
        <v>TB</v>
      </c>
      <c r="AB70" s="19"/>
    </row>
    <row r="71" spans="1:28" s="18" customFormat="1" ht="19.5" customHeight="1">
      <c r="A71" s="164">
        <v>61</v>
      </c>
      <c r="B71" s="105" t="s">
        <v>193</v>
      </c>
      <c r="C71" s="106" t="s">
        <v>194</v>
      </c>
      <c r="D71" s="169">
        <v>409180152</v>
      </c>
      <c r="E71" s="168" t="s">
        <v>301</v>
      </c>
      <c r="F71" s="163" t="s">
        <v>31</v>
      </c>
      <c r="G71" s="129" t="s">
        <v>231</v>
      </c>
      <c r="H71" s="183">
        <v>7</v>
      </c>
      <c r="I71" s="189"/>
      <c r="J71" s="185">
        <f t="shared" si="9"/>
        <v>7</v>
      </c>
      <c r="K71" s="110">
        <v>6</v>
      </c>
      <c r="L71" s="110"/>
      <c r="M71" s="185">
        <f t="shared" si="10"/>
        <v>6</v>
      </c>
      <c r="N71" s="110">
        <v>5</v>
      </c>
      <c r="O71" s="110"/>
      <c r="P71" s="185">
        <f t="shared" si="11"/>
        <v>5</v>
      </c>
      <c r="Q71" s="183">
        <v>9</v>
      </c>
      <c r="R71" s="110"/>
      <c r="S71" s="185">
        <f t="shared" si="12"/>
        <v>9</v>
      </c>
      <c r="T71" s="110">
        <v>6</v>
      </c>
      <c r="U71" s="110"/>
      <c r="V71" s="185">
        <f t="shared" si="13"/>
        <v>6</v>
      </c>
      <c r="W71" s="110">
        <v>4</v>
      </c>
      <c r="X71" s="110">
        <v>6</v>
      </c>
      <c r="Y71" s="185">
        <f t="shared" si="14"/>
        <v>6</v>
      </c>
      <c r="Z71" s="140">
        <f t="shared" si="8"/>
        <v>6.67</v>
      </c>
      <c r="AA71" s="187" t="str">
        <f t="shared" si="7"/>
        <v>TBK</v>
      </c>
      <c r="AB71" s="19"/>
    </row>
    <row r="72" spans="1:28" s="18" customFormat="1" ht="19.5" customHeight="1">
      <c r="A72" s="158">
        <v>62</v>
      </c>
      <c r="B72" s="105" t="s">
        <v>195</v>
      </c>
      <c r="C72" s="106" t="s">
        <v>194</v>
      </c>
      <c r="D72" s="165">
        <v>409180153</v>
      </c>
      <c r="E72" s="168" t="s">
        <v>302</v>
      </c>
      <c r="F72" s="163" t="s">
        <v>4</v>
      </c>
      <c r="G72" s="129" t="s">
        <v>231</v>
      </c>
      <c r="H72" s="183">
        <v>7</v>
      </c>
      <c r="I72" s="189"/>
      <c r="J72" s="185">
        <f t="shared" si="9"/>
        <v>7</v>
      </c>
      <c r="K72" s="110">
        <v>5</v>
      </c>
      <c r="L72" s="110"/>
      <c r="M72" s="185">
        <f t="shared" si="10"/>
        <v>5</v>
      </c>
      <c r="N72" s="110">
        <v>6</v>
      </c>
      <c r="O72" s="110"/>
      <c r="P72" s="185">
        <f t="shared" si="11"/>
        <v>6</v>
      </c>
      <c r="Q72" s="183">
        <v>8</v>
      </c>
      <c r="R72" s="110"/>
      <c r="S72" s="185">
        <f t="shared" si="12"/>
        <v>8</v>
      </c>
      <c r="T72" s="110">
        <v>6</v>
      </c>
      <c r="U72" s="110"/>
      <c r="V72" s="185">
        <f t="shared" si="13"/>
        <v>6</v>
      </c>
      <c r="W72" s="110">
        <v>3</v>
      </c>
      <c r="X72" s="110">
        <v>5</v>
      </c>
      <c r="Y72" s="185">
        <f t="shared" si="14"/>
        <v>5</v>
      </c>
      <c r="Z72" s="140">
        <f t="shared" si="8"/>
        <v>6</v>
      </c>
      <c r="AA72" s="187" t="str">
        <f t="shared" si="7"/>
        <v>TBK</v>
      </c>
      <c r="AB72" s="19"/>
    </row>
    <row r="73" spans="1:28" s="18" customFormat="1" ht="19.5" customHeight="1">
      <c r="A73" s="164">
        <v>63</v>
      </c>
      <c r="B73" s="105" t="s">
        <v>196</v>
      </c>
      <c r="C73" s="106" t="s">
        <v>194</v>
      </c>
      <c r="D73" s="169">
        <v>409180154</v>
      </c>
      <c r="E73" s="168" t="s">
        <v>303</v>
      </c>
      <c r="F73" s="163" t="s">
        <v>38</v>
      </c>
      <c r="G73" s="129" t="s">
        <v>231</v>
      </c>
      <c r="H73" s="183">
        <v>5</v>
      </c>
      <c r="I73" s="189"/>
      <c r="J73" s="185">
        <f t="shared" si="9"/>
        <v>5</v>
      </c>
      <c r="K73" s="110">
        <v>8</v>
      </c>
      <c r="L73" s="110"/>
      <c r="M73" s="185">
        <f t="shared" si="10"/>
        <v>8</v>
      </c>
      <c r="N73" s="110">
        <v>6</v>
      </c>
      <c r="O73" s="110"/>
      <c r="P73" s="185">
        <f t="shared" si="11"/>
        <v>6</v>
      </c>
      <c r="Q73" s="183">
        <v>9</v>
      </c>
      <c r="R73" s="110"/>
      <c r="S73" s="185">
        <f t="shared" si="12"/>
        <v>9</v>
      </c>
      <c r="T73" s="110">
        <v>7</v>
      </c>
      <c r="U73" s="110"/>
      <c r="V73" s="185">
        <f t="shared" si="13"/>
        <v>7</v>
      </c>
      <c r="W73" s="110">
        <v>7</v>
      </c>
      <c r="X73" s="110"/>
      <c r="Y73" s="185">
        <f t="shared" si="14"/>
        <v>7</v>
      </c>
      <c r="Z73" s="140">
        <f t="shared" si="8"/>
        <v>7.28</v>
      </c>
      <c r="AA73" s="187" t="str">
        <f t="shared" si="7"/>
        <v>Khá</v>
      </c>
      <c r="AB73" s="19"/>
    </row>
    <row r="74" spans="1:28" s="18" customFormat="1" ht="19.5" customHeight="1">
      <c r="A74" s="158">
        <v>64</v>
      </c>
      <c r="B74" s="105" t="s">
        <v>197</v>
      </c>
      <c r="C74" s="106" t="s">
        <v>194</v>
      </c>
      <c r="D74" s="169">
        <v>409180155</v>
      </c>
      <c r="E74" s="168" t="s">
        <v>304</v>
      </c>
      <c r="F74" s="163" t="s">
        <v>39</v>
      </c>
      <c r="G74" s="129" t="s">
        <v>231</v>
      </c>
      <c r="H74" s="183">
        <v>7</v>
      </c>
      <c r="I74" s="189"/>
      <c r="J74" s="185">
        <f t="shared" si="9"/>
        <v>7</v>
      </c>
      <c r="K74" s="110">
        <v>8</v>
      </c>
      <c r="L74" s="110"/>
      <c r="M74" s="185">
        <f t="shared" si="10"/>
        <v>8</v>
      </c>
      <c r="N74" s="110">
        <v>6</v>
      </c>
      <c r="O74" s="110"/>
      <c r="P74" s="185">
        <f t="shared" si="11"/>
        <v>6</v>
      </c>
      <c r="Q74" s="183">
        <v>9</v>
      </c>
      <c r="R74" s="110"/>
      <c r="S74" s="185">
        <f t="shared" si="12"/>
        <v>9</v>
      </c>
      <c r="T74" s="110">
        <v>8</v>
      </c>
      <c r="U74" s="110"/>
      <c r="V74" s="185">
        <f t="shared" si="13"/>
        <v>8</v>
      </c>
      <c r="W74" s="110">
        <v>9</v>
      </c>
      <c r="X74" s="110"/>
      <c r="Y74" s="185">
        <f t="shared" si="14"/>
        <v>9</v>
      </c>
      <c r="Z74" s="140">
        <f t="shared" si="8"/>
        <v>8.22</v>
      </c>
      <c r="AA74" s="187" t="str">
        <f t="shared" si="7"/>
        <v>Giỏi</v>
      </c>
      <c r="AB74" s="19"/>
    </row>
    <row r="75" spans="1:28" s="18" customFormat="1" ht="19.5" customHeight="1">
      <c r="A75" s="164">
        <v>65</v>
      </c>
      <c r="B75" s="115" t="s">
        <v>198</v>
      </c>
      <c r="C75" s="116" t="s">
        <v>194</v>
      </c>
      <c r="D75" s="165">
        <v>409180156</v>
      </c>
      <c r="E75" s="170" t="s">
        <v>305</v>
      </c>
      <c r="F75" s="171" t="s">
        <v>326</v>
      </c>
      <c r="G75" s="129" t="s">
        <v>231</v>
      </c>
      <c r="H75" s="183">
        <v>7</v>
      </c>
      <c r="I75" s="189"/>
      <c r="J75" s="185">
        <f t="shared" si="9"/>
        <v>7</v>
      </c>
      <c r="K75" s="110">
        <v>7</v>
      </c>
      <c r="L75" s="110"/>
      <c r="M75" s="185">
        <f t="shared" si="10"/>
        <v>7</v>
      </c>
      <c r="N75" s="110">
        <v>5</v>
      </c>
      <c r="O75" s="110"/>
      <c r="P75" s="185">
        <f t="shared" si="11"/>
        <v>5</v>
      </c>
      <c r="Q75" s="183">
        <v>9</v>
      </c>
      <c r="R75" s="110"/>
      <c r="S75" s="185">
        <f t="shared" si="12"/>
        <v>9</v>
      </c>
      <c r="T75" s="110">
        <v>8</v>
      </c>
      <c r="U75" s="110"/>
      <c r="V75" s="185">
        <f t="shared" si="13"/>
        <v>8</v>
      </c>
      <c r="W75" s="110">
        <v>8</v>
      </c>
      <c r="X75" s="110"/>
      <c r="Y75" s="185">
        <f t="shared" si="14"/>
        <v>8</v>
      </c>
      <c r="Z75" s="140">
        <f t="shared" si="8"/>
        <v>7.72</v>
      </c>
      <c r="AA75" s="187" t="str">
        <f t="shared" si="7"/>
        <v>Khá</v>
      </c>
      <c r="AB75" s="19"/>
    </row>
    <row r="76" spans="1:28" s="18" customFormat="1" ht="19.5" customHeight="1">
      <c r="A76" s="158">
        <v>66</v>
      </c>
      <c r="B76" s="115" t="s">
        <v>199</v>
      </c>
      <c r="C76" s="116" t="s">
        <v>194</v>
      </c>
      <c r="D76" s="169">
        <v>409180157</v>
      </c>
      <c r="E76" s="170" t="s">
        <v>306</v>
      </c>
      <c r="F76" s="171" t="s">
        <v>325</v>
      </c>
      <c r="G76" s="129" t="s">
        <v>231</v>
      </c>
      <c r="H76" s="183">
        <v>7</v>
      </c>
      <c r="I76" s="189"/>
      <c r="J76" s="185">
        <f t="shared" si="9"/>
        <v>7</v>
      </c>
      <c r="K76" s="110">
        <v>6</v>
      </c>
      <c r="L76" s="110"/>
      <c r="M76" s="185">
        <f t="shared" si="10"/>
        <v>6</v>
      </c>
      <c r="N76" s="110">
        <v>2</v>
      </c>
      <c r="O76" s="110">
        <v>5</v>
      </c>
      <c r="P76" s="185">
        <f t="shared" si="11"/>
        <v>5</v>
      </c>
      <c r="Q76" s="183">
        <v>9</v>
      </c>
      <c r="R76" s="110"/>
      <c r="S76" s="185">
        <f t="shared" si="12"/>
        <v>9</v>
      </c>
      <c r="T76" s="110">
        <v>8</v>
      </c>
      <c r="U76" s="110"/>
      <c r="V76" s="185">
        <f t="shared" si="13"/>
        <v>8</v>
      </c>
      <c r="W76" s="110">
        <v>7</v>
      </c>
      <c r="X76" s="110"/>
      <c r="Y76" s="185">
        <f t="shared" si="14"/>
        <v>7</v>
      </c>
      <c r="Z76" s="140">
        <f t="shared" si="8"/>
        <v>7.22</v>
      </c>
      <c r="AA76" s="187" t="str">
        <f aca="true" t="shared" si="15" ref="AA76:AA95">IF(Z76&gt;=9,"Xuất sắc",IF(Z76&gt;=8,"Giỏi",IF(Z76&gt;=7,"Khá",IF(Z76&gt;=6,"TBK",IF(Z76&gt;=5,"TB",IF(Z76&gt;=4,"Yếu","Kém"))))))</f>
        <v>Khá</v>
      </c>
      <c r="AB76" s="19"/>
    </row>
    <row r="77" spans="1:28" s="18" customFormat="1" ht="19.5" customHeight="1">
      <c r="A77" s="164">
        <v>67</v>
      </c>
      <c r="B77" s="105" t="s">
        <v>145</v>
      </c>
      <c r="C77" s="106" t="s">
        <v>200</v>
      </c>
      <c r="D77" s="169">
        <v>409180158</v>
      </c>
      <c r="E77" s="168" t="s">
        <v>300</v>
      </c>
      <c r="F77" s="163" t="s">
        <v>15</v>
      </c>
      <c r="G77" s="129" t="s">
        <v>231</v>
      </c>
      <c r="H77" s="183">
        <v>6</v>
      </c>
      <c r="I77" s="189"/>
      <c r="J77" s="185">
        <f t="shared" si="9"/>
        <v>6</v>
      </c>
      <c r="K77" s="110">
        <v>6</v>
      </c>
      <c r="L77" s="110"/>
      <c r="M77" s="185">
        <f t="shared" si="10"/>
        <v>6</v>
      </c>
      <c r="N77" s="110">
        <v>5</v>
      </c>
      <c r="O77" s="110"/>
      <c r="P77" s="185">
        <f t="shared" si="11"/>
        <v>5</v>
      </c>
      <c r="Q77" s="183">
        <v>9</v>
      </c>
      <c r="R77" s="110"/>
      <c r="S77" s="185">
        <f t="shared" si="12"/>
        <v>9</v>
      </c>
      <c r="T77" s="110">
        <v>7</v>
      </c>
      <c r="U77" s="110"/>
      <c r="V77" s="185">
        <f t="shared" si="13"/>
        <v>7</v>
      </c>
      <c r="W77" s="110">
        <v>6</v>
      </c>
      <c r="X77" s="110"/>
      <c r="Y77" s="185">
        <f t="shared" si="14"/>
        <v>6</v>
      </c>
      <c r="Z77" s="140">
        <f t="shared" si="8"/>
        <v>6.67</v>
      </c>
      <c r="AA77" s="187" t="str">
        <f t="shared" si="15"/>
        <v>TBK</v>
      </c>
      <c r="AB77" s="19"/>
    </row>
    <row r="78" spans="1:28" s="18" customFormat="1" ht="19.5" customHeight="1">
      <c r="A78" s="158">
        <v>68</v>
      </c>
      <c r="B78" s="105" t="s">
        <v>201</v>
      </c>
      <c r="C78" s="106" t="s">
        <v>202</v>
      </c>
      <c r="D78" s="165">
        <v>409180159</v>
      </c>
      <c r="E78" s="168" t="s">
        <v>307</v>
      </c>
      <c r="F78" s="163" t="s">
        <v>41</v>
      </c>
      <c r="G78" s="129" t="s">
        <v>231</v>
      </c>
      <c r="H78" s="183">
        <v>7</v>
      </c>
      <c r="I78" s="189"/>
      <c r="J78" s="185">
        <f t="shared" si="9"/>
        <v>7</v>
      </c>
      <c r="K78" s="110">
        <v>4</v>
      </c>
      <c r="L78" s="110">
        <v>5</v>
      </c>
      <c r="M78" s="185">
        <f t="shared" si="10"/>
        <v>5</v>
      </c>
      <c r="N78" s="110">
        <v>5</v>
      </c>
      <c r="O78" s="110"/>
      <c r="P78" s="185">
        <f t="shared" si="11"/>
        <v>5</v>
      </c>
      <c r="Q78" s="183">
        <v>7</v>
      </c>
      <c r="R78" s="110"/>
      <c r="S78" s="185">
        <f t="shared" si="12"/>
        <v>7</v>
      </c>
      <c r="T78" s="110">
        <v>5</v>
      </c>
      <c r="U78" s="110"/>
      <c r="V78" s="185">
        <f t="shared" si="13"/>
        <v>5</v>
      </c>
      <c r="W78" s="110">
        <v>3</v>
      </c>
      <c r="X78" s="110">
        <v>5</v>
      </c>
      <c r="Y78" s="185">
        <f t="shared" si="14"/>
        <v>5</v>
      </c>
      <c r="Z78" s="140">
        <f t="shared" si="8"/>
        <v>5.67</v>
      </c>
      <c r="AA78" s="187" t="str">
        <f t="shared" si="15"/>
        <v>TB</v>
      </c>
      <c r="AB78" s="19"/>
    </row>
    <row r="79" spans="1:28" s="18" customFormat="1" ht="19.5" customHeight="1">
      <c r="A79" s="164">
        <v>69</v>
      </c>
      <c r="B79" s="105" t="s">
        <v>203</v>
      </c>
      <c r="C79" s="106" t="s">
        <v>204</v>
      </c>
      <c r="D79" s="169">
        <v>409180160</v>
      </c>
      <c r="E79" s="168" t="s">
        <v>276</v>
      </c>
      <c r="F79" s="163" t="s">
        <v>36</v>
      </c>
      <c r="G79" s="129" t="s">
        <v>231</v>
      </c>
      <c r="H79" s="183">
        <v>7</v>
      </c>
      <c r="I79" s="189"/>
      <c r="J79" s="185">
        <f t="shared" si="9"/>
        <v>7</v>
      </c>
      <c r="K79" s="110">
        <v>5</v>
      </c>
      <c r="L79" s="110"/>
      <c r="M79" s="185">
        <f t="shared" si="10"/>
        <v>5</v>
      </c>
      <c r="N79" s="110">
        <v>4</v>
      </c>
      <c r="O79" s="110">
        <v>6</v>
      </c>
      <c r="P79" s="185">
        <f t="shared" si="11"/>
        <v>6</v>
      </c>
      <c r="Q79" s="183">
        <v>9</v>
      </c>
      <c r="R79" s="110"/>
      <c r="S79" s="185">
        <f t="shared" si="12"/>
        <v>9</v>
      </c>
      <c r="T79" s="110">
        <v>6</v>
      </c>
      <c r="U79" s="110"/>
      <c r="V79" s="185">
        <f t="shared" si="13"/>
        <v>6</v>
      </c>
      <c r="W79" s="110">
        <v>8</v>
      </c>
      <c r="X79" s="110"/>
      <c r="Y79" s="185">
        <f t="shared" si="14"/>
        <v>8</v>
      </c>
      <c r="Z79" s="140">
        <f t="shared" si="8"/>
        <v>6.83</v>
      </c>
      <c r="AA79" s="187" t="str">
        <f t="shared" si="15"/>
        <v>TBK</v>
      </c>
      <c r="AB79" s="19"/>
    </row>
    <row r="80" spans="1:28" s="18" customFormat="1" ht="19.5" customHeight="1">
      <c r="A80" s="158">
        <v>70</v>
      </c>
      <c r="B80" s="105" t="s">
        <v>205</v>
      </c>
      <c r="C80" s="106" t="s">
        <v>206</v>
      </c>
      <c r="D80" s="169">
        <v>409180161</v>
      </c>
      <c r="E80" s="168" t="s">
        <v>308</v>
      </c>
      <c r="F80" s="163" t="s">
        <v>325</v>
      </c>
      <c r="G80" s="129" t="s">
        <v>164</v>
      </c>
      <c r="H80" s="183">
        <v>7</v>
      </c>
      <c r="I80" s="189"/>
      <c r="J80" s="185">
        <f t="shared" si="9"/>
        <v>7</v>
      </c>
      <c r="K80" s="110">
        <v>0</v>
      </c>
      <c r="L80" s="110">
        <v>7</v>
      </c>
      <c r="M80" s="185">
        <f t="shared" si="10"/>
        <v>7</v>
      </c>
      <c r="N80" s="110">
        <v>4</v>
      </c>
      <c r="O80" s="110"/>
      <c r="P80" s="185">
        <f t="shared" si="11"/>
        <v>4</v>
      </c>
      <c r="Q80" s="183">
        <v>9</v>
      </c>
      <c r="R80" s="110"/>
      <c r="S80" s="185">
        <f t="shared" si="12"/>
        <v>9</v>
      </c>
      <c r="T80" s="110">
        <v>3</v>
      </c>
      <c r="U80" s="110">
        <v>6</v>
      </c>
      <c r="V80" s="185">
        <f t="shared" si="13"/>
        <v>6</v>
      </c>
      <c r="W80" s="110">
        <v>0</v>
      </c>
      <c r="X80" s="110">
        <v>7</v>
      </c>
      <c r="Y80" s="185">
        <f t="shared" si="14"/>
        <v>7</v>
      </c>
      <c r="Z80" s="140">
        <f t="shared" si="8"/>
        <v>7.17</v>
      </c>
      <c r="AA80" s="187" t="str">
        <f t="shared" si="15"/>
        <v>Khá</v>
      </c>
      <c r="AB80" s="19"/>
    </row>
    <row r="81" spans="1:28" s="18" customFormat="1" ht="19.5" customHeight="1">
      <c r="A81" s="164">
        <v>71</v>
      </c>
      <c r="B81" s="105" t="s">
        <v>207</v>
      </c>
      <c r="C81" s="106" t="s">
        <v>208</v>
      </c>
      <c r="D81" s="165">
        <v>409180162</v>
      </c>
      <c r="E81" s="168" t="s">
        <v>309</v>
      </c>
      <c r="F81" s="163" t="s">
        <v>9</v>
      </c>
      <c r="G81" s="129" t="s">
        <v>231</v>
      </c>
      <c r="H81" s="183">
        <v>6</v>
      </c>
      <c r="I81" s="189"/>
      <c r="J81" s="185">
        <f t="shared" si="9"/>
        <v>6</v>
      </c>
      <c r="K81" s="110">
        <v>8</v>
      </c>
      <c r="L81" s="110"/>
      <c r="M81" s="185">
        <f t="shared" si="10"/>
        <v>8</v>
      </c>
      <c r="N81" s="110">
        <v>6</v>
      </c>
      <c r="O81" s="110"/>
      <c r="P81" s="185">
        <f t="shared" si="11"/>
        <v>6</v>
      </c>
      <c r="Q81" s="183">
        <v>9</v>
      </c>
      <c r="R81" s="110"/>
      <c r="S81" s="185">
        <f t="shared" si="12"/>
        <v>9</v>
      </c>
      <c r="T81" s="110">
        <v>7</v>
      </c>
      <c r="U81" s="110"/>
      <c r="V81" s="185">
        <f t="shared" si="13"/>
        <v>7</v>
      </c>
      <c r="W81" s="110">
        <v>5</v>
      </c>
      <c r="X81" s="110"/>
      <c r="Y81" s="185">
        <f t="shared" si="14"/>
        <v>5</v>
      </c>
      <c r="Z81" s="140">
        <f t="shared" si="8"/>
        <v>7</v>
      </c>
      <c r="AA81" s="187" t="str">
        <f t="shared" si="15"/>
        <v>Khá</v>
      </c>
      <c r="AB81" s="19"/>
    </row>
    <row r="82" spans="1:33" s="18" customFormat="1" ht="19.5" customHeight="1">
      <c r="A82" s="158">
        <v>72</v>
      </c>
      <c r="B82" s="105" t="s">
        <v>209</v>
      </c>
      <c r="C82" s="106" t="s">
        <v>210</v>
      </c>
      <c r="D82" s="169">
        <v>409180164</v>
      </c>
      <c r="E82" s="168" t="s">
        <v>310</v>
      </c>
      <c r="F82" s="163" t="s">
        <v>23</v>
      </c>
      <c r="G82" s="129" t="s">
        <v>164</v>
      </c>
      <c r="H82" s="183">
        <v>6</v>
      </c>
      <c r="I82" s="189"/>
      <c r="J82" s="185">
        <f t="shared" si="9"/>
        <v>6</v>
      </c>
      <c r="K82" s="110">
        <v>5</v>
      </c>
      <c r="L82" s="110"/>
      <c r="M82" s="185">
        <f t="shared" si="10"/>
        <v>5</v>
      </c>
      <c r="N82" s="110">
        <v>6</v>
      </c>
      <c r="O82" s="110"/>
      <c r="P82" s="185">
        <f t="shared" si="11"/>
        <v>6</v>
      </c>
      <c r="Q82" s="183">
        <v>9</v>
      </c>
      <c r="R82" s="110"/>
      <c r="S82" s="185">
        <f t="shared" si="12"/>
        <v>9</v>
      </c>
      <c r="T82" s="110">
        <v>7</v>
      </c>
      <c r="U82" s="110"/>
      <c r="V82" s="185">
        <f t="shared" si="13"/>
        <v>7</v>
      </c>
      <c r="W82" s="110">
        <v>5</v>
      </c>
      <c r="X82" s="110"/>
      <c r="Y82" s="185">
        <f t="shared" si="14"/>
        <v>5</v>
      </c>
      <c r="Z82" s="140">
        <f t="shared" si="8"/>
        <v>6.17</v>
      </c>
      <c r="AA82" s="187" t="str">
        <f t="shared" si="15"/>
        <v>TBK</v>
      </c>
      <c r="AB82" s="480"/>
      <c r="AC82" s="480"/>
      <c r="AD82" s="480"/>
      <c r="AE82" s="480"/>
      <c r="AF82" s="480"/>
      <c r="AG82" s="480"/>
    </row>
    <row r="83" spans="1:28" s="18" customFormat="1" ht="19.5" customHeight="1">
      <c r="A83" s="164">
        <v>73</v>
      </c>
      <c r="B83" s="105" t="s">
        <v>211</v>
      </c>
      <c r="C83" s="106" t="s">
        <v>212</v>
      </c>
      <c r="D83" s="165">
        <v>409180165</v>
      </c>
      <c r="E83" s="168" t="s">
        <v>311</v>
      </c>
      <c r="F83" s="163" t="s">
        <v>5</v>
      </c>
      <c r="G83" s="129" t="s">
        <v>164</v>
      </c>
      <c r="H83" s="183">
        <v>6</v>
      </c>
      <c r="I83" s="189"/>
      <c r="J83" s="185">
        <f t="shared" si="9"/>
        <v>6</v>
      </c>
      <c r="K83" s="110">
        <v>4</v>
      </c>
      <c r="L83" s="110">
        <v>5</v>
      </c>
      <c r="M83" s="185">
        <f t="shared" si="10"/>
        <v>5</v>
      </c>
      <c r="N83" s="110">
        <v>7</v>
      </c>
      <c r="O83" s="110"/>
      <c r="P83" s="185">
        <f t="shared" si="11"/>
        <v>7</v>
      </c>
      <c r="Q83" s="183">
        <v>9</v>
      </c>
      <c r="R83" s="110"/>
      <c r="S83" s="185">
        <f t="shared" si="12"/>
        <v>9</v>
      </c>
      <c r="T83" s="110">
        <v>5</v>
      </c>
      <c r="U83" s="110"/>
      <c r="V83" s="185">
        <f t="shared" si="13"/>
        <v>5</v>
      </c>
      <c r="W83" s="110">
        <v>3</v>
      </c>
      <c r="X83" s="110">
        <v>7</v>
      </c>
      <c r="Y83" s="185">
        <f t="shared" si="14"/>
        <v>7</v>
      </c>
      <c r="Z83" s="140">
        <f t="shared" si="8"/>
        <v>6.28</v>
      </c>
      <c r="AA83" s="187" t="str">
        <f t="shared" si="15"/>
        <v>TBK</v>
      </c>
      <c r="AB83" s="19"/>
    </row>
    <row r="84" spans="1:28" s="18" customFormat="1" ht="19.5" customHeight="1">
      <c r="A84" s="158">
        <v>74</v>
      </c>
      <c r="B84" s="105" t="s">
        <v>213</v>
      </c>
      <c r="C84" s="106" t="s">
        <v>214</v>
      </c>
      <c r="D84" s="169">
        <v>409180166</v>
      </c>
      <c r="E84" s="168" t="s">
        <v>312</v>
      </c>
      <c r="F84" s="163" t="s">
        <v>37</v>
      </c>
      <c r="G84" s="129" t="s">
        <v>231</v>
      </c>
      <c r="H84" s="183">
        <v>6</v>
      </c>
      <c r="I84" s="189"/>
      <c r="J84" s="185">
        <f t="shared" si="9"/>
        <v>6</v>
      </c>
      <c r="K84" s="110">
        <v>6</v>
      </c>
      <c r="L84" s="110"/>
      <c r="M84" s="185">
        <f t="shared" si="10"/>
        <v>6</v>
      </c>
      <c r="N84" s="110">
        <v>5</v>
      </c>
      <c r="O84" s="110"/>
      <c r="P84" s="185">
        <f t="shared" si="11"/>
        <v>5</v>
      </c>
      <c r="Q84" s="183">
        <v>9</v>
      </c>
      <c r="R84" s="110"/>
      <c r="S84" s="185">
        <f t="shared" si="12"/>
        <v>9</v>
      </c>
      <c r="T84" s="110">
        <v>6</v>
      </c>
      <c r="U84" s="110"/>
      <c r="V84" s="185">
        <f t="shared" si="13"/>
        <v>6</v>
      </c>
      <c r="W84" s="110">
        <v>6</v>
      </c>
      <c r="X84" s="110"/>
      <c r="Y84" s="185">
        <f t="shared" si="14"/>
        <v>6</v>
      </c>
      <c r="Z84" s="140">
        <f t="shared" si="8"/>
        <v>6.5</v>
      </c>
      <c r="AA84" s="187" t="str">
        <f t="shared" si="15"/>
        <v>TBK</v>
      </c>
      <c r="AB84" s="19"/>
    </row>
    <row r="85" spans="1:28" s="18" customFormat="1" ht="19.5" customHeight="1">
      <c r="A85" s="164">
        <v>75</v>
      </c>
      <c r="B85" s="105" t="s">
        <v>215</v>
      </c>
      <c r="C85" s="106" t="s">
        <v>216</v>
      </c>
      <c r="D85" s="169">
        <v>409180167</v>
      </c>
      <c r="E85" s="168" t="s">
        <v>313</v>
      </c>
      <c r="F85" s="163" t="s">
        <v>42</v>
      </c>
      <c r="G85" s="129" t="s">
        <v>231</v>
      </c>
      <c r="H85" s="183">
        <v>8</v>
      </c>
      <c r="I85" s="189"/>
      <c r="J85" s="185">
        <f t="shared" si="9"/>
        <v>8</v>
      </c>
      <c r="K85" s="110">
        <v>9</v>
      </c>
      <c r="L85" s="110"/>
      <c r="M85" s="185">
        <f t="shared" si="10"/>
        <v>9</v>
      </c>
      <c r="N85" s="110">
        <v>5</v>
      </c>
      <c r="O85" s="110"/>
      <c r="P85" s="185">
        <f t="shared" si="11"/>
        <v>5</v>
      </c>
      <c r="Q85" s="183">
        <v>10</v>
      </c>
      <c r="R85" s="110"/>
      <c r="S85" s="185">
        <f t="shared" si="12"/>
        <v>10</v>
      </c>
      <c r="T85" s="110">
        <v>7</v>
      </c>
      <c r="U85" s="110"/>
      <c r="V85" s="185">
        <f t="shared" si="13"/>
        <v>7</v>
      </c>
      <c r="W85" s="110">
        <v>5</v>
      </c>
      <c r="X85" s="110"/>
      <c r="Y85" s="185">
        <f t="shared" si="14"/>
        <v>5</v>
      </c>
      <c r="Z85" s="140">
        <f t="shared" si="8"/>
        <v>7.78</v>
      </c>
      <c r="AA85" s="187" t="str">
        <f t="shared" si="15"/>
        <v>Khá</v>
      </c>
      <c r="AB85" s="19"/>
    </row>
    <row r="86" spans="1:28" s="18" customFormat="1" ht="19.5" customHeight="1">
      <c r="A86" s="158">
        <v>76</v>
      </c>
      <c r="B86" s="166" t="s">
        <v>337</v>
      </c>
      <c r="C86" s="167" t="s">
        <v>218</v>
      </c>
      <c r="D86" s="165">
        <v>409180168</v>
      </c>
      <c r="E86" s="168" t="s">
        <v>341</v>
      </c>
      <c r="F86" s="163" t="s">
        <v>43</v>
      </c>
      <c r="G86" s="129" t="s">
        <v>231</v>
      </c>
      <c r="H86" s="183">
        <v>5</v>
      </c>
      <c r="I86" s="189"/>
      <c r="J86" s="185">
        <f t="shared" si="9"/>
        <v>5</v>
      </c>
      <c r="K86" s="110">
        <v>5</v>
      </c>
      <c r="L86" s="110"/>
      <c r="M86" s="185">
        <f t="shared" si="10"/>
        <v>5</v>
      </c>
      <c r="N86" s="110">
        <v>5</v>
      </c>
      <c r="O86" s="110"/>
      <c r="P86" s="185">
        <f t="shared" si="11"/>
        <v>5</v>
      </c>
      <c r="Q86" s="183">
        <v>9</v>
      </c>
      <c r="R86" s="110"/>
      <c r="S86" s="185">
        <f t="shared" si="12"/>
        <v>9</v>
      </c>
      <c r="T86" s="110">
        <v>7</v>
      </c>
      <c r="U86" s="110"/>
      <c r="V86" s="185">
        <f t="shared" si="13"/>
        <v>7</v>
      </c>
      <c r="W86" s="110">
        <v>8</v>
      </c>
      <c r="X86" s="110"/>
      <c r="Y86" s="185">
        <f t="shared" si="14"/>
        <v>8</v>
      </c>
      <c r="Z86" s="140">
        <f t="shared" si="8"/>
        <v>6.67</v>
      </c>
      <c r="AA86" s="187" t="str">
        <f t="shared" si="15"/>
        <v>TBK</v>
      </c>
      <c r="AB86" s="19"/>
    </row>
    <row r="87" spans="1:28" s="18" customFormat="1" ht="19.5" customHeight="1">
      <c r="A87" s="164">
        <v>77</v>
      </c>
      <c r="B87" s="105" t="s">
        <v>217</v>
      </c>
      <c r="C87" s="106" t="s">
        <v>218</v>
      </c>
      <c r="D87" s="169">
        <v>409180169</v>
      </c>
      <c r="E87" s="168" t="s">
        <v>314</v>
      </c>
      <c r="F87" s="163" t="s">
        <v>10</v>
      </c>
      <c r="G87" s="129" t="s">
        <v>231</v>
      </c>
      <c r="H87" s="183">
        <v>8</v>
      </c>
      <c r="I87" s="189"/>
      <c r="J87" s="185">
        <f t="shared" si="9"/>
        <v>8</v>
      </c>
      <c r="K87" s="110">
        <v>7</v>
      </c>
      <c r="L87" s="110"/>
      <c r="M87" s="185">
        <f t="shared" si="10"/>
        <v>7</v>
      </c>
      <c r="N87" s="110">
        <v>6</v>
      </c>
      <c r="O87" s="110"/>
      <c r="P87" s="185">
        <f t="shared" si="11"/>
        <v>6</v>
      </c>
      <c r="Q87" s="183">
        <v>9</v>
      </c>
      <c r="R87" s="110"/>
      <c r="S87" s="185">
        <f t="shared" si="12"/>
        <v>9</v>
      </c>
      <c r="T87" s="110">
        <v>8</v>
      </c>
      <c r="U87" s="110"/>
      <c r="V87" s="185">
        <f t="shared" si="13"/>
        <v>8</v>
      </c>
      <c r="W87" s="110">
        <v>7</v>
      </c>
      <c r="X87" s="110"/>
      <c r="Y87" s="185">
        <f t="shared" si="14"/>
        <v>7</v>
      </c>
      <c r="Z87" s="140">
        <f t="shared" si="8"/>
        <v>7.67</v>
      </c>
      <c r="AA87" s="187" t="str">
        <f t="shared" si="15"/>
        <v>Khá</v>
      </c>
      <c r="AB87" s="19"/>
    </row>
    <row r="88" spans="1:28" s="18" customFormat="1" ht="19.5" customHeight="1">
      <c r="A88" s="158">
        <v>78</v>
      </c>
      <c r="B88" s="105" t="s">
        <v>219</v>
      </c>
      <c r="C88" s="106" t="s">
        <v>220</v>
      </c>
      <c r="D88" s="165">
        <v>409180171</v>
      </c>
      <c r="E88" s="168" t="s">
        <v>315</v>
      </c>
      <c r="F88" s="163" t="s">
        <v>5</v>
      </c>
      <c r="G88" s="129" t="s">
        <v>231</v>
      </c>
      <c r="H88" s="183">
        <v>7</v>
      </c>
      <c r="I88" s="189"/>
      <c r="J88" s="185">
        <f t="shared" si="9"/>
        <v>7</v>
      </c>
      <c r="K88" s="110">
        <v>6</v>
      </c>
      <c r="L88" s="110"/>
      <c r="M88" s="185">
        <f t="shared" si="10"/>
        <v>6</v>
      </c>
      <c r="N88" s="110">
        <v>5</v>
      </c>
      <c r="O88" s="110"/>
      <c r="P88" s="185">
        <f t="shared" si="11"/>
        <v>5</v>
      </c>
      <c r="Q88" s="183">
        <v>9</v>
      </c>
      <c r="R88" s="110"/>
      <c r="S88" s="185">
        <f t="shared" si="12"/>
        <v>9</v>
      </c>
      <c r="T88" s="110">
        <v>8</v>
      </c>
      <c r="U88" s="110"/>
      <c r="V88" s="185">
        <f t="shared" si="13"/>
        <v>8</v>
      </c>
      <c r="W88" s="110">
        <v>5</v>
      </c>
      <c r="X88" s="110"/>
      <c r="Y88" s="185">
        <f t="shared" si="14"/>
        <v>5</v>
      </c>
      <c r="Z88" s="140">
        <f t="shared" si="8"/>
        <v>6.78</v>
      </c>
      <c r="AA88" s="187" t="str">
        <f t="shared" si="15"/>
        <v>TBK</v>
      </c>
      <c r="AB88" s="19"/>
    </row>
    <row r="89" spans="1:28" s="18" customFormat="1" ht="19.5" customHeight="1">
      <c r="A89" s="164">
        <v>79</v>
      </c>
      <c r="B89" s="105" t="s">
        <v>221</v>
      </c>
      <c r="C89" s="106" t="s">
        <v>222</v>
      </c>
      <c r="D89" s="169">
        <v>409180172</v>
      </c>
      <c r="E89" s="168" t="s">
        <v>316</v>
      </c>
      <c r="F89" s="163" t="s">
        <v>44</v>
      </c>
      <c r="G89" s="129" t="s">
        <v>231</v>
      </c>
      <c r="H89" s="183">
        <v>5</v>
      </c>
      <c r="I89" s="189"/>
      <c r="J89" s="185">
        <f t="shared" si="9"/>
        <v>5</v>
      </c>
      <c r="K89" s="110">
        <v>6</v>
      </c>
      <c r="L89" s="110"/>
      <c r="M89" s="185">
        <f t="shared" si="10"/>
        <v>6</v>
      </c>
      <c r="N89" s="110">
        <v>5</v>
      </c>
      <c r="O89" s="110"/>
      <c r="P89" s="185">
        <f t="shared" si="11"/>
        <v>5</v>
      </c>
      <c r="Q89" s="183">
        <v>9</v>
      </c>
      <c r="R89" s="110"/>
      <c r="S89" s="185">
        <f t="shared" si="12"/>
        <v>9</v>
      </c>
      <c r="T89" s="110">
        <v>6</v>
      </c>
      <c r="U89" s="110"/>
      <c r="V89" s="185">
        <f t="shared" si="13"/>
        <v>6</v>
      </c>
      <c r="W89" s="110">
        <v>8</v>
      </c>
      <c r="X89" s="110"/>
      <c r="Y89" s="185">
        <f t="shared" si="14"/>
        <v>8</v>
      </c>
      <c r="Z89" s="140">
        <f t="shared" si="8"/>
        <v>6.78</v>
      </c>
      <c r="AA89" s="187" t="str">
        <f t="shared" si="15"/>
        <v>TBK</v>
      </c>
      <c r="AB89" s="19"/>
    </row>
    <row r="90" spans="1:28" s="18" customFormat="1" ht="19.5" customHeight="1">
      <c r="A90" s="158">
        <v>80</v>
      </c>
      <c r="B90" s="105" t="s">
        <v>223</v>
      </c>
      <c r="C90" s="106" t="s">
        <v>224</v>
      </c>
      <c r="D90" s="169">
        <v>409180175</v>
      </c>
      <c r="E90" s="168" t="s">
        <v>317</v>
      </c>
      <c r="F90" s="163" t="s">
        <v>8</v>
      </c>
      <c r="G90" s="129" t="s">
        <v>164</v>
      </c>
      <c r="H90" s="183">
        <v>6</v>
      </c>
      <c r="I90" s="189"/>
      <c r="J90" s="185">
        <f t="shared" si="9"/>
        <v>6</v>
      </c>
      <c r="K90" s="110">
        <v>5</v>
      </c>
      <c r="L90" s="110"/>
      <c r="M90" s="185">
        <f t="shared" si="10"/>
        <v>5</v>
      </c>
      <c r="N90" s="110">
        <v>5</v>
      </c>
      <c r="O90" s="110"/>
      <c r="P90" s="185">
        <f t="shared" si="11"/>
        <v>5</v>
      </c>
      <c r="Q90" s="183">
        <v>8</v>
      </c>
      <c r="R90" s="110"/>
      <c r="S90" s="185">
        <f t="shared" si="12"/>
        <v>8</v>
      </c>
      <c r="T90" s="110">
        <v>8</v>
      </c>
      <c r="U90" s="110"/>
      <c r="V90" s="185">
        <f t="shared" si="13"/>
        <v>8</v>
      </c>
      <c r="W90" s="110">
        <v>5</v>
      </c>
      <c r="X90" s="110"/>
      <c r="Y90" s="185">
        <f t="shared" si="14"/>
        <v>5</v>
      </c>
      <c r="Z90" s="140">
        <f t="shared" si="8"/>
        <v>6.17</v>
      </c>
      <c r="AA90" s="187" t="str">
        <f t="shared" si="15"/>
        <v>TBK</v>
      </c>
      <c r="AB90" s="19"/>
    </row>
    <row r="91" spans="1:28" s="18" customFormat="1" ht="19.5" customHeight="1">
      <c r="A91" s="164">
        <v>81</v>
      </c>
      <c r="B91" s="166" t="s">
        <v>338</v>
      </c>
      <c r="C91" s="167" t="s">
        <v>224</v>
      </c>
      <c r="D91" s="169">
        <v>409180176</v>
      </c>
      <c r="E91" s="168" t="s">
        <v>342</v>
      </c>
      <c r="F91" s="163" t="s">
        <v>45</v>
      </c>
      <c r="G91" s="129" t="s">
        <v>164</v>
      </c>
      <c r="H91" s="183">
        <v>5</v>
      </c>
      <c r="I91" s="189"/>
      <c r="J91" s="185">
        <f t="shared" si="9"/>
        <v>5</v>
      </c>
      <c r="K91" s="110">
        <v>2</v>
      </c>
      <c r="L91" s="110"/>
      <c r="M91" s="185">
        <f t="shared" si="10"/>
        <v>2</v>
      </c>
      <c r="N91" s="110">
        <v>3</v>
      </c>
      <c r="O91" s="110"/>
      <c r="P91" s="185">
        <f t="shared" si="11"/>
        <v>3</v>
      </c>
      <c r="Q91" s="183">
        <v>8</v>
      </c>
      <c r="R91" s="110"/>
      <c r="S91" s="185">
        <f t="shared" si="12"/>
        <v>8</v>
      </c>
      <c r="T91" s="110">
        <v>6</v>
      </c>
      <c r="U91" s="110"/>
      <c r="V91" s="185">
        <f t="shared" si="13"/>
        <v>6</v>
      </c>
      <c r="W91" s="110">
        <v>5</v>
      </c>
      <c r="X91" s="110"/>
      <c r="Y91" s="185">
        <f t="shared" si="14"/>
        <v>5</v>
      </c>
      <c r="Z91" s="140">
        <f t="shared" si="8"/>
        <v>4.83</v>
      </c>
      <c r="AA91" s="187" t="str">
        <f t="shared" si="15"/>
        <v>Yếu</v>
      </c>
      <c r="AB91" s="19"/>
    </row>
    <row r="92" spans="1:28" s="18" customFormat="1" ht="19.5" customHeight="1">
      <c r="A92" s="158">
        <v>82</v>
      </c>
      <c r="B92" s="105" t="s">
        <v>173</v>
      </c>
      <c r="C92" s="106" t="s">
        <v>225</v>
      </c>
      <c r="D92" s="165">
        <v>409180177</v>
      </c>
      <c r="E92" s="168" t="s">
        <v>318</v>
      </c>
      <c r="F92" s="163" t="s">
        <v>4</v>
      </c>
      <c r="G92" s="129" t="s">
        <v>164</v>
      </c>
      <c r="H92" s="183">
        <v>6</v>
      </c>
      <c r="I92" s="189"/>
      <c r="J92" s="185">
        <f t="shared" si="9"/>
        <v>6</v>
      </c>
      <c r="K92" s="110">
        <v>6</v>
      </c>
      <c r="L92" s="110"/>
      <c r="M92" s="185">
        <f t="shared" si="10"/>
        <v>6</v>
      </c>
      <c r="N92" s="110">
        <v>7</v>
      </c>
      <c r="O92" s="110"/>
      <c r="P92" s="185">
        <f t="shared" si="11"/>
        <v>7</v>
      </c>
      <c r="Q92" s="183">
        <v>9</v>
      </c>
      <c r="R92" s="110"/>
      <c r="S92" s="185">
        <f t="shared" si="12"/>
        <v>9</v>
      </c>
      <c r="T92" s="110">
        <v>7</v>
      </c>
      <c r="U92" s="110"/>
      <c r="V92" s="185">
        <f t="shared" si="13"/>
        <v>7</v>
      </c>
      <c r="W92" s="110">
        <v>6</v>
      </c>
      <c r="X92" s="110"/>
      <c r="Y92" s="185">
        <f t="shared" si="14"/>
        <v>6</v>
      </c>
      <c r="Z92" s="140">
        <f t="shared" si="8"/>
        <v>6.67</v>
      </c>
      <c r="AA92" s="187" t="str">
        <f t="shared" si="15"/>
        <v>TBK</v>
      </c>
      <c r="AB92" s="19"/>
    </row>
    <row r="93" spans="1:28" s="18" customFormat="1" ht="19.5" customHeight="1">
      <c r="A93" s="164">
        <v>83</v>
      </c>
      <c r="B93" s="105" t="s">
        <v>226</v>
      </c>
      <c r="C93" s="106" t="s">
        <v>227</v>
      </c>
      <c r="D93" s="169">
        <v>409180178</v>
      </c>
      <c r="E93" s="168" t="s">
        <v>319</v>
      </c>
      <c r="F93" s="163" t="s">
        <v>46</v>
      </c>
      <c r="G93" s="129" t="s">
        <v>164</v>
      </c>
      <c r="H93" s="183">
        <v>5</v>
      </c>
      <c r="I93" s="189"/>
      <c r="J93" s="185">
        <f t="shared" si="9"/>
        <v>5</v>
      </c>
      <c r="K93" s="110">
        <v>5</v>
      </c>
      <c r="L93" s="110"/>
      <c r="M93" s="185">
        <f t="shared" si="10"/>
        <v>5</v>
      </c>
      <c r="N93" s="110">
        <v>8</v>
      </c>
      <c r="O93" s="110"/>
      <c r="P93" s="185">
        <f t="shared" si="11"/>
        <v>8</v>
      </c>
      <c r="Q93" s="183">
        <v>8</v>
      </c>
      <c r="R93" s="110"/>
      <c r="S93" s="185">
        <f t="shared" si="12"/>
        <v>8</v>
      </c>
      <c r="T93" s="110">
        <v>7</v>
      </c>
      <c r="U93" s="110"/>
      <c r="V93" s="185">
        <f t="shared" si="13"/>
        <v>7</v>
      </c>
      <c r="W93" s="110">
        <v>2</v>
      </c>
      <c r="X93" s="110">
        <v>6</v>
      </c>
      <c r="Y93" s="185">
        <f t="shared" si="14"/>
        <v>6</v>
      </c>
      <c r="Z93" s="140">
        <f t="shared" si="8"/>
        <v>6.06</v>
      </c>
      <c r="AA93" s="187" t="str">
        <f t="shared" si="15"/>
        <v>TBK</v>
      </c>
      <c r="AB93" s="19"/>
    </row>
    <row r="94" spans="1:28" s="18" customFormat="1" ht="19.5" customHeight="1">
      <c r="A94" s="158">
        <v>84</v>
      </c>
      <c r="B94" s="105" t="s">
        <v>228</v>
      </c>
      <c r="C94" s="106" t="s">
        <v>229</v>
      </c>
      <c r="D94" s="169">
        <v>409180179</v>
      </c>
      <c r="E94" s="168" t="s">
        <v>320</v>
      </c>
      <c r="F94" s="163" t="s">
        <v>31</v>
      </c>
      <c r="G94" s="129" t="s">
        <v>231</v>
      </c>
      <c r="H94" s="183">
        <v>5</v>
      </c>
      <c r="I94" s="189"/>
      <c r="J94" s="185">
        <f t="shared" si="9"/>
        <v>5</v>
      </c>
      <c r="K94" s="110">
        <v>9</v>
      </c>
      <c r="L94" s="110"/>
      <c r="M94" s="185">
        <f t="shared" si="10"/>
        <v>9</v>
      </c>
      <c r="N94" s="110">
        <v>6</v>
      </c>
      <c r="O94" s="110"/>
      <c r="P94" s="185">
        <f t="shared" si="11"/>
        <v>6</v>
      </c>
      <c r="Q94" s="183">
        <v>9</v>
      </c>
      <c r="R94" s="110"/>
      <c r="S94" s="185">
        <f t="shared" si="12"/>
        <v>9</v>
      </c>
      <c r="T94" s="110">
        <v>7</v>
      </c>
      <c r="U94" s="110"/>
      <c r="V94" s="185">
        <f t="shared" si="13"/>
        <v>7</v>
      </c>
      <c r="W94" s="110">
        <v>5</v>
      </c>
      <c r="X94" s="110"/>
      <c r="Y94" s="185">
        <f t="shared" si="14"/>
        <v>5</v>
      </c>
      <c r="Z94" s="140">
        <f t="shared" si="8"/>
        <v>7.11</v>
      </c>
      <c r="AA94" s="187" t="str">
        <f t="shared" si="15"/>
        <v>Khá</v>
      </c>
      <c r="AB94" s="19"/>
    </row>
    <row r="95" spans="1:28" s="18" customFormat="1" ht="19.5" customHeight="1">
      <c r="A95" s="172">
        <v>85</v>
      </c>
      <c r="B95" s="120" t="s">
        <v>230</v>
      </c>
      <c r="C95" s="121" t="s">
        <v>47</v>
      </c>
      <c r="D95" s="173">
        <v>409180180</v>
      </c>
      <c r="E95" s="174" t="s">
        <v>321</v>
      </c>
      <c r="F95" s="175" t="s">
        <v>5</v>
      </c>
      <c r="G95" s="130" t="s">
        <v>231</v>
      </c>
      <c r="H95" s="192">
        <v>4</v>
      </c>
      <c r="I95" s="193">
        <v>6</v>
      </c>
      <c r="J95" s="194">
        <f t="shared" si="9"/>
        <v>6</v>
      </c>
      <c r="K95" s="125">
        <v>8</v>
      </c>
      <c r="L95" s="125"/>
      <c r="M95" s="194">
        <f t="shared" si="10"/>
        <v>8</v>
      </c>
      <c r="N95" s="125">
        <v>6</v>
      </c>
      <c r="O95" s="125"/>
      <c r="P95" s="194">
        <f t="shared" si="11"/>
        <v>6</v>
      </c>
      <c r="Q95" s="192">
        <v>9</v>
      </c>
      <c r="R95" s="125"/>
      <c r="S95" s="194">
        <f t="shared" si="12"/>
        <v>9</v>
      </c>
      <c r="T95" s="125">
        <v>7</v>
      </c>
      <c r="U95" s="125"/>
      <c r="V95" s="194">
        <f t="shared" si="13"/>
        <v>7</v>
      </c>
      <c r="W95" s="125">
        <v>8</v>
      </c>
      <c r="X95" s="125"/>
      <c r="Y95" s="194">
        <f t="shared" si="14"/>
        <v>8</v>
      </c>
      <c r="Z95" s="143">
        <f t="shared" si="8"/>
        <v>7.67</v>
      </c>
      <c r="AA95" s="195" t="str">
        <f t="shared" si="15"/>
        <v>Khá</v>
      </c>
      <c r="AB95" s="19"/>
    </row>
    <row r="96" spans="1:26" s="49" customFormat="1" ht="25.5" customHeight="1">
      <c r="A96" s="44"/>
      <c r="B96" s="45"/>
      <c r="C96" s="45"/>
      <c r="D96" s="20"/>
      <c r="E96" s="46"/>
      <c r="F96" s="20"/>
      <c r="G96" s="20"/>
      <c r="H96" s="47"/>
      <c r="I96" s="47"/>
      <c r="J96" s="47"/>
      <c r="K96" s="47"/>
      <c r="L96" s="47"/>
      <c r="M96" s="47"/>
      <c r="N96" s="47"/>
      <c r="O96" s="47"/>
      <c r="P96" s="48"/>
      <c r="Q96" s="50" t="s">
        <v>96</v>
      </c>
      <c r="S96" s="48"/>
      <c r="T96" s="48"/>
      <c r="U96" s="48"/>
      <c r="W96" s="48"/>
      <c r="Z96" s="50"/>
    </row>
    <row r="97" spans="1:26" s="49" customFormat="1" ht="15" customHeight="1">
      <c r="A97" s="44"/>
      <c r="B97" s="45"/>
      <c r="C97" s="51" t="s">
        <v>332</v>
      </c>
      <c r="E97" s="52"/>
      <c r="F97" s="52"/>
      <c r="G97" s="52"/>
      <c r="H97" s="47"/>
      <c r="I97" s="47"/>
      <c r="J97" s="47"/>
      <c r="K97" s="47"/>
      <c r="L97" s="47"/>
      <c r="M97" s="47"/>
      <c r="N97" s="47"/>
      <c r="O97" s="47"/>
      <c r="P97" s="48"/>
      <c r="Q97" s="50" t="s">
        <v>97</v>
      </c>
      <c r="S97" s="48"/>
      <c r="T97" s="48"/>
      <c r="U97" s="48"/>
      <c r="W97" s="48"/>
      <c r="Z97" s="50"/>
    </row>
    <row r="98" spans="1:26" s="49" customFormat="1" ht="15" customHeight="1">
      <c r="A98" s="44"/>
      <c r="C98" s="53" t="s">
        <v>238</v>
      </c>
      <c r="E98" s="44"/>
      <c r="F98" s="44"/>
      <c r="G98" s="44"/>
      <c r="H98" s="47"/>
      <c r="I98" s="47"/>
      <c r="J98" s="47"/>
      <c r="K98" s="47"/>
      <c r="L98" s="47"/>
      <c r="M98" s="47"/>
      <c r="N98" s="47"/>
      <c r="O98" s="47"/>
      <c r="P98" s="48"/>
      <c r="Q98" s="54" t="s">
        <v>330</v>
      </c>
      <c r="S98" s="48"/>
      <c r="T98" s="48"/>
      <c r="U98" s="48"/>
      <c r="W98" s="48"/>
      <c r="Z98" s="54"/>
    </row>
    <row r="99" spans="1:24" s="49" customFormat="1" ht="15.75">
      <c r="A99" s="44"/>
      <c r="C99" s="50"/>
      <c r="E99" s="44"/>
      <c r="F99" s="44"/>
      <c r="G99" s="20"/>
      <c r="H99" s="44"/>
      <c r="I99" s="47"/>
      <c r="J99" s="47"/>
      <c r="K99" s="47"/>
      <c r="L99" s="47"/>
      <c r="M99" s="47"/>
      <c r="N99" s="47"/>
      <c r="O99" s="47"/>
      <c r="P99" s="47"/>
      <c r="Q99" s="48"/>
      <c r="R99" s="48"/>
      <c r="T99" s="48"/>
      <c r="U99" s="48"/>
      <c r="W99" s="54"/>
      <c r="X99" s="48"/>
    </row>
    <row r="100" spans="1:24" s="49" customFormat="1" ht="15.75" customHeight="1">
      <c r="A100" s="44"/>
      <c r="C100" s="54"/>
      <c r="E100" s="44"/>
      <c r="F100" s="44"/>
      <c r="G100" s="52"/>
      <c r="H100" s="44"/>
      <c r="I100" s="47"/>
      <c r="J100" s="47"/>
      <c r="K100" s="47"/>
      <c r="L100" s="47"/>
      <c r="M100" s="47"/>
      <c r="N100" s="47"/>
      <c r="O100" s="47"/>
      <c r="P100" s="47"/>
      <c r="Q100" s="48"/>
      <c r="R100" s="48"/>
      <c r="T100" s="48"/>
      <c r="U100" s="48"/>
      <c r="W100" s="54"/>
      <c r="X100" s="48"/>
    </row>
    <row r="101" spans="1:24" s="49" customFormat="1" ht="15.75">
      <c r="A101" s="55"/>
      <c r="C101" s="56"/>
      <c r="E101" s="44"/>
      <c r="F101" s="44"/>
      <c r="G101" s="44"/>
      <c r="H101" s="44"/>
      <c r="I101" s="47"/>
      <c r="J101" s="47"/>
      <c r="K101" s="47"/>
      <c r="L101" s="47"/>
      <c r="M101" s="47"/>
      <c r="N101" s="47"/>
      <c r="O101" s="47"/>
      <c r="P101" s="47"/>
      <c r="Q101" s="57"/>
      <c r="R101" s="57"/>
      <c r="T101" s="57"/>
      <c r="U101" s="57"/>
      <c r="W101" s="57"/>
      <c r="X101" s="47"/>
    </row>
    <row r="102" spans="1:24" s="49" customFormat="1" ht="15.75">
      <c r="A102" s="44"/>
      <c r="C102" s="54" t="s">
        <v>239</v>
      </c>
      <c r="E102" s="44"/>
      <c r="F102" s="44"/>
      <c r="G102" s="44"/>
      <c r="H102" s="44"/>
      <c r="I102" s="47"/>
      <c r="J102" s="47"/>
      <c r="K102" s="47"/>
      <c r="L102" s="47"/>
      <c r="M102" s="47"/>
      <c r="N102" s="47"/>
      <c r="O102" s="59"/>
      <c r="P102" s="47"/>
      <c r="Q102" s="54" t="s">
        <v>331</v>
      </c>
      <c r="R102" s="57"/>
      <c r="T102" s="47"/>
      <c r="U102" s="57"/>
      <c r="X102" s="47"/>
    </row>
    <row r="103" spans="2:28" s="19" customFormat="1" ht="18">
      <c r="B103" s="28"/>
      <c r="C103" s="18"/>
      <c r="H103" s="21"/>
      <c r="I103" s="21"/>
      <c r="J103" s="21"/>
      <c r="K103" s="23"/>
      <c r="L103" s="23"/>
      <c r="M103" s="23"/>
      <c r="N103" s="23"/>
      <c r="O103" s="23"/>
      <c r="P103" s="23"/>
      <c r="Q103" s="22"/>
      <c r="R103" s="4"/>
      <c r="S103" s="5"/>
      <c r="T103" s="5"/>
      <c r="U103" s="4"/>
      <c r="V103" s="30"/>
      <c r="W103" s="4"/>
      <c r="X103" s="4"/>
      <c r="Y103" s="29"/>
      <c r="Z103" s="9"/>
      <c r="AB103" s="18"/>
    </row>
    <row r="104" spans="2:28" s="19" customFormat="1" ht="15.75">
      <c r="B104" s="18"/>
      <c r="C104" s="18"/>
      <c r="H104" s="21"/>
      <c r="I104" s="21"/>
      <c r="J104" s="21"/>
      <c r="K104" s="23"/>
      <c r="L104" s="23"/>
      <c r="M104" s="23"/>
      <c r="N104" s="23"/>
      <c r="O104" s="23"/>
      <c r="P104" s="23"/>
      <c r="Q104" s="24"/>
      <c r="R104" s="4"/>
      <c r="S104" s="5"/>
      <c r="T104" s="5"/>
      <c r="U104" s="4"/>
      <c r="V104" s="4"/>
      <c r="W104" s="4"/>
      <c r="X104" s="4"/>
      <c r="Y104" s="29"/>
      <c r="Z104" s="9"/>
      <c r="AA104" s="27"/>
      <c r="AB104" s="18"/>
    </row>
    <row r="105" spans="2:28" s="19" customFormat="1" ht="17.25">
      <c r="B105" s="18"/>
      <c r="C105" s="18"/>
      <c r="H105" s="21"/>
      <c r="I105" s="21"/>
      <c r="J105" s="21"/>
      <c r="K105" s="23"/>
      <c r="L105" s="23"/>
      <c r="M105" s="23"/>
      <c r="N105" s="23"/>
      <c r="O105" s="23"/>
      <c r="P105" s="23"/>
      <c r="Q105" s="24"/>
      <c r="R105" s="4"/>
      <c r="S105" s="6"/>
      <c r="T105" s="6"/>
      <c r="U105" s="4"/>
      <c r="W105" s="4"/>
      <c r="X105" s="4"/>
      <c r="Y105" s="29"/>
      <c r="Z105" s="9"/>
      <c r="AA105" s="27"/>
      <c r="AB105" s="18"/>
    </row>
    <row r="106" spans="8:28" s="19" customFormat="1" ht="15.75">
      <c r="H106" s="21"/>
      <c r="I106" s="21"/>
      <c r="J106" s="21"/>
      <c r="K106" s="23"/>
      <c r="L106" s="23"/>
      <c r="M106" s="23"/>
      <c r="N106" s="23"/>
      <c r="O106" s="23"/>
      <c r="P106" s="23"/>
      <c r="Q106" s="24"/>
      <c r="R106" s="23"/>
      <c r="S106" s="23"/>
      <c r="T106" s="21"/>
      <c r="U106" s="21"/>
      <c r="V106" s="21"/>
      <c r="W106" s="21"/>
      <c r="X106" s="21"/>
      <c r="Y106" s="25"/>
      <c r="Z106" s="26"/>
      <c r="AA106" s="27"/>
      <c r="AB106" s="18"/>
    </row>
    <row r="107" spans="2:28" s="3" customFormat="1" ht="18">
      <c r="B107" s="483"/>
      <c r="C107" s="483"/>
      <c r="H107" s="4"/>
      <c r="I107" s="4"/>
      <c r="J107" s="4"/>
      <c r="K107" s="5"/>
      <c r="L107" s="5"/>
      <c r="M107" s="5"/>
      <c r="N107" s="5"/>
      <c r="O107" s="5"/>
      <c r="P107" s="5"/>
      <c r="Q107" s="16"/>
      <c r="R107" s="5"/>
      <c r="S107" s="5"/>
      <c r="T107" s="15"/>
      <c r="U107" s="4"/>
      <c r="V107" s="484"/>
      <c r="W107" s="484"/>
      <c r="X107" s="484"/>
      <c r="Y107" s="484"/>
      <c r="Z107" s="484"/>
      <c r="AA107" s="9"/>
      <c r="AB107"/>
    </row>
    <row r="108" spans="8:28" s="3" customFormat="1" ht="18">
      <c r="H108" s="4"/>
      <c r="I108" s="4"/>
      <c r="J108" s="4"/>
      <c r="K108" s="5"/>
      <c r="L108" s="5"/>
      <c r="M108" s="5"/>
      <c r="N108" s="5"/>
      <c r="O108" s="5"/>
      <c r="P108" s="5"/>
      <c r="Q108" s="16"/>
      <c r="R108" s="5"/>
      <c r="S108" s="5"/>
      <c r="T108" s="5"/>
      <c r="U108" s="4"/>
      <c r="V108" s="484"/>
      <c r="W108" s="484"/>
      <c r="X108" s="484"/>
      <c r="Y108" s="484"/>
      <c r="Z108" s="484"/>
      <c r="AA108" s="15"/>
      <c r="AB108"/>
    </row>
    <row r="109" spans="1:27" ht="18">
      <c r="A109" s="1"/>
      <c r="B109" s="1"/>
      <c r="C109" s="1"/>
      <c r="D109" s="1"/>
      <c r="E109" s="1"/>
      <c r="F109" s="1"/>
      <c r="G109" s="1"/>
      <c r="K109" s="6"/>
      <c r="L109" s="6"/>
      <c r="M109" s="6"/>
      <c r="N109" s="6"/>
      <c r="O109" s="6"/>
      <c r="P109" s="6"/>
      <c r="Q109" s="17"/>
      <c r="R109" s="6"/>
      <c r="S109" s="6"/>
      <c r="T109" s="6"/>
      <c r="U109" s="6"/>
      <c r="V109" s="6"/>
      <c r="W109" s="10"/>
      <c r="X109" s="6"/>
      <c r="Y109" s="7"/>
      <c r="Z109" s="1"/>
      <c r="AA109" s="1"/>
    </row>
    <row r="110" spans="1:27" ht="18">
      <c r="A110" s="1"/>
      <c r="B110" s="1"/>
      <c r="C110" s="1"/>
      <c r="D110" s="1"/>
      <c r="E110" s="1"/>
      <c r="F110" s="1"/>
      <c r="G110" s="1"/>
      <c r="K110" s="6"/>
      <c r="L110" s="6"/>
      <c r="M110" s="6"/>
      <c r="N110" s="6"/>
      <c r="O110" s="6"/>
      <c r="P110" s="6"/>
      <c r="Q110" s="17"/>
      <c r="R110" s="6"/>
      <c r="S110" s="6"/>
      <c r="T110" s="6"/>
      <c r="U110" s="6"/>
      <c r="V110" s="6"/>
      <c r="W110" s="10"/>
      <c r="X110" s="6"/>
      <c r="Y110" s="7"/>
      <c r="Z110" s="1"/>
      <c r="AA110" s="1"/>
    </row>
    <row r="111" spans="1:27" ht="36">
      <c r="A111" s="1"/>
      <c r="B111" s="1"/>
      <c r="C111" s="1"/>
      <c r="D111" s="1"/>
      <c r="E111" s="1"/>
      <c r="F111" s="1"/>
      <c r="G111" s="1"/>
      <c r="K111" s="6"/>
      <c r="L111" s="6"/>
      <c r="M111" s="6"/>
      <c r="N111" s="6"/>
      <c r="O111" s="6"/>
      <c r="P111" s="6"/>
      <c r="Q111" s="17"/>
      <c r="R111" s="6"/>
      <c r="S111" s="6"/>
      <c r="T111" s="6"/>
      <c r="U111" s="6"/>
      <c r="V111" s="6"/>
      <c r="W111" s="11"/>
      <c r="X111" s="6"/>
      <c r="Y111" s="7"/>
      <c r="Z111" s="1"/>
      <c r="AA111" s="1"/>
    </row>
    <row r="112" spans="1:27" ht="18">
      <c r="A112" s="1"/>
      <c r="B112" s="1"/>
      <c r="C112" s="1"/>
      <c r="D112" s="1"/>
      <c r="E112" s="1"/>
      <c r="F112" s="1"/>
      <c r="G112" s="1"/>
      <c r="K112" s="6"/>
      <c r="L112" s="6"/>
      <c r="M112" s="6"/>
      <c r="N112" s="6"/>
      <c r="O112" s="6"/>
      <c r="P112" s="6"/>
      <c r="Q112" s="17"/>
      <c r="R112" s="6"/>
      <c r="S112" s="6"/>
      <c r="T112" s="6"/>
      <c r="U112" s="6"/>
      <c r="V112" s="6"/>
      <c r="W112" s="12"/>
      <c r="X112" s="6"/>
      <c r="Y112" s="7"/>
      <c r="Z112" s="1"/>
      <c r="AA112" s="1"/>
    </row>
    <row r="113" spans="1:27" ht="18.75">
      <c r="A113" s="1"/>
      <c r="B113" s="2"/>
      <c r="C113" s="1"/>
      <c r="D113" s="1"/>
      <c r="E113" s="1"/>
      <c r="F113" s="1"/>
      <c r="G113" s="1"/>
      <c r="K113" s="6"/>
      <c r="L113" s="6"/>
      <c r="M113" s="6"/>
      <c r="N113" s="6"/>
      <c r="O113" s="6"/>
      <c r="P113" s="6"/>
      <c r="Q113" s="17"/>
      <c r="R113" s="6"/>
      <c r="S113" s="6"/>
      <c r="T113" s="6"/>
      <c r="U113" s="6"/>
      <c r="V113" s="6"/>
      <c r="W113" s="13"/>
      <c r="X113" s="6"/>
      <c r="Y113" s="7"/>
      <c r="Z113" s="1"/>
      <c r="AA113" s="1"/>
    </row>
  </sheetData>
  <sheetProtection/>
  <mergeCells count="25">
    <mergeCell ref="T8:V8"/>
    <mergeCell ref="A8:A10"/>
    <mergeCell ref="B8:C8"/>
    <mergeCell ref="G8:G10"/>
    <mergeCell ref="H8:J8"/>
    <mergeCell ref="A1:E1"/>
    <mergeCell ref="A2:E2"/>
    <mergeCell ref="A3:E3"/>
    <mergeCell ref="K8:M8"/>
    <mergeCell ref="M1:AA1"/>
    <mergeCell ref="M2:AA2"/>
    <mergeCell ref="A5:AA5"/>
    <mergeCell ref="A6:AA6"/>
    <mergeCell ref="N8:P8"/>
    <mergeCell ref="Q8:S8"/>
    <mergeCell ref="AB43:AG43"/>
    <mergeCell ref="AB82:AG82"/>
    <mergeCell ref="AA8:AA9"/>
    <mergeCell ref="B107:C107"/>
    <mergeCell ref="E8:E10"/>
    <mergeCell ref="F8:F10"/>
    <mergeCell ref="V107:Z108"/>
    <mergeCell ref="Z8:Z9"/>
    <mergeCell ref="D8:D10"/>
    <mergeCell ref="W8:Y8"/>
  </mergeCells>
  <printOptions/>
  <pageMargins left="0.28" right="0.2" top="0.33" bottom="0.29" header="0.16" footer="0.1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M117"/>
  <sheetViews>
    <sheetView zoomScalePageLayoutView="0" workbookViewId="0" topLeftCell="A3">
      <pane xSplit="3" ySplit="8" topLeftCell="T12" activePane="bottomRight" state="frozen"/>
      <selection pane="topLeft" activeCell="A3" sqref="A3"/>
      <selection pane="topRight" activeCell="D3" sqref="D3"/>
      <selection pane="bottomLeft" activeCell="A11" sqref="A11"/>
      <selection pane="bottomRight" activeCell="AD16" sqref="AD16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7.28125" style="0" customWidth="1"/>
    <col min="4" max="4" width="10.7109375" style="0" customWidth="1"/>
    <col min="5" max="5" width="11.00390625" style="0" customWidth="1"/>
    <col min="6" max="6" width="14.140625" style="0" customWidth="1"/>
    <col min="7" max="7" width="6.57421875" style="0" customWidth="1"/>
    <col min="8" max="16" width="4.57421875" style="4" customWidth="1"/>
    <col min="17" max="17" width="4.57421875" style="14" customWidth="1"/>
    <col min="18" max="20" width="4.57421875" style="4" customWidth="1"/>
    <col min="21" max="21" width="4.57421875" style="264" customWidth="1"/>
    <col min="22" max="25" width="4.57421875" style="4" customWidth="1"/>
    <col min="26" max="26" width="4.57421875" style="14" customWidth="1"/>
    <col min="27" max="29" width="4.57421875" style="4" customWidth="1"/>
    <col min="30" max="30" width="4.57421875" style="467" customWidth="1"/>
    <col min="31" max="31" width="4.57421875" style="4" customWidth="1"/>
    <col min="32" max="32" width="5.28125" style="0" customWidth="1"/>
    <col min="33" max="33" width="7.28125" style="0" customWidth="1"/>
  </cols>
  <sheetData>
    <row r="1" spans="1:33" s="18" customFormat="1" ht="13.5" customHeight="1">
      <c r="A1" s="491" t="s">
        <v>90</v>
      </c>
      <c r="B1" s="491"/>
      <c r="C1" s="491"/>
      <c r="D1" s="491"/>
      <c r="E1" s="491"/>
      <c r="F1" s="60"/>
      <c r="G1" s="60"/>
      <c r="H1" s="60"/>
      <c r="I1" s="60"/>
      <c r="J1" s="60"/>
      <c r="K1" s="60"/>
      <c r="T1" s="492" t="s">
        <v>240</v>
      </c>
      <c r="U1" s="45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</row>
    <row r="2" spans="1:33" s="18" customFormat="1" ht="13.5" customHeight="1">
      <c r="A2" s="491" t="s">
        <v>91</v>
      </c>
      <c r="B2" s="491"/>
      <c r="C2" s="491"/>
      <c r="D2" s="491"/>
      <c r="E2" s="491"/>
      <c r="F2" s="60"/>
      <c r="G2" s="60"/>
      <c r="H2" s="60"/>
      <c r="I2" s="60"/>
      <c r="J2" s="60"/>
      <c r="K2" s="60"/>
      <c r="T2" s="492" t="s">
        <v>241</v>
      </c>
      <c r="U2" s="45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</row>
    <row r="3" spans="1:30" s="18" customFormat="1" ht="13.5" customHeight="1">
      <c r="A3" s="491" t="s">
        <v>242</v>
      </c>
      <c r="B3" s="491"/>
      <c r="C3" s="491"/>
      <c r="D3" s="491"/>
      <c r="E3" s="491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  <c r="Q3" s="61"/>
      <c r="R3" s="61"/>
      <c r="S3" s="61"/>
      <c r="T3" s="61"/>
      <c r="U3" s="373"/>
      <c r="V3" s="61"/>
      <c r="W3" s="61"/>
      <c r="X3" s="62"/>
      <c r="Y3" s="44"/>
      <c r="Z3" s="49"/>
      <c r="AD3" s="456"/>
    </row>
    <row r="4" spans="1:30" s="18" customFormat="1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 t="s">
        <v>243</v>
      </c>
      <c r="S4" s="61"/>
      <c r="T4" s="61"/>
      <c r="U4" s="373"/>
      <c r="V4" s="61"/>
      <c r="W4" s="61"/>
      <c r="X4" s="62"/>
      <c r="Y4" s="44"/>
      <c r="Z4" s="49"/>
      <c r="AD4" s="456"/>
    </row>
    <row r="5" spans="1:33" ht="17.25" customHeight="1">
      <c r="A5" s="493" t="s">
        <v>349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66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</row>
    <row r="6" spans="1:33" s="64" customFormat="1" ht="15.75" customHeight="1">
      <c r="A6" s="494" t="s">
        <v>324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53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</row>
    <row r="7" spans="1:31" ht="4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368"/>
      <c r="V7" s="63"/>
      <c r="W7" s="63"/>
      <c r="X7" s="63"/>
      <c r="Y7" s="63"/>
      <c r="Z7" s="63"/>
      <c r="AA7" s="63"/>
      <c r="AB7" s="63"/>
      <c r="AC7" s="63"/>
      <c r="AD7" s="457"/>
      <c r="AE7"/>
    </row>
    <row r="8" spans="1:33" s="211" customFormat="1" ht="36" customHeight="1">
      <c r="A8" s="476" t="s">
        <v>0</v>
      </c>
      <c r="B8" s="495" t="s">
        <v>64</v>
      </c>
      <c r="C8" s="496"/>
      <c r="D8" s="485" t="s">
        <v>65</v>
      </c>
      <c r="E8" s="476" t="s">
        <v>66</v>
      </c>
      <c r="F8" s="476" t="s">
        <v>67</v>
      </c>
      <c r="G8" s="475" t="s">
        <v>236</v>
      </c>
      <c r="H8" s="488" t="s">
        <v>56</v>
      </c>
      <c r="I8" s="489"/>
      <c r="J8" s="490"/>
      <c r="K8" s="454" t="s">
        <v>345</v>
      </c>
      <c r="L8" s="455"/>
      <c r="M8" s="499"/>
      <c r="N8" s="488" t="s">
        <v>346</v>
      </c>
      <c r="O8" s="489"/>
      <c r="P8" s="490"/>
      <c r="Q8" s="500" t="s">
        <v>347</v>
      </c>
      <c r="R8" s="501"/>
      <c r="S8" s="502"/>
      <c r="T8" s="488" t="s">
        <v>58</v>
      </c>
      <c r="U8" s="503"/>
      <c r="V8" s="490"/>
      <c r="W8" s="488" t="s">
        <v>60</v>
      </c>
      <c r="X8" s="489"/>
      <c r="Y8" s="490"/>
      <c r="Z8" s="488" t="s">
        <v>348</v>
      </c>
      <c r="AA8" s="489"/>
      <c r="AB8" s="490"/>
      <c r="AC8" s="488" t="s">
        <v>50</v>
      </c>
      <c r="AD8" s="489"/>
      <c r="AE8" s="490"/>
      <c r="AF8" s="498" t="s">
        <v>333</v>
      </c>
      <c r="AG8" s="498" t="s">
        <v>334</v>
      </c>
    </row>
    <row r="9" spans="1:33" s="31" customFormat="1" ht="54" customHeight="1">
      <c r="A9" s="476"/>
      <c r="B9" s="65" t="s">
        <v>245</v>
      </c>
      <c r="C9" s="176" t="s">
        <v>344</v>
      </c>
      <c r="D9" s="486"/>
      <c r="E9" s="476"/>
      <c r="F9" s="476"/>
      <c r="G9" s="475"/>
      <c r="H9" s="205" t="s">
        <v>352</v>
      </c>
      <c r="I9" s="206" t="s">
        <v>69</v>
      </c>
      <c r="J9" s="207" t="s">
        <v>70</v>
      </c>
      <c r="K9" s="205" t="s">
        <v>352</v>
      </c>
      <c r="L9" s="206" t="s">
        <v>69</v>
      </c>
      <c r="M9" s="207" t="s">
        <v>70</v>
      </c>
      <c r="N9" s="205" t="s">
        <v>352</v>
      </c>
      <c r="O9" s="206" t="s">
        <v>69</v>
      </c>
      <c r="P9" s="207" t="s">
        <v>70</v>
      </c>
      <c r="Q9" s="205" t="s">
        <v>352</v>
      </c>
      <c r="R9" s="206" t="s">
        <v>69</v>
      </c>
      <c r="S9" s="207" t="s">
        <v>70</v>
      </c>
      <c r="T9" s="205" t="s">
        <v>352</v>
      </c>
      <c r="U9" s="428" t="s">
        <v>69</v>
      </c>
      <c r="V9" s="207" t="s">
        <v>70</v>
      </c>
      <c r="W9" s="205" t="s">
        <v>352</v>
      </c>
      <c r="X9" s="206" t="s">
        <v>69</v>
      </c>
      <c r="Y9" s="207" t="s">
        <v>70</v>
      </c>
      <c r="Z9" s="205" t="s">
        <v>352</v>
      </c>
      <c r="AA9" s="206" t="s">
        <v>69</v>
      </c>
      <c r="AB9" s="207" t="s">
        <v>70</v>
      </c>
      <c r="AC9" s="205" t="s">
        <v>352</v>
      </c>
      <c r="AD9" s="458" t="s">
        <v>69</v>
      </c>
      <c r="AE9" s="207" t="s">
        <v>70</v>
      </c>
      <c r="AF9" s="465"/>
      <c r="AG9" s="465"/>
    </row>
    <row r="10" spans="1:33" s="177" customFormat="1" ht="12.75">
      <c r="A10" s="476"/>
      <c r="B10" s="134"/>
      <c r="C10" s="93"/>
      <c r="D10" s="487"/>
      <c r="E10" s="476"/>
      <c r="F10" s="476"/>
      <c r="G10" s="475"/>
      <c r="H10" s="196">
        <v>0</v>
      </c>
      <c r="I10" s="196">
        <v>0</v>
      </c>
      <c r="J10" s="196">
        <v>3</v>
      </c>
      <c r="K10" s="196">
        <v>0</v>
      </c>
      <c r="L10" s="196">
        <v>0</v>
      </c>
      <c r="M10" s="196">
        <v>5</v>
      </c>
      <c r="N10" s="196">
        <v>0</v>
      </c>
      <c r="O10" s="196">
        <v>0</v>
      </c>
      <c r="P10" s="196">
        <v>4</v>
      </c>
      <c r="Q10" s="196">
        <v>0</v>
      </c>
      <c r="R10" s="196">
        <v>0</v>
      </c>
      <c r="S10" s="196">
        <v>7.5</v>
      </c>
      <c r="T10" s="196">
        <v>0</v>
      </c>
      <c r="U10" s="429">
        <v>0</v>
      </c>
      <c r="V10" s="196">
        <v>4</v>
      </c>
      <c r="W10" s="196">
        <v>0</v>
      </c>
      <c r="X10" s="196">
        <v>0</v>
      </c>
      <c r="Y10" s="196">
        <v>4</v>
      </c>
      <c r="Z10" s="196">
        <v>0</v>
      </c>
      <c r="AA10" s="196">
        <v>0</v>
      </c>
      <c r="AB10" s="196">
        <v>3</v>
      </c>
      <c r="AC10" s="196">
        <v>0</v>
      </c>
      <c r="AD10" s="459">
        <v>0</v>
      </c>
      <c r="AE10" s="196">
        <v>0</v>
      </c>
      <c r="AF10" s="197">
        <f>SUM(H10:AE10)</f>
        <v>30.5</v>
      </c>
      <c r="AG10" s="197">
        <v>0</v>
      </c>
    </row>
    <row r="11" spans="1:34" s="182" customFormat="1" ht="19.5" customHeight="1">
      <c r="A11" s="154">
        <v>1</v>
      </c>
      <c r="B11" s="199" t="s">
        <v>98</v>
      </c>
      <c r="C11" s="96" t="s">
        <v>99</v>
      </c>
      <c r="D11" s="155">
        <v>409180081</v>
      </c>
      <c r="E11" s="156" t="s">
        <v>248</v>
      </c>
      <c r="F11" s="157" t="s">
        <v>328</v>
      </c>
      <c r="G11" s="128" t="s">
        <v>231</v>
      </c>
      <c r="H11" s="100">
        <v>7</v>
      </c>
      <c r="I11" s="100"/>
      <c r="J11" s="103">
        <f aca="true" t="shared" si="0" ref="J11:J39">IF(I11="",H11,IF(H11&gt;=5,I11,MAX(H11,I11)))</f>
        <v>7</v>
      </c>
      <c r="K11" s="100">
        <v>5</v>
      </c>
      <c r="L11" s="100"/>
      <c r="M11" s="103">
        <f aca="true" t="shared" si="1" ref="M11:M39">IF(L11="",K11,IF(K11&gt;=5,L11,MAX(K11,L11)))</f>
        <v>5</v>
      </c>
      <c r="N11" s="100">
        <v>5</v>
      </c>
      <c r="O11" s="100"/>
      <c r="P11" s="103">
        <f aca="true" t="shared" si="2" ref="P11:P39">IF(O11="",N11,IF(N11&gt;=5,O11,MAX(N11,O11)))</f>
        <v>5</v>
      </c>
      <c r="Q11" s="100">
        <v>7</v>
      </c>
      <c r="R11" s="100"/>
      <c r="S11" s="103">
        <f aca="true" t="shared" si="3" ref="S11:S39">IF(R11="",Q11,IF(Q11&gt;=5,R11,MAX(Q11,R11)))</f>
        <v>7</v>
      </c>
      <c r="T11" s="100">
        <v>4</v>
      </c>
      <c r="U11" s="245">
        <v>7</v>
      </c>
      <c r="V11" s="103">
        <f aca="true" t="shared" si="4" ref="V11:V39">IF(U11="",T11,IF(T11&gt;=5,U11,MAX(T11,U11)))</f>
        <v>7</v>
      </c>
      <c r="W11" s="100">
        <v>5</v>
      </c>
      <c r="X11" s="100"/>
      <c r="Y11" s="103">
        <f aca="true" t="shared" si="5" ref="Y11:Y68">IF(X11="",W11,IF(W11&gt;=5,X11,MAX(W11,X11)))</f>
        <v>5</v>
      </c>
      <c r="Z11" s="100">
        <v>7</v>
      </c>
      <c r="AA11" s="100"/>
      <c r="AB11" s="103">
        <f aca="true" t="shared" si="6" ref="AB11:AB68">IF(AA11="",Z11,IF(Z11&gt;=5,AA11,MAX(Z11,AA11)))</f>
        <v>7</v>
      </c>
      <c r="AC11" s="100">
        <v>6</v>
      </c>
      <c r="AD11" s="460"/>
      <c r="AE11" s="103">
        <f aca="true" t="shared" si="7" ref="AE11:AE68">IF(AD11="",AC11,IF(AC11&gt;=5,AD11,MAX(AC11,AD11)))</f>
        <v>6</v>
      </c>
      <c r="AF11" s="137">
        <f>ROUND(SUMPRODUCT(H11:AE11,$H$10:$AE$10)/SUM($H$10:$AE$10),2)</f>
        <v>6.15</v>
      </c>
      <c r="AG11" s="180" t="str">
        <f>IF(AF11&gt;=9,"Xuất sắc",IF(AF11&gt;=8,"Giỏi",IF(AF11&gt;=7,"Khá",IF(AF11&gt;=6,"TBK",IF(AF11&gt;=5,"TB",IF(AF11&gt;=4,"Yếu","Kém"))))))</f>
        <v>TBK</v>
      </c>
      <c r="AH11" s="181"/>
    </row>
    <row r="12" spans="1:34" s="182" customFormat="1" ht="19.5" customHeight="1">
      <c r="A12" s="158">
        <v>2</v>
      </c>
      <c r="B12" s="200" t="s">
        <v>100</v>
      </c>
      <c r="C12" s="106" t="s">
        <v>99</v>
      </c>
      <c r="D12" s="161">
        <v>409180082</v>
      </c>
      <c r="E12" s="162" t="s">
        <v>249</v>
      </c>
      <c r="F12" s="163" t="s">
        <v>16</v>
      </c>
      <c r="G12" s="129" t="s">
        <v>164</v>
      </c>
      <c r="H12" s="109">
        <v>7</v>
      </c>
      <c r="I12" s="184"/>
      <c r="J12" s="112">
        <f t="shared" si="0"/>
        <v>7</v>
      </c>
      <c r="K12" s="186">
        <v>5</v>
      </c>
      <c r="L12" s="186"/>
      <c r="M12" s="112">
        <f t="shared" si="1"/>
        <v>5</v>
      </c>
      <c r="N12" s="186">
        <v>5</v>
      </c>
      <c r="O12" s="186"/>
      <c r="P12" s="112">
        <f t="shared" si="2"/>
        <v>5</v>
      </c>
      <c r="Q12" s="109">
        <v>6</v>
      </c>
      <c r="R12" s="186"/>
      <c r="S12" s="112">
        <f t="shared" si="3"/>
        <v>6</v>
      </c>
      <c r="T12" s="186">
        <v>2</v>
      </c>
      <c r="U12" s="253">
        <v>5</v>
      </c>
      <c r="V12" s="112">
        <f t="shared" si="4"/>
        <v>5</v>
      </c>
      <c r="W12" s="186">
        <v>5</v>
      </c>
      <c r="X12" s="186"/>
      <c r="Y12" s="112">
        <f t="shared" si="5"/>
        <v>5</v>
      </c>
      <c r="Z12" s="109">
        <v>6</v>
      </c>
      <c r="AA12" s="186"/>
      <c r="AB12" s="112">
        <f t="shared" si="6"/>
        <v>6</v>
      </c>
      <c r="AC12" s="186">
        <v>7</v>
      </c>
      <c r="AD12" s="436"/>
      <c r="AE12" s="112">
        <f t="shared" si="7"/>
        <v>7</v>
      </c>
      <c r="AF12" s="140">
        <f aca="true" t="shared" si="8" ref="AF12:AF68">ROUND(SUMPRODUCT(H12:AE12,$H$10:$AE$10)/SUM($H$10:$AE$10),2)</f>
        <v>5.54</v>
      </c>
      <c r="AG12" s="187" t="str">
        <f aca="true" t="shared" si="9" ref="AG12:AG75">IF(AF12&gt;=9,"Xuất sắc",IF(AF12&gt;=8,"Giỏi",IF(AF12&gt;=7,"Khá",IF(AF12&gt;=6,"TBK",IF(AF12&gt;=5,"TB",IF(AF12&gt;=4,"Yếu","Kém"))))))</f>
        <v>TB</v>
      </c>
      <c r="AH12" s="181"/>
    </row>
    <row r="13" spans="1:34" s="182" customFormat="1" ht="19.5" customHeight="1">
      <c r="A13" s="164">
        <v>3</v>
      </c>
      <c r="B13" s="200" t="s">
        <v>101</v>
      </c>
      <c r="C13" s="106" t="s">
        <v>99</v>
      </c>
      <c r="D13" s="165">
        <v>409180083</v>
      </c>
      <c r="E13" s="162" t="s">
        <v>250</v>
      </c>
      <c r="F13" s="163" t="s">
        <v>3</v>
      </c>
      <c r="G13" s="129" t="s">
        <v>164</v>
      </c>
      <c r="H13" s="109">
        <v>6</v>
      </c>
      <c r="I13" s="184"/>
      <c r="J13" s="112">
        <f t="shared" si="0"/>
        <v>6</v>
      </c>
      <c r="K13" s="186">
        <v>8</v>
      </c>
      <c r="L13" s="186"/>
      <c r="M13" s="112">
        <f t="shared" si="1"/>
        <v>8</v>
      </c>
      <c r="N13" s="186">
        <v>6</v>
      </c>
      <c r="O13" s="186"/>
      <c r="P13" s="112">
        <f t="shared" si="2"/>
        <v>6</v>
      </c>
      <c r="Q13" s="109">
        <v>7</v>
      </c>
      <c r="R13" s="186"/>
      <c r="S13" s="112">
        <f t="shared" si="3"/>
        <v>7</v>
      </c>
      <c r="T13" s="186">
        <v>5</v>
      </c>
      <c r="U13" s="110"/>
      <c r="V13" s="112">
        <f t="shared" si="4"/>
        <v>5</v>
      </c>
      <c r="W13" s="186">
        <v>7</v>
      </c>
      <c r="X13" s="186"/>
      <c r="Y13" s="112">
        <f t="shared" si="5"/>
        <v>7</v>
      </c>
      <c r="Z13" s="109">
        <v>7</v>
      </c>
      <c r="AA13" s="186"/>
      <c r="AB13" s="112">
        <f t="shared" si="6"/>
        <v>7</v>
      </c>
      <c r="AC13" s="186">
        <v>7</v>
      </c>
      <c r="AD13" s="436"/>
      <c r="AE13" s="112">
        <f t="shared" si="7"/>
        <v>7</v>
      </c>
      <c r="AF13" s="140">
        <f t="shared" si="8"/>
        <v>6.67</v>
      </c>
      <c r="AG13" s="187" t="str">
        <f t="shared" si="9"/>
        <v>TBK</v>
      </c>
      <c r="AH13" s="181"/>
    </row>
    <row r="14" spans="1:34" s="182" customFormat="1" ht="19.5" customHeight="1">
      <c r="A14" s="158">
        <v>4</v>
      </c>
      <c r="B14" s="200" t="s">
        <v>102</v>
      </c>
      <c r="C14" s="106" t="s">
        <v>103</v>
      </c>
      <c r="D14" s="161">
        <v>409180084</v>
      </c>
      <c r="E14" s="162" t="s">
        <v>251</v>
      </c>
      <c r="F14" s="163" t="s">
        <v>17</v>
      </c>
      <c r="G14" s="129" t="s">
        <v>231</v>
      </c>
      <c r="H14" s="109">
        <v>6</v>
      </c>
      <c r="I14" s="184"/>
      <c r="J14" s="112">
        <f t="shared" si="0"/>
        <v>6</v>
      </c>
      <c r="K14" s="186">
        <v>5</v>
      </c>
      <c r="L14" s="186"/>
      <c r="M14" s="112">
        <f t="shared" si="1"/>
        <v>5</v>
      </c>
      <c r="N14" s="186">
        <v>7</v>
      </c>
      <c r="O14" s="186"/>
      <c r="P14" s="112">
        <f t="shared" si="2"/>
        <v>7</v>
      </c>
      <c r="Q14" s="109">
        <v>7</v>
      </c>
      <c r="R14" s="186"/>
      <c r="S14" s="112">
        <f t="shared" si="3"/>
        <v>7</v>
      </c>
      <c r="T14" s="186">
        <v>6</v>
      </c>
      <c r="U14" s="110"/>
      <c r="V14" s="112">
        <f t="shared" si="4"/>
        <v>6</v>
      </c>
      <c r="W14" s="186">
        <v>5</v>
      </c>
      <c r="X14" s="186"/>
      <c r="Y14" s="112">
        <f t="shared" si="5"/>
        <v>5</v>
      </c>
      <c r="Z14" s="109">
        <v>7</v>
      </c>
      <c r="AA14" s="186"/>
      <c r="AB14" s="112">
        <f t="shared" si="6"/>
        <v>7</v>
      </c>
      <c r="AC14" s="186">
        <v>6</v>
      </c>
      <c r="AD14" s="436"/>
      <c r="AE14" s="112">
        <f t="shared" si="7"/>
        <v>6</v>
      </c>
      <c r="AF14" s="140">
        <f t="shared" si="8"/>
        <v>6.18</v>
      </c>
      <c r="AG14" s="187" t="str">
        <f t="shared" si="9"/>
        <v>TBK</v>
      </c>
      <c r="AH14" s="181"/>
    </row>
    <row r="15" spans="1:34" s="182" customFormat="1" ht="19.5" customHeight="1">
      <c r="A15" s="164">
        <v>5</v>
      </c>
      <c r="B15" s="200" t="s">
        <v>104</v>
      </c>
      <c r="C15" s="106" t="s">
        <v>105</v>
      </c>
      <c r="D15" s="165">
        <v>409180085</v>
      </c>
      <c r="E15" s="162" t="s">
        <v>252</v>
      </c>
      <c r="F15" s="163" t="s">
        <v>7</v>
      </c>
      <c r="G15" s="129" t="s">
        <v>164</v>
      </c>
      <c r="H15" s="109">
        <v>7</v>
      </c>
      <c r="I15" s="184"/>
      <c r="J15" s="112">
        <f t="shared" si="0"/>
        <v>7</v>
      </c>
      <c r="K15" s="186">
        <v>4</v>
      </c>
      <c r="L15" s="186">
        <v>6</v>
      </c>
      <c r="M15" s="112">
        <f t="shared" si="1"/>
        <v>6</v>
      </c>
      <c r="N15" s="186">
        <v>2</v>
      </c>
      <c r="O15" s="186">
        <v>6</v>
      </c>
      <c r="P15" s="112">
        <f t="shared" si="2"/>
        <v>6</v>
      </c>
      <c r="Q15" s="109">
        <v>6</v>
      </c>
      <c r="R15" s="186"/>
      <c r="S15" s="112">
        <f t="shared" si="3"/>
        <v>6</v>
      </c>
      <c r="T15" s="186">
        <v>2</v>
      </c>
      <c r="U15" s="253">
        <v>7</v>
      </c>
      <c r="V15" s="112">
        <f t="shared" si="4"/>
        <v>7</v>
      </c>
      <c r="W15" s="186">
        <v>4</v>
      </c>
      <c r="X15" s="186">
        <v>7</v>
      </c>
      <c r="Y15" s="112">
        <f t="shared" si="5"/>
        <v>7</v>
      </c>
      <c r="Z15" s="109">
        <v>7</v>
      </c>
      <c r="AA15" s="186"/>
      <c r="AB15" s="112">
        <f t="shared" si="6"/>
        <v>7</v>
      </c>
      <c r="AC15" s="186">
        <v>7</v>
      </c>
      <c r="AD15" s="436"/>
      <c r="AE15" s="112">
        <f t="shared" si="7"/>
        <v>7</v>
      </c>
      <c r="AF15" s="140">
        <f t="shared" si="8"/>
        <v>6.46</v>
      </c>
      <c r="AG15" s="187" t="str">
        <f t="shared" si="9"/>
        <v>TBK</v>
      </c>
      <c r="AH15" s="181"/>
    </row>
    <row r="16" spans="1:34" s="182" customFormat="1" ht="19.5" customHeight="1">
      <c r="A16" s="158">
        <v>6</v>
      </c>
      <c r="B16" s="200" t="s">
        <v>106</v>
      </c>
      <c r="C16" s="106" t="s">
        <v>107</v>
      </c>
      <c r="D16" s="161">
        <v>409180086</v>
      </c>
      <c r="E16" s="162" t="s">
        <v>253</v>
      </c>
      <c r="F16" s="163" t="s">
        <v>5</v>
      </c>
      <c r="G16" s="129" t="s">
        <v>164</v>
      </c>
      <c r="H16" s="109">
        <v>8</v>
      </c>
      <c r="I16" s="184"/>
      <c r="J16" s="112">
        <f t="shared" si="0"/>
        <v>8</v>
      </c>
      <c r="K16" s="186">
        <v>5</v>
      </c>
      <c r="L16" s="186"/>
      <c r="M16" s="112">
        <f t="shared" si="1"/>
        <v>5</v>
      </c>
      <c r="N16" s="186">
        <v>8</v>
      </c>
      <c r="O16" s="186"/>
      <c r="P16" s="112">
        <f t="shared" si="2"/>
        <v>8</v>
      </c>
      <c r="Q16" s="109">
        <v>7</v>
      </c>
      <c r="R16" s="186"/>
      <c r="S16" s="112">
        <f t="shared" si="3"/>
        <v>7</v>
      </c>
      <c r="T16" s="186">
        <v>5</v>
      </c>
      <c r="U16" s="110"/>
      <c r="V16" s="112">
        <f t="shared" si="4"/>
        <v>5</v>
      </c>
      <c r="W16" s="186">
        <v>5</v>
      </c>
      <c r="X16" s="186"/>
      <c r="Y16" s="112">
        <f t="shared" si="5"/>
        <v>5</v>
      </c>
      <c r="Z16" s="109">
        <v>7</v>
      </c>
      <c r="AA16" s="186"/>
      <c r="AB16" s="112">
        <f t="shared" si="6"/>
        <v>7</v>
      </c>
      <c r="AC16" s="186">
        <v>8</v>
      </c>
      <c r="AD16" s="436"/>
      <c r="AE16" s="112">
        <f t="shared" si="7"/>
        <v>8</v>
      </c>
      <c r="AF16" s="140">
        <f t="shared" si="8"/>
        <v>6.38</v>
      </c>
      <c r="AG16" s="187" t="str">
        <f t="shared" si="9"/>
        <v>TBK</v>
      </c>
      <c r="AH16" s="181"/>
    </row>
    <row r="17" spans="1:34" s="182" customFormat="1" ht="19.5" customHeight="1">
      <c r="A17" s="164">
        <v>7</v>
      </c>
      <c r="B17" s="200" t="s">
        <v>108</v>
      </c>
      <c r="C17" s="106" t="s">
        <v>109</v>
      </c>
      <c r="D17" s="161">
        <v>409180088</v>
      </c>
      <c r="E17" s="162" t="s">
        <v>254</v>
      </c>
      <c r="F17" s="163" t="s">
        <v>18</v>
      </c>
      <c r="G17" s="129" t="s">
        <v>231</v>
      </c>
      <c r="H17" s="109">
        <v>7</v>
      </c>
      <c r="I17" s="184"/>
      <c r="J17" s="112">
        <f t="shared" si="0"/>
        <v>7</v>
      </c>
      <c r="K17" s="186">
        <v>6</v>
      </c>
      <c r="L17" s="186"/>
      <c r="M17" s="112">
        <f t="shared" si="1"/>
        <v>6</v>
      </c>
      <c r="N17" s="186">
        <v>4</v>
      </c>
      <c r="O17" s="186">
        <v>8</v>
      </c>
      <c r="P17" s="112">
        <f t="shared" si="2"/>
        <v>8</v>
      </c>
      <c r="Q17" s="109">
        <v>7</v>
      </c>
      <c r="R17" s="186"/>
      <c r="S17" s="112">
        <f t="shared" si="3"/>
        <v>7</v>
      </c>
      <c r="T17" s="186">
        <v>4</v>
      </c>
      <c r="U17" s="253">
        <v>5</v>
      </c>
      <c r="V17" s="112">
        <f t="shared" si="4"/>
        <v>5</v>
      </c>
      <c r="W17" s="186">
        <v>6</v>
      </c>
      <c r="X17" s="186"/>
      <c r="Y17" s="112">
        <f t="shared" si="5"/>
        <v>6</v>
      </c>
      <c r="Z17" s="109">
        <v>7</v>
      </c>
      <c r="AA17" s="186"/>
      <c r="AB17" s="112">
        <f t="shared" si="6"/>
        <v>7</v>
      </c>
      <c r="AC17" s="186">
        <v>8</v>
      </c>
      <c r="AD17" s="436"/>
      <c r="AE17" s="112">
        <f t="shared" si="7"/>
        <v>8</v>
      </c>
      <c r="AF17" s="140">
        <f t="shared" si="8"/>
        <v>6.57</v>
      </c>
      <c r="AG17" s="187" t="str">
        <f t="shared" si="9"/>
        <v>TBK</v>
      </c>
      <c r="AH17" s="181"/>
    </row>
    <row r="18" spans="1:34" s="182" customFormat="1" ht="19.5" customHeight="1">
      <c r="A18" s="158">
        <v>8</v>
      </c>
      <c r="B18" s="200" t="s">
        <v>110</v>
      </c>
      <c r="C18" s="106" t="s">
        <v>109</v>
      </c>
      <c r="D18" s="165">
        <v>409180089</v>
      </c>
      <c r="E18" s="162" t="s">
        <v>255</v>
      </c>
      <c r="F18" s="163" t="s">
        <v>18</v>
      </c>
      <c r="G18" s="129" t="s">
        <v>231</v>
      </c>
      <c r="H18" s="109">
        <v>8</v>
      </c>
      <c r="I18" s="184"/>
      <c r="J18" s="112">
        <f t="shared" si="0"/>
        <v>8</v>
      </c>
      <c r="K18" s="186">
        <v>7</v>
      </c>
      <c r="L18" s="186"/>
      <c r="M18" s="112">
        <f t="shared" si="1"/>
        <v>7</v>
      </c>
      <c r="N18" s="186">
        <v>8</v>
      </c>
      <c r="O18" s="186"/>
      <c r="P18" s="112">
        <f t="shared" si="2"/>
        <v>8</v>
      </c>
      <c r="Q18" s="109">
        <v>7</v>
      </c>
      <c r="R18" s="186"/>
      <c r="S18" s="112">
        <f t="shared" si="3"/>
        <v>7</v>
      </c>
      <c r="T18" s="186">
        <v>4</v>
      </c>
      <c r="U18" s="253">
        <v>6</v>
      </c>
      <c r="V18" s="112">
        <f t="shared" si="4"/>
        <v>6</v>
      </c>
      <c r="W18" s="186">
        <v>7</v>
      </c>
      <c r="X18" s="186"/>
      <c r="Y18" s="112">
        <f t="shared" si="5"/>
        <v>7</v>
      </c>
      <c r="Z18" s="109">
        <v>7</v>
      </c>
      <c r="AA18" s="186"/>
      <c r="AB18" s="112">
        <f t="shared" si="6"/>
        <v>7</v>
      </c>
      <c r="AC18" s="186">
        <v>6</v>
      </c>
      <c r="AD18" s="436"/>
      <c r="AE18" s="112">
        <f t="shared" si="7"/>
        <v>6</v>
      </c>
      <c r="AF18" s="140">
        <f t="shared" si="8"/>
        <v>7.1</v>
      </c>
      <c r="AG18" s="187" t="str">
        <f t="shared" si="9"/>
        <v>Khá</v>
      </c>
      <c r="AH18" s="181"/>
    </row>
    <row r="19" spans="1:34" s="182" customFormat="1" ht="19.5" customHeight="1">
      <c r="A19" s="164">
        <v>9</v>
      </c>
      <c r="B19" s="200" t="s">
        <v>111</v>
      </c>
      <c r="C19" s="106" t="s">
        <v>112</v>
      </c>
      <c r="D19" s="161">
        <v>409180090</v>
      </c>
      <c r="E19" s="162" t="s">
        <v>256</v>
      </c>
      <c r="F19" s="163" t="s">
        <v>19</v>
      </c>
      <c r="G19" s="129" t="s">
        <v>231</v>
      </c>
      <c r="H19" s="109">
        <v>7</v>
      </c>
      <c r="I19" s="184"/>
      <c r="J19" s="112">
        <f t="shared" si="0"/>
        <v>7</v>
      </c>
      <c r="K19" s="186">
        <v>5</v>
      </c>
      <c r="L19" s="186"/>
      <c r="M19" s="112">
        <f t="shared" si="1"/>
        <v>5</v>
      </c>
      <c r="N19" s="186">
        <v>5</v>
      </c>
      <c r="O19" s="186"/>
      <c r="P19" s="112">
        <f t="shared" si="2"/>
        <v>5</v>
      </c>
      <c r="Q19" s="109">
        <v>7</v>
      </c>
      <c r="R19" s="186"/>
      <c r="S19" s="112">
        <f t="shared" si="3"/>
        <v>7</v>
      </c>
      <c r="T19" s="186">
        <v>2</v>
      </c>
      <c r="U19" s="253">
        <v>8</v>
      </c>
      <c r="V19" s="112">
        <f t="shared" si="4"/>
        <v>8</v>
      </c>
      <c r="W19" s="186">
        <v>7</v>
      </c>
      <c r="X19" s="186"/>
      <c r="Y19" s="112">
        <f t="shared" si="5"/>
        <v>7</v>
      </c>
      <c r="Z19" s="109">
        <v>7</v>
      </c>
      <c r="AA19" s="186"/>
      <c r="AB19" s="112">
        <f t="shared" si="6"/>
        <v>7</v>
      </c>
      <c r="AC19" s="186">
        <v>8</v>
      </c>
      <c r="AD19" s="436"/>
      <c r="AE19" s="112">
        <f t="shared" si="7"/>
        <v>8</v>
      </c>
      <c r="AF19" s="140">
        <f t="shared" si="8"/>
        <v>6.54</v>
      </c>
      <c r="AG19" s="187" t="str">
        <f t="shared" si="9"/>
        <v>TBK</v>
      </c>
      <c r="AH19" s="181"/>
    </row>
    <row r="20" spans="1:34" s="182" customFormat="1" ht="19.5" customHeight="1">
      <c r="A20" s="158">
        <v>10</v>
      </c>
      <c r="B20" s="200" t="s">
        <v>113</v>
      </c>
      <c r="C20" s="106" t="s">
        <v>112</v>
      </c>
      <c r="D20" s="165">
        <v>409180091</v>
      </c>
      <c r="E20" s="162" t="s">
        <v>257</v>
      </c>
      <c r="F20" s="163" t="s">
        <v>20</v>
      </c>
      <c r="G20" s="129" t="s">
        <v>231</v>
      </c>
      <c r="H20" s="109">
        <v>7</v>
      </c>
      <c r="I20" s="184"/>
      <c r="J20" s="112">
        <f t="shared" si="0"/>
        <v>7</v>
      </c>
      <c r="K20" s="186">
        <v>5</v>
      </c>
      <c r="L20" s="186"/>
      <c r="M20" s="112">
        <f t="shared" si="1"/>
        <v>5</v>
      </c>
      <c r="N20" s="186">
        <v>4</v>
      </c>
      <c r="O20" s="186">
        <v>8</v>
      </c>
      <c r="P20" s="112">
        <f t="shared" si="2"/>
        <v>8</v>
      </c>
      <c r="Q20" s="109">
        <v>6</v>
      </c>
      <c r="R20" s="186"/>
      <c r="S20" s="112">
        <f t="shared" si="3"/>
        <v>6</v>
      </c>
      <c r="T20" s="186">
        <v>1</v>
      </c>
      <c r="U20" s="253">
        <v>6</v>
      </c>
      <c r="V20" s="112">
        <f t="shared" si="4"/>
        <v>6</v>
      </c>
      <c r="W20" s="186">
        <v>6</v>
      </c>
      <c r="X20" s="186"/>
      <c r="Y20" s="112">
        <f t="shared" si="5"/>
        <v>6</v>
      </c>
      <c r="Z20" s="109">
        <v>7</v>
      </c>
      <c r="AA20" s="186"/>
      <c r="AB20" s="112">
        <f t="shared" si="6"/>
        <v>7</v>
      </c>
      <c r="AC20" s="186">
        <v>6</v>
      </c>
      <c r="AD20" s="436"/>
      <c r="AE20" s="112">
        <f t="shared" si="7"/>
        <v>6</v>
      </c>
      <c r="AF20" s="140">
        <f t="shared" si="8"/>
        <v>6.3</v>
      </c>
      <c r="AG20" s="187" t="str">
        <f t="shared" si="9"/>
        <v>TBK</v>
      </c>
      <c r="AH20" s="181"/>
    </row>
    <row r="21" spans="1:34" s="182" customFormat="1" ht="19.5" customHeight="1">
      <c r="A21" s="164">
        <v>11</v>
      </c>
      <c r="B21" s="200" t="s">
        <v>114</v>
      </c>
      <c r="C21" s="106" t="s">
        <v>115</v>
      </c>
      <c r="D21" s="161">
        <v>409180092</v>
      </c>
      <c r="E21" s="162" t="s">
        <v>258</v>
      </c>
      <c r="F21" s="163" t="s">
        <v>339</v>
      </c>
      <c r="G21" s="129" t="s">
        <v>164</v>
      </c>
      <c r="H21" s="109">
        <v>7</v>
      </c>
      <c r="I21" s="184"/>
      <c r="J21" s="112">
        <f t="shared" si="0"/>
        <v>7</v>
      </c>
      <c r="K21" s="186">
        <v>5</v>
      </c>
      <c r="L21" s="186"/>
      <c r="M21" s="112">
        <f t="shared" si="1"/>
        <v>5</v>
      </c>
      <c r="N21" s="186">
        <v>4</v>
      </c>
      <c r="O21" s="186">
        <v>5</v>
      </c>
      <c r="P21" s="112">
        <f t="shared" si="2"/>
        <v>5</v>
      </c>
      <c r="Q21" s="109">
        <v>5</v>
      </c>
      <c r="R21" s="186"/>
      <c r="S21" s="112">
        <f t="shared" si="3"/>
        <v>5</v>
      </c>
      <c r="T21" s="186">
        <v>2</v>
      </c>
      <c r="U21" s="253">
        <v>8</v>
      </c>
      <c r="V21" s="112">
        <f t="shared" si="4"/>
        <v>8</v>
      </c>
      <c r="W21" s="186">
        <v>5</v>
      </c>
      <c r="X21" s="186"/>
      <c r="Y21" s="112">
        <f t="shared" si="5"/>
        <v>5</v>
      </c>
      <c r="Z21" s="109">
        <v>6</v>
      </c>
      <c r="AA21" s="186"/>
      <c r="AB21" s="112">
        <f t="shared" si="6"/>
        <v>6</v>
      </c>
      <c r="AC21" s="186">
        <v>7</v>
      </c>
      <c r="AD21" s="436"/>
      <c r="AE21" s="112">
        <f t="shared" si="7"/>
        <v>7</v>
      </c>
      <c r="AF21" s="140">
        <f t="shared" si="8"/>
        <v>5.69</v>
      </c>
      <c r="AG21" s="187" t="str">
        <f t="shared" si="9"/>
        <v>TB</v>
      </c>
      <c r="AH21" s="181"/>
    </row>
    <row r="22" spans="1:34" s="182" customFormat="1" ht="19.5" customHeight="1">
      <c r="A22" s="158">
        <v>12</v>
      </c>
      <c r="B22" s="200" t="s">
        <v>116</v>
      </c>
      <c r="C22" s="106" t="s">
        <v>117</v>
      </c>
      <c r="D22" s="165">
        <v>409180093</v>
      </c>
      <c r="E22" s="162" t="s">
        <v>259</v>
      </c>
      <c r="F22" s="163" t="s">
        <v>9</v>
      </c>
      <c r="G22" s="129" t="s">
        <v>164</v>
      </c>
      <c r="H22" s="109">
        <v>9</v>
      </c>
      <c r="I22" s="184"/>
      <c r="J22" s="112">
        <f t="shared" si="0"/>
        <v>9</v>
      </c>
      <c r="K22" s="186">
        <v>5</v>
      </c>
      <c r="L22" s="186"/>
      <c r="M22" s="112">
        <f t="shared" si="1"/>
        <v>5</v>
      </c>
      <c r="N22" s="186">
        <v>4</v>
      </c>
      <c r="O22" s="186">
        <v>6</v>
      </c>
      <c r="P22" s="112">
        <f t="shared" si="2"/>
        <v>6</v>
      </c>
      <c r="Q22" s="109">
        <v>5</v>
      </c>
      <c r="R22" s="186"/>
      <c r="S22" s="112">
        <f t="shared" si="3"/>
        <v>5</v>
      </c>
      <c r="T22" s="186">
        <v>3</v>
      </c>
      <c r="U22" s="253">
        <v>5</v>
      </c>
      <c r="V22" s="112">
        <f t="shared" si="4"/>
        <v>5</v>
      </c>
      <c r="W22" s="186">
        <v>6</v>
      </c>
      <c r="X22" s="186"/>
      <c r="Y22" s="112">
        <f t="shared" si="5"/>
        <v>6</v>
      </c>
      <c r="Z22" s="109">
        <v>6</v>
      </c>
      <c r="AA22" s="186"/>
      <c r="AB22" s="112">
        <f t="shared" si="6"/>
        <v>6</v>
      </c>
      <c r="AC22" s="186">
        <v>8</v>
      </c>
      <c r="AD22" s="436"/>
      <c r="AE22" s="112">
        <f t="shared" si="7"/>
        <v>8</v>
      </c>
      <c r="AF22" s="140">
        <f t="shared" si="8"/>
        <v>5.75</v>
      </c>
      <c r="AG22" s="187" t="str">
        <f t="shared" si="9"/>
        <v>TB</v>
      </c>
      <c r="AH22" s="181"/>
    </row>
    <row r="23" spans="1:34" s="182" customFormat="1" ht="19.5" customHeight="1">
      <c r="A23" s="164">
        <v>13</v>
      </c>
      <c r="B23" s="200" t="s">
        <v>118</v>
      </c>
      <c r="C23" s="106" t="s">
        <v>119</v>
      </c>
      <c r="D23" s="165">
        <v>409180095</v>
      </c>
      <c r="E23" s="162" t="s">
        <v>260</v>
      </c>
      <c r="F23" s="163" t="s">
        <v>23</v>
      </c>
      <c r="G23" s="129" t="s">
        <v>164</v>
      </c>
      <c r="H23" s="109">
        <v>8</v>
      </c>
      <c r="I23" s="184"/>
      <c r="J23" s="112">
        <f t="shared" si="0"/>
        <v>8</v>
      </c>
      <c r="K23" s="186">
        <v>6</v>
      </c>
      <c r="L23" s="186"/>
      <c r="M23" s="112">
        <f t="shared" si="1"/>
        <v>6</v>
      </c>
      <c r="N23" s="186">
        <v>4</v>
      </c>
      <c r="O23" s="186">
        <v>6</v>
      </c>
      <c r="P23" s="112">
        <f t="shared" si="2"/>
        <v>6</v>
      </c>
      <c r="Q23" s="109">
        <v>6</v>
      </c>
      <c r="R23" s="186"/>
      <c r="S23" s="112">
        <f t="shared" si="3"/>
        <v>6</v>
      </c>
      <c r="T23" s="186">
        <v>3</v>
      </c>
      <c r="U23" s="253">
        <v>6</v>
      </c>
      <c r="V23" s="112">
        <f t="shared" si="4"/>
        <v>6</v>
      </c>
      <c r="W23" s="186">
        <v>6</v>
      </c>
      <c r="X23" s="186"/>
      <c r="Y23" s="112">
        <f t="shared" si="5"/>
        <v>6</v>
      </c>
      <c r="Z23" s="109">
        <v>7</v>
      </c>
      <c r="AA23" s="186"/>
      <c r="AB23" s="112">
        <f t="shared" si="6"/>
        <v>7</v>
      </c>
      <c r="AC23" s="186">
        <v>8</v>
      </c>
      <c r="AD23" s="436"/>
      <c r="AE23" s="112">
        <f t="shared" si="7"/>
        <v>8</v>
      </c>
      <c r="AF23" s="140">
        <f t="shared" si="8"/>
        <v>6.3</v>
      </c>
      <c r="AG23" s="187" t="str">
        <f t="shared" si="9"/>
        <v>TBK</v>
      </c>
      <c r="AH23" s="181"/>
    </row>
    <row r="24" spans="1:34" s="182" customFormat="1" ht="19.5" customHeight="1">
      <c r="A24" s="158">
        <v>14</v>
      </c>
      <c r="B24" s="200" t="s">
        <v>120</v>
      </c>
      <c r="C24" s="106" t="s">
        <v>121</v>
      </c>
      <c r="D24" s="161">
        <v>409180096</v>
      </c>
      <c r="E24" s="162" t="s">
        <v>261</v>
      </c>
      <c r="F24" s="163" t="s">
        <v>24</v>
      </c>
      <c r="G24" s="129" t="s">
        <v>164</v>
      </c>
      <c r="H24" s="109">
        <v>8</v>
      </c>
      <c r="I24" s="184"/>
      <c r="J24" s="112">
        <f t="shared" si="0"/>
        <v>8</v>
      </c>
      <c r="K24" s="186">
        <v>5</v>
      </c>
      <c r="L24" s="186"/>
      <c r="M24" s="112">
        <f t="shared" si="1"/>
        <v>5</v>
      </c>
      <c r="N24" s="186">
        <v>4</v>
      </c>
      <c r="O24" s="186">
        <v>7</v>
      </c>
      <c r="P24" s="112">
        <f t="shared" si="2"/>
        <v>7</v>
      </c>
      <c r="Q24" s="109">
        <v>6</v>
      </c>
      <c r="R24" s="186"/>
      <c r="S24" s="112">
        <f t="shared" si="3"/>
        <v>6</v>
      </c>
      <c r="T24" s="186">
        <v>7</v>
      </c>
      <c r="U24" s="110"/>
      <c r="V24" s="112">
        <f t="shared" si="4"/>
        <v>7</v>
      </c>
      <c r="W24" s="186">
        <v>7</v>
      </c>
      <c r="X24" s="186"/>
      <c r="Y24" s="112">
        <f t="shared" si="5"/>
        <v>7</v>
      </c>
      <c r="Z24" s="109">
        <v>7</v>
      </c>
      <c r="AA24" s="186"/>
      <c r="AB24" s="112">
        <f t="shared" si="6"/>
        <v>7</v>
      </c>
      <c r="AC24" s="186">
        <v>8</v>
      </c>
      <c r="AD24" s="436"/>
      <c r="AE24" s="112">
        <f t="shared" si="7"/>
        <v>8</v>
      </c>
      <c r="AF24" s="140">
        <f t="shared" si="8"/>
        <v>6.52</v>
      </c>
      <c r="AG24" s="187" t="str">
        <f t="shared" si="9"/>
        <v>TBK</v>
      </c>
      <c r="AH24" s="181"/>
    </row>
    <row r="25" spans="1:34" s="182" customFormat="1" ht="19.5" customHeight="1">
      <c r="A25" s="164">
        <v>15</v>
      </c>
      <c r="B25" s="200" t="s">
        <v>122</v>
      </c>
      <c r="C25" s="106" t="s">
        <v>121</v>
      </c>
      <c r="D25" s="165">
        <v>409180097</v>
      </c>
      <c r="E25" s="162" t="s">
        <v>262</v>
      </c>
      <c r="F25" s="163" t="s">
        <v>325</v>
      </c>
      <c r="G25" s="129" t="s">
        <v>164</v>
      </c>
      <c r="H25" s="109">
        <v>8</v>
      </c>
      <c r="I25" s="184"/>
      <c r="J25" s="112">
        <f t="shared" si="0"/>
        <v>8</v>
      </c>
      <c r="K25" s="186">
        <v>7</v>
      </c>
      <c r="L25" s="186"/>
      <c r="M25" s="112">
        <f t="shared" si="1"/>
        <v>7</v>
      </c>
      <c r="N25" s="186">
        <v>4</v>
      </c>
      <c r="O25" s="186">
        <v>8</v>
      </c>
      <c r="P25" s="112">
        <f t="shared" si="2"/>
        <v>8</v>
      </c>
      <c r="Q25" s="109">
        <v>7</v>
      </c>
      <c r="R25" s="186"/>
      <c r="S25" s="112">
        <f t="shared" si="3"/>
        <v>7</v>
      </c>
      <c r="T25" s="186">
        <v>6</v>
      </c>
      <c r="U25" s="110"/>
      <c r="V25" s="112">
        <f t="shared" si="4"/>
        <v>6</v>
      </c>
      <c r="W25" s="186">
        <v>6</v>
      </c>
      <c r="X25" s="186"/>
      <c r="Y25" s="112">
        <f t="shared" si="5"/>
        <v>6</v>
      </c>
      <c r="Z25" s="109">
        <v>7</v>
      </c>
      <c r="AA25" s="186"/>
      <c r="AB25" s="112">
        <f t="shared" si="6"/>
        <v>7</v>
      </c>
      <c r="AC25" s="186">
        <v>6</v>
      </c>
      <c r="AD25" s="436"/>
      <c r="AE25" s="112">
        <f t="shared" si="7"/>
        <v>6</v>
      </c>
      <c r="AF25" s="140">
        <f t="shared" si="8"/>
        <v>6.97</v>
      </c>
      <c r="AG25" s="187" t="str">
        <f t="shared" si="9"/>
        <v>TBK</v>
      </c>
      <c r="AH25" s="181"/>
    </row>
    <row r="26" spans="1:34" s="182" customFormat="1" ht="19.5" customHeight="1">
      <c r="A26" s="158">
        <v>16</v>
      </c>
      <c r="B26" s="200" t="s">
        <v>123</v>
      </c>
      <c r="C26" s="106" t="s">
        <v>124</v>
      </c>
      <c r="D26" s="161">
        <v>409180098</v>
      </c>
      <c r="E26" s="162" t="s">
        <v>263</v>
      </c>
      <c r="F26" s="163" t="s">
        <v>26</v>
      </c>
      <c r="G26" s="129" t="s">
        <v>231</v>
      </c>
      <c r="H26" s="109">
        <v>9</v>
      </c>
      <c r="I26" s="184"/>
      <c r="J26" s="112">
        <f t="shared" si="0"/>
        <v>9</v>
      </c>
      <c r="K26" s="186">
        <v>6</v>
      </c>
      <c r="L26" s="186"/>
      <c r="M26" s="112">
        <f t="shared" si="1"/>
        <v>6</v>
      </c>
      <c r="N26" s="186">
        <v>5</v>
      </c>
      <c r="O26" s="186"/>
      <c r="P26" s="112">
        <f t="shared" si="2"/>
        <v>5</v>
      </c>
      <c r="Q26" s="109">
        <v>7</v>
      </c>
      <c r="R26" s="186"/>
      <c r="S26" s="112">
        <f t="shared" si="3"/>
        <v>7</v>
      </c>
      <c r="T26" s="186">
        <v>6</v>
      </c>
      <c r="U26" s="110"/>
      <c r="V26" s="112">
        <f t="shared" si="4"/>
        <v>6</v>
      </c>
      <c r="W26" s="186">
        <v>7</v>
      </c>
      <c r="X26" s="186"/>
      <c r="Y26" s="112">
        <f t="shared" si="5"/>
        <v>7</v>
      </c>
      <c r="Z26" s="109">
        <v>7</v>
      </c>
      <c r="AA26" s="186"/>
      <c r="AB26" s="112">
        <f t="shared" si="6"/>
        <v>7</v>
      </c>
      <c r="AC26" s="186">
        <v>6</v>
      </c>
      <c r="AD26" s="436"/>
      <c r="AE26" s="112">
        <f t="shared" si="7"/>
        <v>6</v>
      </c>
      <c r="AF26" s="140">
        <f t="shared" si="8"/>
        <v>6.64</v>
      </c>
      <c r="AG26" s="187" t="str">
        <f t="shared" si="9"/>
        <v>TBK</v>
      </c>
      <c r="AH26" s="181"/>
    </row>
    <row r="27" spans="1:34" s="182" customFormat="1" ht="19.5" customHeight="1">
      <c r="A27" s="164">
        <v>17</v>
      </c>
      <c r="B27" s="200" t="s">
        <v>125</v>
      </c>
      <c r="C27" s="106" t="s">
        <v>124</v>
      </c>
      <c r="D27" s="165">
        <v>409180099</v>
      </c>
      <c r="E27" s="162" t="s">
        <v>264</v>
      </c>
      <c r="F27" s="163" t="s">
        <v>2</v>
      </c>
      <c r="G27" s="129" t="s">
        <v>231</v>
      </c>
      <c r="H27" s="109">
        <v>8</v>
      </c>
      <c r="I27" s="184"/>
      <c r="J27" s="112">
        <f t="shared" si="0"/>
        <v>8</v>
      </c>
      <c r="K27" s="186">
        <v>5</v>
      </c>
      <c r="L27" s="186"/>
      <c r="M27" s="112">
        <f t="shared" si="1"/>
        <v>5</v>
      </c>
      <c r="N27" s="186">
        <v>5</v>
      </c>
      <c r="O27" s="186"/>
      <c r="P27" s="112">
        <f t="shared" si="2"/>
        <v>5</v>
      </c>
      <c r="Q27" s="109">
        <v>6</v>
      </c>
      <c r="R27" s="186"/>
      <c r="S27" s="112">
        <f t="shared" si="3"/>
        <v>6</v>
      </c>
      <c r="T27" s="186">
        <v>5</v>
      </c>
      <c r="U27" s="110"/>
      <c r="V27" s="112">
        <f t="shared" si="4"/>
        <v>5</v>
      </c>
      <c r="W27" s="186">
        <v>8</v>
      </c>
      <c r="X27" s="186"/>
      <c r="Y27" s="112">
        <f t="shared" si="5"/>
        <v>8</v>
      </c>
      <c r="Z27" s="109">
        <v>7</v>
      </c>
      <c r="AA27" s="186"/>
      <c r="AB27" s="112">
        <f t="shared" si="6"/>
        <v>7</v>
      </c>
      <c r="AC27" s="186">
        <v>7</v>
      </c>
      <c r="AD27" s="436"/>
      <c r="AE27" s="112">
        <f t="shared" si="7"/>
        <v>7</v>
      </c>
      <c r="AF27" s="140">
        <f t="shared" si="8"/>
        <v>6.13</v>
      </c>
      <c r="AG27" s="187" t="str">
        <f t="shared" si="9"/>
        <v>TBK</v>
      </c>
      <c r="AH27" s="181"/>
    </row>
    <row r="28" spans="1:34" s="182" customFormat="1" ht="19.5" customHeight="1">
      <c r="A28" s="158">
        <v>18</v>
      </c>
      <c r="B28" s="200" t="s">
        <v>126</v>
      </c>
      <c r="C28" s="106" t="s">
        <v>127</v>
      </c>
      <c r="D28" s="161">
        <v>409180100</v>
      </c>
      <c r="E28" s="162" t="s">
        <v>265</v>
      </c>
      <c r="F28" s="163" t="s">
        <v>328</v>
      </c>
      <c r="G28" s="129" t="s">
        <v>231</v>
      </c>
      <c r="H28" s="109">
        <v>7</v>
      </c>
      <c r="I28" s="184"/>
      <c r="J28" s="112">
        <f t="shared" si="0"/>
        <v>7</v>
      </c>
      <c r="K28" s="186">
        <v>6</v>
      </c>
      <c r="L28" s="186"/>
      <c r="M28" s="112">
        <f t="shared" si="1"/>
        <v>6</v>
      </c>
      <c r="N28" s="186">
        <v>7</v>
      </c>
      <c r="O28" s="186"/>
      <c r="P28" s="112">
        <f t="shared" si="2"/>
        <v>7</v>
      </c>
      <c r="Q28" s="109">
        <v>7</v>
      </c>
      <c r="R28" s="186"/>
      <c r="S28" s="112">
        <f t="shared" si="3"/>
        <v>7</v>
      </c>
      <c r="T28" s="186">
        <v>6</v>
      </c>
      <c r="U28" s="110"/>
      <c r="V28" s="112">
        <f t="shared" si="4"/>
        <v>6</v>
      </c>
      <c r="W28" s="186">
        <v>7</v>
      </c>
      <c r="X28" s="186"/>
      <c r="Y28" s="112">
        <f t="shared" si="5"/>
        <v>7</v>
      </c>
      <c r="Z28" s="109">
        <v>7</v>
      </c>
      <c r="AA28" s="186"/>
      <c r="AB28" s="112">
        <f t="shared" si="6"/>
        <v>7</v>
      </c>
      <c r="AC28" s="186">
        <v>6</v>
      </c>
      <c r="AD28" s="436"/>
      <c r="AE28" s="112">
        <f t="shared" si="7"/>
        <v>6</v>
      </c>
      <c r="AF28" s="140">
        <f t="shared" si="8"/>
        <v>6.7</v>
      </c>
      <c r="AG28" s="187" t="str">
        <f t="shared" si="9"/>
        <v>TBK</v>
      </c>
      <c r="AH28" s="181"/>
    </row>
    <row r="29" spans="1:34" s="182" customFormat="1" ht="19.5" customHeight="1">
      <c r="A29" s="164">
        <v>19</v>
      </c>
      <c r="B29" s="200" t="s">
        <v>128</v>
      </c>
      <c r="C29" s="106" t="s">
        <v>129</v>
      </c>
      <c r="D29" s="165">
        <v>409180101</v>
      </c>
      <c r="E29" s="162" t="s">
        <v>266</v>
      </c>
      <c r="F29" s="163" t="s">
        <v>12</v>
      </c>
      <c r="G29" s="129" t="s">
        <v>231</v>
      </c>
      <c r="H29" s="109">
        <v>7</v>
      </c>
      <c r="I29" s="184"/>
      <c r="J29" s="112">
        <f t="shared" si="0"/>
        <v>7</v>
      </c>
      <c r="K29" s="186">
        <v>5</v>
      </c>
      <c r="L29" s="186"/>
      <c r="M29" s="112">
        <f t="shared" si="1"/>
        <v>5</v>
      </c>
      <c r="N29" s="186">
        <v>7</v>
      </c>
      <c r="O29" s="186"/>
      <c r="P29" s="112">
        <f t="shared" si="2"/>
        <v>7</v>
      </c>
      <c r="Q29" s="109">
        <v>7</v>
      </c>
      <c r="R29" s="186"/>
      <c r="S29" s="112">
        <f t="shared" si="3"/>
        <v>7</v>
      </c>
      <c r="T29" s="186">
        <v>4</v>
      </c>
      <c r="U29" s="253">
        <v>6</v>
      </c>
      <c r="V29" s="112">
        <f t="shared" si="4"/>
        <v>6</v>
      </c>
      <c r="W29" s="186">
        <v>7</v>
      </c>
      <c r="X29" s="186"/>
      <c r="Y29" s="112">
        <f t="shared" si="5"/>
        <v>7</v>
      </c>
      <c r="Z29" s="109">
        <v>8</v>
      </c>
      <c r="AA29" s="186"/>
      <c r="AB29" s="112">
        <f t="shared" si="6"/>
        <v>8</v>
      </c>
      <c r="AC29" s="186">
        <v>7</v>
      </c>
      <c r="AD29" s="436"/>
      <c r="AE29" s="112">
        <f t="shared" si="7"/>
        <v>7</v>
      </c>
      <c r="AF29" s="140">
        <f t="shared" si="8"/>
        <v>6.64</v>
      </c>
      <c r="AG29" s="187" t="str">
        <f t="shared" si="9"/>
        <v>TBK</v>
      </c>
      <c r="AH29" s="181"/>
    </row>
    <row r="30" spans="1:34" s="182" customFormat="1" ht="19.5" customHeight="1">
      <c r="A30" s="158">
        <v>20</v>
      </c>
      <c r="B30" s="200" t="s">
        <v>130</v>
      </c>
      <c r="C30" s="106" t="s">
        <v>131</v>
      </c>
      <c r="D30" s="161">
        <v>409180102</v>
      </c>
      <c r="E30" s="162" t="s">
        <v>267</v>
      </c>
      <c r="F30" s="163" t="s">
        <v>22</v>
      </c>
      <c r="G30" s="129" t="s">
        <v>231</v>
      </c>
      <c r="H30" s="109">
        <v>8</v>
      </c>
      <c r="I30" s="184"/>
      <c r="J30" s="112">
        <f t="shared" si="0"/>
        <v>8</v>
      </c>
      <c r="K30" s="186">
        <v>5</v>
      </c>
      <c r="L30" s="186"/>
      <c r="M30" s="112">
        <f t="shared" si="1"/>
        <v>5</v>
      </c>
      <c r="N30" s="186">
        <v>5</v>
      </c>
      <c r="O30" s="186"/>
      <c r="P30" s="112">
        <f t="shared" si="2"/>
        <v>5</v>
      </c>
      <c r="Q30" s="109">
        <v>7</v>
      </c>
      <c r="R30" s="186"/>
      <c r="S30" s="112">
        <f t="shared" si="3"/>
        <v>7</v>
      </c>
      <c r="T30" s="186">
        <v>4</v>
      </c>
      <c r="U30" s="253">
        <v>6</v>
      </c>
      <c r="V30" s="112">
        <f t="shared" si="4"/>
        <v>6</v>
      </c>
      <c r="W30" s="186">
        <v>8</v>
      </c>
      <c r="X30" s="186"/>
      <c r="Y30" s="112">
        <f t="shared" si="5"/>
        <v>8</v>
      </c>
      <c r="Z30" s="109">
        <v>8</v>
      </c>
      <c r="AA30" s="186"/>
      <c r="AB30" s="112">
        <f t="shared" si="6"/>
        <v>8</v>
      </c>
      <c r="AC30" s="186">
        <v>7</v>
      </c>
      <c r="AD30" s="436"/>
      <c r="AE30" s="112">
        <f t="shared" si="7"/>
        <v>7</v>
      </c>
      <c r="AF30" s="140">
        <f t="shared" si="8"/>
        <v>6.61</v>
      </c>
      <c r="AG30" s="187" t="str">
        <f t="shared" si="9"/>
        <v>TBK</v>
      </c>
      <c r="AH30" s="181"/>
    </row>
    <row r="31" spans="1:34" s="182" customFormat="1" ht="19.5" customHeight="1">
      <c r="A31" s="164">
        <v>21</v>
      </c>
      <c r="B31" s="200" t="s">
        <v>132</v>
      </c>
      <c r="C31" s="106" t="s">
        <v>133</v>
      </c>
      <c r="D31" s="161">
        <v>409180104</v>
      </c>
      <c r="E31" s="162" t="s">
        <v>268</v>
      </c>
      <c r="F31" s="163" t="s">
        <v>27</v>
      </c>
      <c r="G31" s="129" t="s">
        <v>231</v>
      </c>
      <c r="H31" s="109">
        <v>8</v>
      </c>
      <c r="I31" s="184"/>
      <c r="J31" s="112">
        <f t="shared" si="0"/>
        <v>8</v>
      </c>
      <c r="K31" s="186">
        <v>6</v>
      </c>
      <c r="L31" s="186"/>
      <c r="M31" s="112">
        <f t="shared" si="1"/>
        <v>6</v>
      </c>
      <c r="N31" s="186">
        <v>5</v>
      </c>
      <c r="O31" s="186"/>
      <c r="P31" s="112">
        <f t="shared" si="2"/>
        <v>5</v>
      </c>
      <c r="Q31" s="109">
        <v>7</v>
      </c>
      <c r="R31" s="186"/>
      <c r="S31" s="112">
        <f t="shared" si="3"/>
        <v>7</v>
      </c>
      <c r="T31" s="186">
        <v>4</v>
      </c>
      <c r="U31" s="253">
        <v>5</v>
      </c>
      <c r="V31" s="112">
        <f t="shared" si="4"/>
        <v>5</v>
      </c>
      <c r="W31" s="186">
        <v>5</v>
      </c>
      <c r="X31" s="186"/>
      <c r="Y31" s="112">
        <f t="shared" si="5"/>
        <v>5</v>
      </c>
      <c r="Z31" s="109">
        <v>7</v>
      </c>
      <c r="AA31" s="186"/>
      <c r="AB31" s="112">
        <f t="shared" si="6"/>
        <v>7</v>
      </c>
      <c r="AC31" s="186">
        <v>6</v>
      </c>
      <c r="AD31" s="436"/>
      <c r="AE31" s="112">
        <f t="shared" si="7"/>
        <v>6</v>
      </c>
      <c r="AF31" s="140">
        <f t="shared" si="8"/>
        <v>6.15</v>
      </c>
      <c r="AG31" s="187" t="str">
        <f t="shared" si="9"/>
        <v>TBK</v>
      </c>
      <c r="AH31" s="181"/>
    </row>
    <row r="32" spans="1:34" s="182" customFormat="1" ht="19.5" customHeight="1">
      <c r="A32" s="158">
        <v>22</v>
      </c>
      <c r="B32" s="200" t="s">
        <v>141</v>
      </c>
      <c r="C32" s="106" t="s">
        <v>235</v>
      </c>
      <c r="D32" s="165">
        <v>409180105</v>
      </c>
      <c r="E32" s="162" t="s">
        <v>269</v>
      </c>
      <c r="F32" s="163" t="s">
        <v>9</v>
      </c>
      <c r="G32" s="129" t="s">
        <v>231</v>
      </c>
      <c r="H32" s="188">
        <v>7</v>
      </c>
      <c r="I32" s="184"/>
      <c r="J32" s="112">
        <f t="shared" si="0"/>
        <v>7</v>
      </c>
      <c r="K32" s="186">
        <v>5</v>
      </c>
      <c r="L32" s="186"/>
      <c r="M32" s="112">
        <f t="shared" si="1"/>
        <v>5</v>
      </c>
      <c r="N32" s="186">
        <v>3</v>
      </c>
      <c r="O32" s="186"/>
      <c r="P32" s="112">
        <f t="shared" si="2"/>
        <v>3</v>
      </c>
      <c r="Q32" s="109">
        <v>6</v>
      </c>
      <c r="R32" s="186"/>
      <c r="S32" s="112">
        <f t="shared" si="3"/>
        <v>6</v>
      </c>
      <c r="T32" s="186">
        <v>3</v>
      </c>
      <c r="U32" s="253"/>
      <c r="V32" s="112">
        <f t="shared" si="4"/>
        <v>3</v>
      </c>
      <c r="W32" s="186">
        <v>4</v>
      </c>
      <c r="X32" s="186"/>
      <c r="Y32" s="112">
        <f t="shared" si="5"/>
        <v>4</v>
      </c>
      <c r="Z32" s="109">
        <v>6</v>
      </c>
      <c r="AA32" s="186"/>
      <c r="AB32" s="112">
        <f t="shared" si="6"/>
        <v>6</v>
      </c>
      <c r="AC32" s="186">
        <v>7</v>
      </c>
      <c r="AD32" s="436"/>
      <c r="AE32" s="112">
        <f t="shared" si="7"/>
        <v>7</v>
      </c>
      <c r="AF32" s="140">
        <f t="shared" si="8"/>
        <v>4.89</v>
      </c>
      <c r="AG32" s="187" t="str">
        <f t="shared" si="9"/>
        <v>Yếu</v>
      </c>
      <c r="AH32" s="181"/>
    </row>
    <row r="33" spans="1:34" s="182" customFormat="1" ht="19.5" customHeight="1">
      <c r="A33" s="164">
        <v>23</v>
      </c>
      <c r="B33" s="159" t="s">
        <v>335</v>
      </c>
      <c r="C33" s="160" t="s">
        <v>336</v>
      </c>
      <c r="D33" s="161">
        <v>409180106</v>
      </c>
      <c r="E33" s="162" t="s">
        <v>340</v>
      </c>
      <c r="F33" s="163" t="s">
        <v>17</v>
      </c>
      <c r="G33" s="129" t="s">
        <v>164</v>
      </c>
      <c r="H33" s="109">
        <v>0</v>
      </c>
      <c r="I33" s="184"/>
      <c r="J33" s="112">
        <f t="shared" si="0"/>
        <v>0</v>
      </c>
      <c r="K33" s="186">
        <v>0</v>
      </c>
      <c r="L33" s="186"/>
      <c r="M33" s="112">
        <f t="shared" si="1"/>
        <v>0</v>
      </c>
      <c r="N33" s="186">
        <v>0</v>
      </c>
      <c r="O33" s="186"/>
      <c r="P33" s="112">
        <f t="shared" si="2"/>
        <v>0</v>
      </c>
      <c r="Q33" s="109">
        <v>0</v>
      </c>
      <c r="R33" s="186"/>
      <c r="S33" s="112">
        <f t="shared" si="3"/>
        <v>0</v>
      </c>
      <c r="T33" s="186">
        <v>0</v>
      </c>
      <c r="U33" s="253"/>
      <c r="V33" s="112">
        <f t="shared" si="4"/>
        <v>0</v>
      </c>
      <c r="W33" s="186">
        <v>0</v>
      </c>
      <c r="X33" s="186"/>
      <c r="Y33" s="112">
        <f t="shared" si="5"/>
        <v>0</v>
      </c>
      <c r="Z33" s="109">
        <v>0</v>
      </c>
      <c r="AA33" s="186"/>
      <c r="AB33" s="112">
        <f t="shared" si="6"/>
        <v>0</v>
      </c>
      <c r="AC33" s="186">
        <v>0</v>
      </c>
      <c r="AD33" s="436"/>
      <c r="AE33" s="112">
        <f t="shared" si="7"/>
        <v>0</v>
      </c>
      <c r="AF33" s="140">
        <f t="shared" si="8"/>
        <v>0</v>
      </c>
      <c r="AG33" s="187" t="str">
        <f t="shared" si="9"/>
        <v>Kém</v>
      </c>
      <c r="AH33" s="181"/>
    </row>
    <row r="34" spans="1:34" s="182" customFormat="1" ht="19.5" customHeight="1">
      <c r="A34" s="158">
        <v>24</v>
      </c>
      <c r="B34" s="200" t="s">
        <v>134</v>
      </c>
      <c r="C34" s="106" t="s">
        <v>135</v>
      </c>
      <c r="D34" s="165">
        <v>409180107</v>
      </c>
      <c r="E34" s="162" t="s">
        <v>270</v>
      </c>
      <c r="F34" s="163" t="s">
        <v>328</v>
      </c>
      <c r="G34" s="129" t="s">
        <v>231</v>
      </c>
      <c r="H34" s="109">
        <v>7</v>
      </c>
      <c r="I34" s="184"/>
      <c r="J34" s="112">
        <f t="shared" si="0"/>
        <v>7</v>
      </c>
      <c r="K34" s="186">
        <v>6</v>
      </c>
      <c r="L34" s="186"/>
      <c r="M34" s="112">
        <f t="shared" si="1"/>
        <v>6</v>
      </c>
      <c r="N34" s="186">
        <v>3</v>
      </c>
      <c r="O34" s="186"/>
      <c r="P34" s="112">
        <f t="shared" si="2"/>
        <v>3</v>
      </c>
      <c r="Q34" s="109">
        <v>5</v>
      </c>
      <c r="R34" s="186"/>
      <c r="S34" s="112">
        <f t="shared" si="3"/>
        <v>5</v>
      </c>
      <c r="T34" s="186">
        <v>0</v>
      </c>
      <c r="U34" s="253">
        <v>5</v>
      </c>
      <c r="V34" s="112">
        <f t="shared" si="4"/>
        <v>5</v>
      </c>
      <c r="W34" s="186">
        <v>5</v>
      </c>
      <c r="X34" s="186"/>
      <c r="Y34" s="112">
        <f t="shared" si="5"/>
        <v>5</v>
      </c>
      <c r="Z34" s="109">
        <v>6</v>
      </c>
      <c r="AA34" s="186"/>
      <c r="AB34" s="112">
        <f t="shared" si="6"/>
        <v>6</v>
      </c>
      <c r="AC34" s="186">
        <v>5</v>
      </c>
      <c r="AD34" s="436"/>
      <c r="AE34" s="112">
        <f t="shared" si="7"/>
        <v>5</v>
      </c>
      <c r="AF34" s="140">
        <f t="shared" si="8"/>
        <v>5.2</v>
      </c>
      <c r="AG34" s="187" t="str">
        <f t="shared" si="9"/>
        <v>TB</v>
      </c>
      <c r="AH34" s="181"/>
    </row>
    <row r="35" spans="1:34" s="182" customFormat="1" ht="19.5" customHeight="1">
      <c r="A35" s="164">
        <v>25</v>
      </c>
      <c r="B35" s="200" t="s">
        <v>136</v>
      </c>
      <c r="C35" s="106" t="s">
        <v>137</v>
      </c>
      <c r="D35" s="161">
        <v>409180108</v>
      </c>
      <c r="E35" s="162" t="s">
        <v>271</v>
      </c>
      <c r="F35" s="163" t="s">
        <v>17</v>
      </c>
      <c r="G35" s="129" t="s">
        <v>164</v>
      </c>
      <c r="H35" s="109">
        <v>8</v>
      </c>
      <c r="I35" s="184"/>
      <c r="J35" s="112">
        <f t="shared" si="0"/>
        <v>8</v>
      </c>
      <c r="K35" s="186">
        <v>6</v>
      </c>
      <c r="L35" s="186"/>
      <c r="M35" s="112">
        <f t="shared" si="1"/>
        <v>6</v>
      </c>
      <c r="N35" s="186">
        <v>3</v>
      </c>
      <c r="O35" s="186">
        <v>5</v>
      </c>
      <c r="P35" s="112">
        <f t="shared" si="2"/>
        <v>5</v>
      </c>
      <c r="Q35" s="109">
        <v>6</v>
      </c>
      <c r="R35" s="186"/>
      <c r="S35" s="112">
        <f t="shared" si="3"/>
        <v>6</v>
      </c>
      <c r="T35" s="186">
        <v>0</v>
      </c>
      <c r="U35" s="253">
        <v>5</v>
      </c>
      <c r="V35" s="112">
        <f t="shared" si="4"/>
        <v>5</v>
      </c>
      <c r="W35" s="186">
        <v>5</v>
      </c>
      <c r="X35" s="186"/>
      <c r="Y35" s="112">
        <f t="shared" si="5"/>
        <v>5</v>
      </c>
      <c r="Z35" s="109">
        <v>6</v>
      </c>
      <c r="AA35" s="186"/>
      <c r="AB35" s="112">
        <f t="shared" si="6"/>
        <v>6</v>
      </c>
      <c r="AC35" s="186">
        <v>7</v>
      </c>
      <c r="AD35" s="436"/>
      <c r="AE35" s="112">
        <f t="shared" si="7"/>
        <v>7</v>
      </c>
      <c r="AF35" s="140">
        <f t="shared" si="8"/>
        <v>5.8</v>
      </c>
      <c r="AG35" s="187" t="str">
        <f t="shared" si="9"/>
        <v>TB</v>
      </c>
      <c r="AH35" s="181"/>
    </row>
    <row r="36" spans="1:34" s="182" customFormat="1" ht="19.5" customHeight="1">
      <c r="A36" s="158">
        <v>26</v>
      </c>
      <c r="B36" s="200" t="s">
        <v>138</v>
      </c>
      <c r="C36" s="106" t="s">
        <v>139</v>
      </c>
      <c r="D36" s="165">
        <v>409180109</v>
      </c>
      <c r="E36" s="162" t="s">
        <v>272</v>
      </c>
      <c r="F36" s="163" t="s">
        <v>28</v>
      </c>
      <c r="G36" s="129" t="s">
        <v>164</v>
      </c>
      <c r="H36" s="109">
        <v>9</v>
      </c>
      <c r="I36" s="184"/>
      <c r="J36" s="112">
        <f t="shared" si="0"/>
        <v>9</v>
      </c>
      <c r="K36" s="186">
        <v>7</v>
      </c>
      <c r="L36" s="186"/>
      <c r="M36" s="112">
        <f t="shared" si="1"/>
        <v>7</v>
      </c>
      <c r="N36" s="186">
        <v>5</v>
      </c>
      <c r="O36" s="186"/>
      <c r="P36" s="112">
        <f t="shared" si="2"/>
        <v>5</v>
      </c>
      <c r="Q36" s="109">
        <v>7</v>
      </c>
      <c r="R36" s="186"/>
      <c r="S36" s="112">
        <f t="shared" si="3"/>
        <v>7</v>
      </c>
      <c r="T36" s="186">
        <v>4</v>
      </c>
      <c r="U36" s="253">
        <v>6</v>
      </c>
      <c r="V36" s="112">
        <f t="shared" si="4"/>
        <v>6</v>
      </c>
      <c r="W36" s="186">
        <v>6</v>
      </c>
      <c r="X36" s="186"/>
      <c r="Y36" s="112">
        <f t="shared" si="5"/>
        <v>6</v>
      </c>
      <c r="Z36" s="109">
        <v>7</v>
      </c>
      <c r="AA36" s="186"/>
      <c r="AB36" s="112">
        <f t="shared" si="6"/>
        <v>7</v>
      </c>
      <c r="AC36" s="186">
        <v>8</v>
      </c>
      <c r="AD36" s="436"/>
      <c r="AE36" s="112">
        <f t="shared" si="7"/>
        <v>8</v>
      </c>
      <c r="AF36" s="140">
        <f t="shared" si="8"/>
        <v>6.67</v>
      </c>
      <c r="AG36" s="187" t="str">
        <f t="shared" si="9"/>
        <v>TBK</v>
      </c>
      <c r="AH36" s="181"/>
    </row>
    <row r="37" spans="1:34" s="182" customFormat="1" ht="19.5" customHeight="1">
      <c r="A37" s="164">
        <v>27</v>
      </c>
      <c r="B37" s="200" t="s">
        <v>140</v>
      </c>
      <c r="C37" s="106" t="s">
        <v>139</v>
      </c>
      <c r="D37" s="161">
        <v>409180110</v>
      </c>
      <c r="E37" s="162" t="s">
        <v>273</v>
      </c>
      <c r="F37" s="163" t="s">
        <v>29</v>
      </c>
      <c r="G37" s="129" t="s">
        <v>164</v>
      </c>
      <c r="H37" s="109">
        <v>8</v>
      </c>
      <c r="I37" s="184"/>
      <c r="J37" s="112">
        <f t="shared" si="0"/>
        <v>8</v>
      </c>
      <c r="K37" s="186">
        <v>6</v>
      </c>
      <c r="L37" s="186"/>
      <c r="M37" s="112">
        <f t="shared" si="1"/>
        <v>6</v>
      </c>
      <c r="N37" s="186">
        <v>4</v>
      </c>
      <c r="O37" s="186">
        <v>7</v>
      </c>
      <c r="P37" s="112">
        <f t="shared" si="2"/>
        <v>7</v>
      </c>
      <c r="Q37" s="109">
        <v>7</v>
      </c>
      <c r="R37" s="186"/>
      <c r="S37" s="112">
        <f t="shared" si="3"/>
        <v>7</v>
      </c>
      <c r="T37" s="186">
        <v>4</v>
      </c>
      <c r="U37" s="253">
        <v>5</v>
      </c>
      <c r="V37" s="112">
        <f t="shared" si="4"/>
        <v>5</v>
      </c>
      <c r="W37" s="186">
        <v>5</v>
      </c>
      <c r="X37" s="186"/>
      <c r="Y37" s="112">
        <f t="shared" si="5"/>
        <v>5</v>
      </c>
      <c r="Z37" s="109">
        <v>6</v>
      </c>
      <c r="AA37" s="186"/>
      <c r="AB37" s="112">
        <f t="shared" si="6"/>
        <v>6</v>
      </c>
      <c r="AC37" s="186">
        <v>7</v>
      </c>
      <c r="AD37" s="436"/>
      <c r="AE37" s="112">
        <f t="shared" si="7"/>
        <v>7</v>
      </c>
      <c r="AF37" s="140">
        <f t="shared" si="8"/>
        <v>6.31</v>
      </c>
      <c r="AG37" s="187" t="str">
        <f t="shared" si="9"/>
        <v>TBK</v>
      </c>
      <c r="AH37" s="181"/>
    </row>
    <row r="38" spans="1:34" s="182" customFormat="1" ht="19.5" customHeight="1">
      <c r="A38" s="158">
        <v>28</v>
      </c>
      <c r="B38" s="200" t="s">
        <v>141</v>
      </c>
      <c r="C38" s="106" t="s">
        <v>142</v>
      </c>
      <c r="D38" s="165">
        <v>409180111</v>
      </c>
      <c r="E38" s="162" t="s">
        <v>274</v>
      </c>
      <c r="F38" s="163" t="s">
        <v>17</v>
      </c>
      <c r="G38" s="129" t="s">
        <v>231</v>
      </c>
      <c r="H38" s="109">
        <v>8</v>
      </c>
      <c r="I38" s="184"/>
      <c r="J38" s="112">
        <f t="shared" si="0"/>
        <v>8</v>
      </c>
      <c r="K38" s="186">
        <v>5</v>
      </c>
      <c r="L38" s="186"/>
      <c r="M38" s="112">
        <f t="shared" si="1"/>
        <v>5</v>
      </c>
      <c r="N38" s="186">
        <v>4</v>
      </c>
      <c r="O38" s="186">
        <v>8</v>
      </c>
      <c r="P38" s="112">
        <f t="shared" si="2"/>
        <v>8</v>
      </c>
      <c r="Q38" s="109">
        <v>7</v>
      </c>
      <c r="R38" s="186"/>
      <c r="S38" s="112">
        <f t="shared" si="3"/>
        <v>7</v>
      </c>
      <c r="T38" s="186">
        <v>5</v>
      </c>
      <c r="U38" s="110"/>
      <c r="V38" s="112">
        <f t="shared" si="4"/>
        <v>5</v>
      </c>
      <c r="W38" s="186">
        <v>4</v>
      </c>
      <c r="X38" s="186">
        <v>6</v>
      </c>
      <c r="Y38" s="112">
        <f t="shared" si="5"/>
        <v>6</v>
      </c>
      <c r="Z38" s="109">
        <v>7</v>
      </c>
      <c r="AA38" s="186"/>
      <c r="AB38" s="112">
        <f t="shared" si="6"/>
        <v>7</v>
      </c>
      <c r="AC38" s="186">
        <v>8</v>
      </c>
      <c r="AD38" s="436"/>
      <c r="AE38" s="112">
        <f t="shared" si="7"/>
        <v>8</v>
      </c>
      <c r="AF38" s="140">
        <f t="shared" si="8"/>
        <v>6.51</v>
      </c>
      <c r="AG38" s="187" t="str">
        <f t="shared" si="9"/>
        <v>TBK</v>
      </c>
      <c r="AH38" s="181"/>
    </row>
    <row r="39" spans="1:34" s="182" customFormat="1" ht="19.5" customHeight="1">
      <c r="A39" s="164">
        <v>29</v>
      </c>
      <c r="B39" s="200" t="s">
        <v>143</v>
      </c>
      <c r="C39" s="106" t="s">
        <v>144</v>
      </c>
      <c r="D39" s="161">
        <v>409180112</v>
      </c>
      <c r="E39" s="162" t="s">
        <v>275</v>
      </c>
      <c r="F39" s="163" t="s">
        <v>13</v>
      </c>
      <c r="G39" s="129" t="s">
        <v>231</v>
      </c>
      <c r="H39" s="109">
        <v>7</v>
      </c>
      <c r="I39" s="184"/>
      <c r="J39" s="112">
        <f t="shared" si="0"/>
        <v>7</v>
      </c>
      <c r="K39" s="186">
        <v>6</v>
      </c>
      <c r="L39" s="186"/>
      <c r="M39" s="112">
        <f t="shared" si="1"/>
        <v>6</v>
      </c>
      <c r="N39" s="186">
        <v>8</v>
      </c>
      <c r="O39" s="186"/>
      <c r="P39" s="112">
        <f t="shared" si="2"/>
        <v>8</v>
      </c>
      <c r="Q39" s="109">
        <v>7</v>
      </c>
      <c r="R39" s="186"/>
      <c r="S39" s="112">
        <f t="shared" si="3"/>
        <v>7</v>
      </c>
      <c r="T39" s="186">
        <v>4</v>
      </c>
      <c r="U39" s="253">
        <v>7</v>
      </c>
      <c r="V39" s="112">
        <f t="shared" si="4"/>
        <v>7</v>
      </c>
      <c r="W39" s="186">
        <v>7</v>
      </c>
      <c r="X39" s="186"/>
      <c r="Y39" s="112">
        <f t="shared" si="5"/>
        <v>7</v>
      </c>
      <c r="Z39" s="109">
        <v>7</v>
      </c>
      <c r="AA39" s="186"/>
      <c r="AB39" s="112">
        <f t="shared" si="6"/>
        <v>7</v>
      </c>
      <c r="AC39" s="186">
        <v>6</v>
      </c>
      <c r="AD39" s="436"/>
      <c r="AE39" s="112">
        <f t="shared" si="7"/>
        <v>6</v>
      </c>
      <c r="AF39" s="140">
        <f>ROUND(SUMPRODUCT(H39:AE39,$H$10:$AE$10)/SUM($H$10:$AE$10),2)</f>
        <v>6.97</v>
      </c>
      <c r="AG39" s="187" t="str">
        <f t="shared" si="9"/>
        <v>TBK</v>
      </c>
      <c r="AH39" s="181"/>
    </row>
    <row r="40" spans="1:34" s="182" customFormat="1" ht="19.5" customHeight="1">
      <c r="A40" s="158">
        <v>30</v>
      </c>
      <c r="B40" s="200" t="s">
        <v>145</v>
      </c>
      <c r="C40" s="106" t="s">
        <v>146</v>
      </c>
      <c r="D40" s="161">
        <v>409180114</v>
      </c>
      <c r="E40" s="162" t="s">
        <v>276</v>
      </c>
      <c r="F40" s="163" t="s">
        <v>30</v>
      </c>
      <c r="G40" s="129" t="s">
        <v>231</v>
      </c>
      <c r="H40" s="109">
        <v>8</v>
      </c>
      <c r="I40" s="184"/>
      <c r="J40" s="112">
        <f aca="true" t="shared" si="10" ref="J40:J68">IF(I40="",H40,IF(H40&gt;=5,I40,MAX(H40,I40)))</f>
        <v>8</v>
      </c>
      <c r="K40" s="186">
        <v>5</v>
      </c>
      <c r="L40" s="186"/>
      <c r="M40" s="112">
        <f aca="true" t="shared" si="11" ref="M40:M68">IF(L40="",K40,IF(K40&gt;=5,L40,MAX(K40,L40)))</f>
        <v>5</v>
      </c>
      <c r="N40" s="186">
        <v>7</v>
      </c>
      <c r="O40" s="186"/>
      <c r="P40" s="112">
        <f aca="true" t="shared" si="12" ref="P40:P68">IF(O40="",N40,IF(N40&gt;=5,O40,MAX(N40,O40)))</f>
        <v>7</v>
      </c>
      <c r="Q40" s="109">
        <v>7</v>
      </c>
      <c r="R40" s="186"/>
      <c r="S40" s="112">
        <f aca="true" t="shared" si="13" ref="S40:S68">IF(R40="",Q40,IF(Q40&gt;=5,R40,MAX(Q40,R40)))</f>
        <v>7</v>
      </c>
      <c r="T40" s="186">
        <v>5</v>
      </c>
      <c r="U40" s="110"/>
      <c r="V40" s="112">
        <f aca="true" t="shared" si="14" ref="V40:V68">IF(U40="",T40,IF(T40&gt;=5,U40,MAX(T40,U40)))</f>
        <v>5</v>
      </c>
      <c r="W40" s="186">
        <v>6</v>
      </c>
      <c r="X40" s="186"/>
      <c r="Y40" s="112">
        <f t="shared" si="5"/>
        <v>6</v>
      </c>
      <c r="Z40" s="109">
        <v>8</v>
      </c>
      <c r="AA40" s="186"/>
      <c r="AB40" s="112">
        <f t="shared" si="6"/>
        <v>8</v>
      </c>
      <c r="AC40" s="186">
        <v>5</v>
      </c>
      <c r="AD40" s="436"/>
      <c r="AE40" s="112">
        <f t="shared" si="7"/>
        <v>5</v>
      </c>
      <c r="AF40" s="140">
        <f t="shared" si="8"/>
        <v>6.48</v>
      </c>
      <c r="AG40" s="187" t="str">
        <f t="shared" si="9"/>
        <v>TBK</v>
      </c>
      <c r="AH40" s="181"/>
    </row>
    <row r="41" spans="1:34" s="191" customFormat="1" ht="19.5" customHeight="1">
      <c r="A41" s="164">
        <v>31</v>
      </c>
      <c r="B41" s="200" t="s">
        <v>108</v>
      </c>
      <c r="C41" s="106" t="s">
        <v>147</v>
      </c>
      <c r="D41" s="165">
        <v>409180115</v>
      </c>
      <c r="E41" s="168" t="s">
        <v>277</v>
      </c>
      <c r="F41" s="163" t="s">
        <v>23</v>
      </c>
      <c r="G41" s="129" t="s">
        <v>231</v>
      </c>
      <c r="H41" s="109">
        <v>8</v>
      </c>
      <c r="I41" s="189"/>
      <c r="J41" s="112">
        <f t="shared" si="10"/>
        <v>8</v>
      </c>
      <c r="K41" s="110">
        <v>7</v>
      </c>
      <c r="L41" s="110"/>
      <c r="M41" s="112">
        <f t="shared" si="11"/>
        <v>7</v>
      </c>
      <c r="N41" s="110">
        <v>7</v>
      </c>
      <c r="O41" s="110"/>
      <c r="P41" s="112">
        <f t="shared" si="12"/>
        <v>7</v>
      </c>
      <c r="Q41" s="109">
        <v>8</v>
      </c>
      <c r="R41" s="110"/>
      <c r="S41" s="112">
        <f t="shared" si="13"/>
        <v>8</v>
      </c>
      <c r="T41" s="110">
        <v>5</v>
      </c>
      <c r="U41" s="110"/>
      <c r="V41" s="112">
        <f t="shared" si="14"/>
        <v>5</v>
      </c>
      <c r="W41" s="110">
        <v>7</v>
      </c>
      <c r="X41" s="110"/>
      <c r="Y41" s="112">
        <f t="shared" si="5"/>
        <v>7</v>
      </c>
      <c r="Z41" s="109">
        <v>7</v>
      </c>
      <c r="AA41" s="110"/>
      <c r="AB41" s="112">
        <f t="shared" si="6"/>
        <v>7</v>
      </c>
      <c r="AC41" s="110">
        <v>6</v>
      </c>
      <c r="AD41" s="436"/>
      <c r="AE41" s="112">
        <f t="shared" si="7"/>
        <v>6</v>
      </c>
      <c r="AF41" s="140">
        <f t="shared" si="8"/>
        <v>7.08</v>
      </c>
      <c r="AG41" s="187" t="str">
        <f t="shared" si="9"/>
        <v>Khá</v>
      </c>
      <c r="AH41" s="190"/>
    </row>
    <row r="42" spans="1:34" s="191" customFormat="1" ht="19.5" customHeight="1">
      <c r="A42" s="158">
        <v>32</v>
      </c>
      <c r="B42" s="200" t="s">
        <v>148</v>
      </c>
      <c r="C42" s="106" t="s">
        <v>149</v>
      </c>
      <c r="D42" s="169">
        <v>409180116</v>
      </c>
      <c r="E42" s="168" t="s">
        <v>272</v>
      </c>
      <c r="F42" s="163" t="s">
        <v>31</v>
      </c>
      <c r="G42" s="129" t="s">
        <v>231</v>
      </c>
      <c r="H42" s="109">
        <v>7</v>
      </c>
      <c r="I42" s="189"/>
      <c r="J42" s="112">
        <f t="shared" si="10"/>
        <v>7</v>
      </c>
      <c r="K42" s="110">
        <v>6</v>
      </c>
      <c r="L42" s="110"/>
      <c r="M42" s="112">
        <f t="shared" si="11"/>
        <v>6</v>
      </c>
      <c r="N42" s="110">
        <v>7</v>
      </c>
      <c r="O42" s="110"/>
      <c r="P42" s="112">
        <f t="shared" si="12"/>
        <v>7</v>
      </c>
      <c r="Q42" s="109">
        <v>6</v>
      </c>
      <c r="R42" s="110"/>
      <c r="S42" s="112">
        <f t="shared" si="13"/>
        <v>6</v>
      </c>
      <c r="T42" s="110">
        <v>5</v>
      </c>
      <c r="U42" s="110"/>
      <c r="V42" s="112">
        <f t="shared" si="14"/>
        <v>5</v>
      </c>
      <c r="W42" s="110">
        <v>7</v>
      </c>
      <c r="X42" s="110"/>
      <c r="Y42" s="112">
        <f t="shared" si="5"/>
        <v>7</v>
      </c>
      <c r="Z42" s="109">
        <v>6</v>
      </c>
      <c r="AA42" s="110"/>
      <c r="AB42" s="112">
        <f t="shared" si="6"/>
        <v>6</v>
      </c>
      <c r="AC42" s="110">
        <v>6</v>
      </c>
      <c r="AD42" s="436"/>
      <c r="AE42" s="112">
        <f t="shared" si="7"/>
        <v>6</v>
      </c>
      <c r="AF42" s="140">
        <f t="shared" si="8"/>
        <v>6.23</v>
      </c>
      <c r="AG42" s="187" t="str">
        <f t="shared" si="9"/>
        <v>TBK</v>
      </c>
      <c r="AH42" s="190"/>
    </row>
    <row r="43" spans="1:39" s="191" customFormat="1" ht="19.5" customHeight="1">
      <c r="A43" s="164">
        <v>33</v>
      </c>
      <c r="B43" s="200" t="s">
        <v>150</v>
      </c>
      <c r="C43" s="106" t="s">
        <v>149</v>
      </c>
      <c r="D43" s="165">
        <v>409180117</v>
      </c>
      <c r="E43" s="168" t="s">
        <v>278</v>
      </c>
      <c r="F43" s="163" t="s">
        <v>32</v>
      </c>
      <c r="G43" s="129" t="s">
        <v>231</v>
      </c>
      <c r="H43" s="109">
        <v>7</v>
      </c>
      <c r="I43" s="189"/>
      <c r="J43" s="112">
        <f t="shared" si="10"/>
        <v>7</v>
      </c>
      <c r="K43" s="110">
        <v>7</v>
      </c>
      <c r="L43" s="110"/>
      <c r="M43" s="112">
        <f t="shared" si="11"/>
        <v>7</v>
      </c>
      <c r="N43" s="110">
        <v>7</v>
      </c>
      <c r="O43" s="110"/>
      <c r="P43" s="112">
        <f t="shared" si="12"/>
        <v>7</v>
      </c>
      <c r="Q43" s="109">
        <v>7</v>
      </c>
      <c r="R43" s="110"/>
      <c r="S43" s="112">
        <f t="shared" si="13"/>
        <v>7</v>
      </c>
      <c r="T43" s="110">
        <v>7</v>
      </c>
      <c r="U43" s="110"/>
      <c r="V43" s="112">
        <f t="shared" si="14"/>
        <v>7</v>
      </c>
      <c r="W43" s="110">
        <v>6</v>
      </c>
      <c r="X43" s="110"/>
      <c r="Y43" s="112">
        <f t="shared" si="5"/>
        <v>6</v>
      </c>
      <c r="Z43" s="109">
        <v>7</v>
      </c>
      <c r="AA43" s="110"/>
      <c r="AB43" s="112">
        <f t="shared" si="6"/>
        <v>7</v>
      </c>
      <c r="AC43" s="110">
        <v>7</v>
      </c>
      <c r="AD43" s="436"/>
      <c r="AE43" s="112">
        <f t="shared" si="7"/>
        <v>7</v>
      </c>
      <c r="AF43" s="140">
        <f t="shared" si="8"/>
        <v>6.87</v>
      </c>
      <c r="AG43" s="187" t="str">
        <f t="shared" si="9"/>
        <v>TBK</v>
      </c>
      <c r="AH43" s="497"/>
      <c r="AI43" s="497"/>
      <c r="AJ43" s="497"/>
      <c r="AK43" s="497"/>
      <c r="AL43" s="497"/>
      <c r="AM43" s="497"/>
    </row>
    <row r="44" spans="1:34" s="191" customFormat="1" ht="19.5" customHeight="1">
      <c r="A44" s="158">
        <v>34</v>
      </c>
      <c r="B44" s="200" t="s">
        <v>145</v>
      </c>
      <c r="C44" s="106" t="s">
        <v>151</v>
      </c>
      <c r="D44" s="169">
        <v>409180118</v>
      </c>
      <c r="E44" s="168" t="s">
        <v>279</v>
      </c>
      <c r="F44" s="163" t="s">
        <v>10</v>
      </c>
      <c r="G44" s="129" t="s">
        <v>231</v>
      </c>
      <c r="H44" s="109">
        <v>7</v>
      </c>
      <c r="I44" s="189"/>
      <c r="J44" s="112">
        <f t="shared" si="10"/>
        <v>7</v>
      </c>
      <c r="K44" s="110">
        <v>7</v>
      </c>
      <c r="L44" s="110"/>
      <c r="M44" s="112">
        <f t="shared" si="11"/>
        <v>7</v>
      </c>
      <c r="N44" s="110">
        <v>7</v>
      </c>
      <c r="O44" s="110"/>
      <c r="P44" s="112">
        <f t="shared" si="12"/>
        <v>7</v>
      </c>
      <c r="Q44" s="109">
        <v>7</v>
      </c>
      <c r="R44" s="110"/>
      <c r="S44" s="112">
        <f t="shared" si="13"/>
        <v>7</v>
      </c>
      <c r="T44" s="110">
        <v>7</v>
      </c>
      <c r="U44" s="110"/>
      <c r="V44" s="112">
        <f t="shared" si="14"/>
        <v>7</v>
      </c>
      <c r="W44" s="110">
        <v>6</v>
      </c>
      <c r="X44" s="110"/>
      <c r="Y44" s="112">
        <f t="shared" si="5"/>
        <v>6</v>
      </c>
      <c r="Z44" s="109">
        <v>8</v>
      </c>
      <c r="AA44" s="110"/>
      <c r="AB44" s="112">
        <f t="shared" si="6"/>
        <v>8</v>
      </c>
      <c r="AC44" s="110">
        <v>7</v>
      </c>
      <c r="AD44" s="436"/>
      <c r="AE44" s="112">
        <f t="shared" si="7"/>
        <v>7</v>
      </c>
      <c r="AF44" s="140">
        <f t="shared" si="8"/>
        <v>6.97</v>
      </c>
      <c r="AG44" s="187" t="str">
        <f t="shared" si="9"/>
        <v>TBK</v>
      </c>
      <c r="AH44" s="190"/>
    </row>
    <row r="45" spans="1:34" s="191" customFormat="1" ht="19.5" customHeight="1">
      <c r="A45" s="164">
        <v>35</v>
      </c>
      <c r="B45" s="200" t="s">
        <v>152</v>
      </c>
      <c r="C45" s="106" t="s">
        <v>153</v>
      </c>
      <c r="D45" s="165">
        <v>409180119</v>
      </c>
      <c r="E45" s="168" t="s">
        <v>280</v>
      </c>
      <c r="F45" s="163" t="s">
        <v>33</v>
      </c>
      <c r="G45" s="129" t="s">
        <v>164</v>
      </c>
      <c r="H45" s="109">
        <v>8</v>
      </c>
      <c r="I45" s="189"/>
      <c r="J45" s="112">
        <f t="shared" si="10"/>
        <v>8</v>
      </c>
      <c r="K45" s="110">
        <v>6</v>
      </c>
      <c r="L45" s="110"/>
      <c r="M45" s="112">
        <f t="shared" si="11"/>
        <v>6</v>
      </c>
      <c r="N45" s="110">
        <v>4</v>
      </c>
      <c r="O45" s="110">
        <v>8</v>
      </c>
      <c r="P45" s="112">
        <f t="shared" si="12"/>
        <v>8</v>
      </c>
      <c r="Q45" s="109">
        <v>6</v>
      </c>
      <c r="R45" s="110"/>
      <c r="S45" s="112">
        <f t="shared" si="13"/>
        <v>6</v>
      </c>
      <c r="T45" s="110">
        <v>4</v>
      </c>
      <c r="U45" s="253">
        <v>5</v>
      </c>
      <c r="V45" s="112">
        <f t="shared" si="14"/>
        <v>5</v>
      </c>
      <c r="W45" s="110">
        <v>6</v>
      </c>
      <c r="X45" s="110"/>
      <c r="Y45" s="112">
        <f t="shared" si="5"/>
        <v>6</v>
      </c>
      <c r="Z45" s="109">
        <v>6</v>
      </c>
      <c r="AA45" s="110"/>
      <c r="AB45" s="112">
        <f t="shared" si="6"/>
        <v>6</v>
      </c>
      <c r="AC45" s="110">
        <v>7</v>
      </c>
      <c r="AD45" s="436"/>
      <c r="AE45" s="112">
        <f t="shared" si="7"/>
        <v>7</v>
      </c>
      <c r="AF45" s="140">
        <f t="shared" si="8"/>
        <v>6.33</v>
      </c>
      <c r="AG45" s="187" t="str">
        <f t="shared" si="9"/>
        <v>TBK</v>
      </c>
      <c r="AH45" s="190"/>
    </row>
    <row r="46" spans="1:34" s="191" customFormat="1" ht="19.5" customHeight="1">
      <c r="A46" s="158">
        <v>36</v>
      </c>
      <c r="B46" s="200" t="s">
        <v>154</v>
      </c>
      <c r="C46" s="106" t="s">
        <v>155</v>
      </c>
      <c r="D46" s="169">
        <v>409180120</v>
      </c>
      <c r="E46" s="168" t="s">
        <v>281</v>
      </c>
      <c r="F46" s="163" t="s">
        <v>6</v>
      </c>
      <c r="G46" s="129" t="s">
        <v>164</v>
      </c>
      <c r="H46" s="109">
        <v>8</v>
      </c>
      <c r="I46" s="189"/>
      <c r="J46" s="112">
        <f t="shared" si="10"/>
        <v>8</v>
      </c>
      <c r="K46" s="110">
        <v>7</v>
      </c>
      <c r="L46" s="110"/>
      <c r="M46" s="112">
        <f t="shared" si="11"/>
        <v>7</v>
      </c>
      <c r="N46" s="110">
        <v>6</v>
      </c>
      <c r="O46" s="110"/>
      <c r="P46" s="112">
        <f t="shared" si="12"/>
        <v>6</v>
      </c>
      <c r="Q46" s="109">
        <v>6</v>
      </c>
      <c r="R46" s="110"/>
      <c r="S46" s="112">
        <f t="shared" si="13"/>
        <v>6</v>
      </c>
      <c r="T46" s="110">
        <v>3</v>
      </c>
      <c r="U46" s="253">
        <v>6</v>
      </c>
      <c r="V46" s="112">
        <f t="shared" si="14"/>
        <v>6</v>
      </c>
      <c r="W46" s="110">
        <v>4</v>
      </c>
      <c r="X46" s="110">
        <v>7</v>
      </c>
      <c r="Y46" s="112">
        <f t="shared" si="5"/>
        <v>7</v>
      </c>
      <c r="Z46" s="109">
        <v>8</v>
      </c>
      <c r="AA46" s="110"/>
      <c r="AB46" s="112">
        <f t="shared" si="6"/>
        <v>8</v>
      </c>
      <c r="AC46" s="110">
        <v>7</v>
      </c>
      <c r="AD46" s="436"/>
      <c r="AE46" s="112">
        <f t="shared" si="7"/>
        <v>7</v>
      </c>
      <c r="AF46" s="140">
        <f t="shared" si="8"/>
        <v>6.69</v>
      </c>
      <c r="AG46" s="187" t="str">
        <f t="shared" si="9"/>
        <v>TBK</v>
      </c>
      <c r="AH46" s="190"/>
    </row>
    <row r="47" spans="1:34" s="191" customFormat="1" ht="19.5" customHeight="1">
      <c r="A47" s="164">
        <v>37</v>
      </c>
      <c r="B47" s="200" t="s">
        <v>156</v>
      </c>
      <c r="C47" s="106" t="s">
        <v>157</v>
      </c>
      <c r="D47" s="169">
        <v>409180122</v>
      </c>
      <c r="E47" s="168" t="s">
        <v>282</v>
      </c>
      <c r="F47" s="163" t="s">
        <v>325</v>
      </c>
      <c r="G47" s="129" t="s">
        <v>231</v>
      </c>
      <c r="H47" s="109">
        <v>8</v>
      </c>
      <c r="I47" s="189"/>
      <c r="J47" s="112">
        <f t="shared" si="10"/>
        <v>8</v>
      </c>
      <c r="K47" s="110">
        <v>6</v>
      </c>
      <c r="L47" s="110"/>
      <c r="M47" s="112">
        <f t="shared" si="11"/>
        <v>6</v>
      </c>
      <c r="N47" s="110">
        <v>6</v>
      </c>
      <c r="O47" s="110"/>
      <c r="P47" s="112">
        <f t="shared" si="12"/>
        <v>6</v>
      </c>
      <c r="Q47" s="109">
        <v>7</v>
      </c>
      <c r="R47" s="110"/>
      <c r="S47" s="112">
        <f t="shared" si="13"/>
        <v>7</v>
      </c>
      <c r="T47" s="110">
        <v>5</v>
      </c>
      <c r="U47" s="110"/>
      <c r="V47" s="112">
        <f t="shared" si="14"/>
        <v>5</v>
      </c>
      <c r="W47" s="110">
        <v>7</v>
      </c>
      <c r="X47" s="110"/>
      <c r="Y47" s="112">
        <f t="shared" si="5"/>
        <v>7</v>
      </c>
      <c r="Z47" s="109">
        <v>7</v>
      </c>
      <c r="AA47" s="110"/>
      <c r="AB47" s="112">
        <f t="shared" si="6"/>
        <v>7</v>
      </c>
      <c r="AC47" s="110">
        <v>6</v>
      </c>
      <c r="AD47" s="436"/>
      <c r="AE47" s="112">
        <f t="shared" si="7"/>
        <v>6</v>
      </c>
      <c r="AF47" s="140">
        <f t="shared" si="8"/>
        <v>6.54</v>
      </c>
      <c r="AG47" s="187" t="str">
        <f t="shared" si="9"/>
        <v>TBK</v>
      </c>
      <c r="AH47" s="190"/>
    </row>
    <row r="48" spans="1:34" s="191" customFormat="1" ht="19.5" customHeight="1">
      <c r="A48" s="158">
        <v>38</v>
      </c>
      <c r="B48" s="200" t="s">
        <v>158</v>
      </c>
      <c r="C48" s="106" t="s">
        <v>159</v>
      </c>
      <c r="D48" s="169">
        <v>409180124</v>
      </c>
      <c r="E48" s="168" t="s">
        <v>283</v>
      </c>
      <c r="F48" s="163" t="s">
        <v>325</v>
      </c>
      <c r="G48" s="129" t="s">
        <v>164</v>
      </c>
      <c r="H48" s="109">
        <v>7</v>
      </c>
      <c r="I48" s="189"/>
      <c r="J48" s="112">
        <f t="shared" si="10"/>
        <v>7</v>
      </c>
      <c r="K48" s="110">
        <v>5</v>
      </c>
      <c r="L48" s="110"/>
      <c r="M48" s="112">
        <f t="shared" si="11"/>
        <v>5</v>
      </c>
      <c r="N48" s="110">
        <v>5</v>
      </c>
      <c r="O48" s="110"/>
      <c r="P48" s="112">
        <f t="shared" si="12"/>
        <v>5</v>
      </c>
      <c r="Q48" s="109">
        <v>7</v>
      </c>
      <c r="R48" s="110"/>
      <c r="S48" s="112">
        <f t="shared" si="13"/>
        <v>7</v>
      </c>
      <c r="T48" s="110">
        <v>7</v>
      </c>
      <c r="U48" s="110"/>
      <c r="V48" s="112">
        <f t="shared" si="14"/>
        <v>7</v>
      </c>
      <c r="W48" s="110">
        <v>7</v>
      </c>
      <c r="X48" s="110"/>
      <c r="Y48" s="112">
        <f t="shared" si="5"/>
        <v>7</v>
      </c>
      <c r="Z48" s="109">
        <v>6</v>
      </c>
      <c r="AA48" s="110"/>
      <c r="AB48" s="112">
        <f t="shared" si="6"/>
        <v>6</v>
      </c>
      <c r="AC48" s="110">
        <v>6</v>
      </c>
      <c r="AD48" s="436"/>
      <c r="AE48" s="112">
        <f t="shared" si="7"/>
        <v>6</v>
      </c>
      <c r="AF48" s="140">
        <f t="shared" si="8"/>
        <v>6.31</v>
      </c>
      <c r="AG48" s="187" t="str">
        <f t="shared" si="9"/>
        <v>TBK</v>
      </c>
      <c r="AH48" s="190"/>
    </row>
    <row r="49" spans="1:34" s="191" customFormat="1" ht="19.5" customHeight="1">
      <c r="A49" s="164">
        <v>39</v>
      </c>
      <c r="B49" s="200" t="s">
        <v>145</v>
      </c>
      <c r="C49" s="106" t="s">
        <v>160</v>
      </c>
      <c r="D49" s="165">
        <v>409180125</v>
      </c>
      <c r="E49" s="168" t="s">
        <v>284</v>
      </c>
      <c r="F49" s="163" t="s">
        <v>17</v>
      </c>
      <c r="G49" s="129" t="s">
        <v>231</v>
      </c>
      <c r="H49" s="109">
        <v>7</v>
      </c>
      <c r="I49" s="189"/>
      <c r="J49" s="112">
        <f t="shared" si="10"/>
        <v>7</v>
      </c>
      <c r="K49" s="110">
        <v>4</v>
      </c>
      <c r="L49" s="110">
        <v>5</v>
      </c>
      <c r="M49" s="112">
        <f t="shared" si="11"/>
        <v>5</v>
      </c>
      <c r="N49" s="110">
        <v>6</v>
      </c>
      <c r="O49" s="110"/>
      <c r="P49" s="112">
        <f t="shared" si="12"/>
        <v>6</v>
      </c>
      <c r="Q49" s="109">
        <v>7</v>
      </c>
      <c r="R49" s="110"/>
      <c r="S49" s="112">
        <f t="shared" si="13"/>
        <v>7</v>
      </c>
      <c r="T49" s="110">
        <v>7</v>
      </c>
      <c r="U49" s="110"/>
      <c r="V49" s="112">
        <f t="shared" si="14"/>
        <v>7</v>
      </c>
      <c r="W49" s="110">
        <v>6</v>
      </c>
      <c r="X49" s="110"/>
      <c r="Y49" s="112">
        <f t="shared" si="5"/>
        <v>6</v>
      </c>
      <c r="Z49" s="109">
        <v>7</v>
      </c>
      <c r="AA49" s="110"/>
      <c r="AB49" s="112">
        <f t="shared" si="6"/>
        <v>7</v>
      </c>
      <c r="AC49" s="110">
        <v>9</v>
      </c>
      <c r="AD49" s="436"/>
      <c r="AE49" s="112">
        <f t="shared" si="7"/>
        <v>9</v>
      </c>
      <c r="AF49" s="140">
        <f t="shared" si="8"/>
        <v>6.41</v>
      </c>
      <c r="AG49" s="187" t="str">
        <f t="shared" si="9"/>
        <v>TBK</v>
      </c>
      <c r="AH49" s="190"/>
    </row>
    <row r="50" spans="1:34" s="191" customFormat="1" ht="19.5" customHeight="1">
      <c r="A50" s="158">
        <v>40</v>
      </c>
      <c r="B50" s="200" t="s">
        <v>161</v>
      </c>
      <c r="C50" s="106" t="s">
        <v>162</v>
      </c>
      <c r="D50" s="169">
        <v>409180126</v>
      </c>
      <c r="E50" s="168" t="s">
        <v>285</v>
      </c>
      <c r="F50" s="163" t="s">
        <v>34</v>
      </c>
      <c r="G50" s="129" t="s">
        <v>231</v>
      </c>
      <c r="H50" s="109">
        <v>8</v>
      </c>
      <c r="I50" s="189"/>
      <c r="J50" s="112">
        <f t="shared" si="10"/>
        <v>8</v>
      </c>
      <c r="K50" s="110">
        <v>6</v>
      </c>
      <c r="L50" s="110"/>
      <c r="M50" s="112">
        <f t="shared" si="11"/>
        <v>6</v>
      </c>
      <c r="N50" s="110">
        <v>8</v>
      </c>
      <c r="O50" s="110"/>
      <c r="P50" s="112">
        <f t="shared" si="12"/>
        <v>8</v>
      </c>
      <c r="Q50" s="109">
        <v>6</v>
      </c>
      <c r="R50" s="110"/>
      <c r="S50" s="112">
        <f t="shared" si="13"/>
        <v>6</v>
      </c>
      <c r="T50" s="110">
        <v>5</v>
      </c>
      <c r="U50" s="110"/>
      <c r="V50" s="112">
        <f t="shared" si="14"/>
        <v>5</v>
      </c>
      <c r="W50" s="110">
        <v>6</v>
      </c>
      <c r="X50" s="110"/>
      <c r="Y50" s="112">
        <f t="shared" si="5"/>
        <v>6</v>
      </c>
      <c r="Z50" s="109">
        <v>6</v>
      </c>
      <c r="AA50" s="110"/>
      <c r="AB50" s="112">
        <f t="shared" si="6"/>
        <v>6</v>
      </c>
      <c r="AC50" s="110">
        <v>8</v>
      </c>
      <c r="AD50" s="436"/>
      <c r="AE50" s="112">
        <f t="shared" si="7"/>
        <v>8</v>
      </c>
      <c r="AF50" s="140">
        <f t="shared" si="8"/>
        <v>6.33</v>
      </c>
      <c r="AG50" s="187" t="str">
        <f t="shared" si="9"/>
        <v>TBK</v>
      </c>
      <c r="AH50" s="190"/>
    </row>
    <row r="51" spans="1:34" s="191" customFormat="1" ht="19.5" customHeight="1">
      <c r="A51" s="164">
        <v>41</v>
      </c>
      <c r="B51" s="200" t="s">
        <v>163</v>
      </c>
      <c r="C51" s="106" t="s">
        <v>164</v>
      </c>
      <c r="D51" s="165">
        <v>409180127</v>
      </c>
      <c r="E51" s="168" t="s">
        <v>286</v>
      </c>
      <c r="F51" s="163" t="s">
        <v>17</v>
      </c>
      <c r="G51" s="129" t="s">
        <v>164</v>
      </c>
      <c r="H51" s="109">
        <v>8</v>
      </c>
      <c r="I51" s="189"/>
      <c r="J51" s="112">
        <f t="shared" si="10"/>
        <v>8</v>
      </c>
      <c r="K51" s="110">
        <v>6</v>
      </c>
      <c r="L51" s="110"/>
      <c r="M51" s="112">
        <f t="shared" si="11"/>
        <v>6</v>
      </c>
      <c r="N51" s="110">
        <v>3</v>
      </c>
      <c r="O51" s="110">
        <v>6</v>
      </c>
      <c r="P51" s="112">
        <f t="shared" si="12"/>
        <v>6</v>
      </c>
      <c r="Q51" s="109">
        <v>7</v>
      </c>
      <c r="R51" s="110"/>
      <c r="S51" s="112">
        <f t="shared" si="13"/>
        <v>7</v>
      </c>
      <c r="T51" s="110">
        <v>2</v>
      </c>
      <c r="U51" s="253">
        <v>6</v>
      </c>
      <c r="V51" s="112">
        <f t="shared" si="14"/>
        <v>6</v>
      </c>
      <c r="W51" s="110">
        <v>5</v>
      </c>
      <c r="X51" s="110"/>
      <c r="Y51" s="112">
        <f t="shared" si="5"/>
        <v>5</v>
      </c>
      <c r="Z51" s="109">
        <v>7</v>
      </c>
      <c r="AA51" s="110"/>
      <c r="AB51" s="112">
        <f t="shared" si="6"/>
        <v>7</v>
      </c>
      <c r="AC51" s="110">
        <v>7</v>
      </c>
      <c r="AD51" s="436"/>
      <c r="AE51" s="112">
        <f t="shared" si="7"/>
        <v>7</v>
      </c>
      <c r="AF51" s="140">
        <f t="shared" si="8"/>
        <v>6.41</v>
      </c>
      <c r="AG51" s="187" t="str">
        <f t="shared" si="9"/>
        <v>TBK</v>
      </c>
      <c r="AH51" s="190"/>
    </row>
    <row r="52" spans="1:34" s="191" customFormat="1" ht="19.5" customHeight="1">
      <c r="A52" s="158">
        <v>42</v>
      </c>
      <c r="B52" s="200" t="s">
        <v>165</v>
      </c>
      <c r="C52" s="106" t="s">
        <v>164</v>
      </c>
      <c r="D52" s="169">
        <v>409180128</v>
      </c>
      <c r="E52" s="168" t="s">
        <v>287</v>
      </c>
      <c r="F52" s="163" t="s">
        <v>11</v>
      </c>
      <c r="G52" s="129" t="s">
        <v>164</v>
      </c>
      <c r="H52" s="109">
        <v>7</v>
      </c>
      <c r="I52" s="109"/>
      <c r="J52" s="112">
        <f t="shared" si="10"/>
        <v>7</v>
      </c>
      <c r="K52" s="109">
        <v>9</v>
      </c>
      <c r="L52" s="109"/>
      <c r="M52" s="112">
        <f t="shared" si="11"/>
        <v>9</v>
      </c>
      <c r="N52" s="109">
        <v>4</v>
      </c>
      <c r="O52" s="109">
        <v>5</v>
      </c>
      <c r="P52" s="112">
        <f t="shared" si="12"/>
        <v>5</v>
      </c>
      <c r="Q52" s="109">
        <v>6</v>
      </c>
      <c r="R52" s="109"/>
      <c r="S52" s="112">
        <f t="shared" si="13"/>
        <v>6</v>
      </c>
      <c r="T52" s="109">
        <v>5</v>
      </c>
      <c r="U52" s="109"/>
      <c r="V52" s="112">
        <f t="shared" si="14"/>
        <v>5</v>
      </c>
      <c r="W52" s="109">
        <v>7</v>
      </c>
      <c r="X52" s="109"/>
      <c r="Y52" s="112">
        <f t="shared" si="5"/>
        <v>7</v>
      </c>
      <c r="Z52" s="109">
        <v>6</v>
      </c>
      <c r="AA52" s="109"/>
      <c r="AB52" s="112">
        <f t="shared" si="6"/>
        <v>6</v>
      </c>
      <c r="AC52" s="109">
        <v>5</v>
      </c>
      <c r="AD52" s="461"/>
      <c r="AE52" s="112">
        <f t="shared" si="7"/>
        <v>5</v>
      </c>
      <c r="AF52" s="140">
        <f t="shared" si="8"/>
        <v>6.46</v>
      </c>
      <c r="AG52" s="187" t="str">
        <f t="shared" si="9"/>
        <v>TBK</v>
      </c>
      <c r="AH52" s="190"/>
    </row>
    <row r="53" spans="1:34" s="191" customFormat="1" ht="19.5" customHeight="1">
      <c r="A53" s="164">
        <v>43</v>
      </c>
      <c r="B53" s="200" t="s">
        <v>132</v>
      </c>
      <c r="C53" s="106" t="s">
        <v>166</v>
      </c>
      <c r="D53" s="165">
        <v>409180129</v>
      </c>
      <c r="E53" s="168" t="s">
        <v>288</v>
      </c>
      <c r="F53" s="163" t="s">
        <v>14</v>
      </c>
      <c r="G53" s="129" t="s">
        <v>231</v>
      </c>
      <c r="H53" s="109">
        <v>7</v>
      </c>
      <c r="I53" s="189"/>
      <c r="J53" s="112">
        <f t="shared" si="10"/>
        <v>7</v>
      </c>
      <c r="K53" s="110">
        <v>5</v>
      </c>
      <c r="L53" s="110"/>
      <c r="M53" s="112">
        <f t="shared" si="11"/>
        <v>5</v>
      </c>
      <c r="N53" s="110">
        <v>6</v>
      </c>
      <c r="O53" s="110"/>
      <c r="P53" s="112">
        <f t="shared" si="12"/>
        <v>6</v>
      </c>
      <c r="Q53" s="109">
        <v>6</v>
      </c>
      <c r="R53" s="110"/>
      <c r="S53" s="112">
        <f t="shared" si="13"/>
        <v>6</v>
      </c>
      <c r="T53" s="110">
        <v>5</v>
      </c>
      <c r="U53" s="110"/>
      <c r="V53" s="112">
        <f t="shared" si="14"/>
        <v>5</v>
      </c>
      <c r="W53" s="110">
        <v>8</v>
      </c>
      <c r="X53" s="110"/>
      <c r="Y53" s="112">
        <f t="shared" si="5"/>
        <v>8</v>
      </c>
      <c r="Z53" s="109">
        <v>6</v>
      </c>
      <c r="AA53" s="110"/>
      <c r="AB53" s="112">
        <f t="shared" si="6"/>
        <v>6</v>
      </c>
      <c r="AC53" s="110">
        <v>9</v>
      </c>
      <c r="AD53" s="436"/>
      <c r="AE53" s="112">
        <f t="shared" si="7"/>
        <v>9</v>
      </c>
      <c r="AF53" s="140">
        <f t="shared" si="8"/>
        <v>6.07</v>
      </c>
      <c r="AG53" s="187" t="str">
        <f t="shared" si="9"/>
        <v>TBK</v>
      </c>
      <c r="AH53" s="190"/>
    </row>
    <row r="54" spans="1:34" s="191" customFormat="1" ht="19.5" customHeight="1">
      <c r="A54" s="158">
        <v>44</v>
      </c>
      <c r="B54" s="200" t="s">
        <v>167</v>
      </c>
      <c r="C54" s="106" t="s">
        <v>168</v>
      </c>
      <c r="D54" s="165">
        <v>409180131</v>
      </c>
      <c r="E54" s="168" t="s">
        <v>289</v>
      </c>
      <c r="F54" s="163" t="s">
        <v>3</v>
      </c>
      <c r="G54" s="129" t="s">
        <v>231</v>
      </c>
      <c r="H54" s="109">
        <v>7</v>
      </c>
      <c r="I54" s="189"/>
      <c r="J54" s="112">
        <f t="shared" si="10"/>
        <v>7</v>
      </c>
      <c r="K54" s="110">
        <v>6</v>
      </c>
      <c r="L54" s="110"/>
      <c r="M54" s="112">
        <f t="shared" si="11"/>
        <v>6</v>
      </c>
      <c r="N54" s="110">
        <v>8</v>
      </c>
      <c r="O54" s="110"/>
      <c r="P54" s="112">
        <f t="shared" si="12"/>
        <v>8</v>
      </c>
      <c r="Q54" s="109">
        <v>8</v>
      </c>
      <c r="R54" s="110"/>
      <c r="S54" s="112">
        <f t="shared" si="13"/>
        <v>8</v>
      </c>
      <c r="T54" s="110">
        <v>6</v>
      </c>
      <c r="U54" s="110"/>
      <c r="V54" s="112">
        <f t="shared" si="14"/>
        <v>6</v>
      </c>
      <c r="W54" s="110">
        <v>8</v>
      </c>
      <c r="X54" s="110"/>
      <c r="Y54" s="112">
        <f t="shared" si="5"/>
        <v>8</v>
      </c>
      <c r="Z54" s="109">
        <v>7</v>
      </c>
      <c r="AA54" s="110"/>
      <c r="AB54" s="112">
        <f t="shared" si="6"/>
        <v>7</v>
      </c>
      <c r="AC54" s="110">
        <v>6</v>
      </c>
      <c r="AD54" s="436"/>
      <c r="AE54" s="112">
        <f t="shared" si="7"/>
        <v>6</v>
      </c>
      <c r="AF54" s="140">
        <f t="shared" si="8"/>
        <v>7.21</v>
      </c>
      <c r="AG54" s="187" t="str">
        <f t="shared" si="9"/>
        <v>Khá</v>
      </c>
      <c r="AH54" s="190"/>
    </row>
    <row r="55" spans="1:34" s="191" customFormat="1" ht="19.5" customHeight="1">
      <c r="A55" s="164">
        <v>45</v>
      </c>
      <c r="B55" s="200" t="s">
        <v>169</v>
      </c>
      <c r="C55" s="106" t="s">
        <v>168</v>
      </c>
      <c r="D55" s="169">
        <v>409180132</v>
      </c>
      <c r="E55" s="168" t="s">
        <v>290</v>
      </c>
      <c r="F55" s="163" t="s">
        <v>8</v>
      </c>
      <c r="G55" s="129" t="s">
        <v>231</v>
      </c>
      <c r="H55" s="109">
        <v>6</v>
      </c>
      <c r="I55" s="189"/>
      <c r="J55" s="112">
        <f t="shared" si="10"/>
        <v>6</v>
      </c>
      <c r="K55" s="110">
        <v>5</v>
      </c>
      <c r="L55" s="110"/>
      <c r="M55" s="112">
        <f t="shared" si="11"/>
        <v>5</v>
      </c>
      <c r="N55" s="110">
        <v>3</v>
      </c>
      <c r="O55" s="110">
        <v>8</v>
      </c>
      <c r="P55" s="112">
        <f t="shared" si="12"/>
        <v>8</v>
      </c>
      <c r="Q55" s="109">
        <v>8</v>
      </c>
      <c r="R55" s="110"/>
      <c r="S55" s="112">
        <f t="shared" si="13"/>
        <v>8</v>
      </c>
      <c r="T55" s="110">
        <v>3</v>
      </c>
      <c r="U55" s="253">
        <v>8</v>
      </c>
      <c r="V55" s="112">
        <f t="shared" si="14"/>
        <v>8</v>
      </c>
      <c r="W55" s="110">
        <v>5</v>
      </c>
      <c r="X55" s="110"/>
      <c r="Y55" s="112">
        <f t="shared" si="5"/>
        <v>5</v>
      </c>
      <c r="Z55" s="109">
        <v>7</v>
      </c>
      <c r="AA55" s="110"/>
      <c r="AB55" s="112">
        <f t="shared" si="6"/>
        <v>7</v>
      </c>
      <c r="AC55" s="110">
        <v>5</v>
      </c>
      <c r="AD55" s="436"/>
      <c r="AE55" s="112">
        <f t="shared" si="7"/>
        <v>5</v>
      </c>
      <c r="AF55" s="140">
        <f t="shared" si="8"/>
        <v>6.82</v>
      </c>
      <c r="AG55" s="187" t="str">
        <f t="shared" si="9"/>
        <v>TBK</v>
      </c>
      <c r="AH55" s="190"/>
    </row>
    <row r="56" spans="1:34" s="191" customFormat="1" ht="19.5" customHeight="1">
      <c r="A56" s="158">
        <v>46</v>
      </c>
      <c r="B56" s="200" t="s">
        <v>170</v>
      </c>
      <c r="C56" s="106" t="s">
        <v>171</v>
      </c>
      <c r="D56" s="165">
        <v>409180133</v>
      </c>
      <c r="E56" s="168" t="s">
        <v>291</v>
      </c>
      <c r="F56" s="163" t="s">
        <v>35</v>
      </c>
      <c r="G56" s="129" t="s">
        <v>231</v>
      </c>
      <c r="H56" s="109">
        <v>4</v>
      </c>
      <c r="I56" s="189">
        <v>5</v>
      </c>
      <c r="J56" s="112">
        <f t="shared" si="10"/>
        <v>5</v>
      </c>
      <c r="K56" s="110">
        <v>5</v>
      </c>
      <c r="L56" s="110"/>
      <c r="M56" s="112">
        <f t="shared" si="11"/>
        <v>5</v>
      </c>
      <c r="N56" s="110">
        <v>6</v>
      </c>
      <c r="O56" s="110"/>
      <c r="P56" s="112">
        <f t="shared" si="12"/>
        <v>6</v>
      </c>
      <c r="Q56" s="109">
        <v>8</v>
      </c>
      <c r="R56" s="110"/>
      <c r="S56" s="112">
        <f t="shared" si="13"/>
        <v>8</v>
      </c>
      <c r="T56" s="110">
        <v>8</v>
      </c>
      <c r="U56" s="110"/>
      <c r="V56" s="112">
        <f t="shared" si="14"/>
        <v>8</v>
      </c>
      <c r="W56" s="110">
        <v>7</v>
      </c>
      <c r="X56" s="110"/>
      <c r="Y56" s="112">
        <f t="shared" si="5"/>
        <v>7</v>
      </c>
      <c r="Z56" s="109">
        <v>7</v>
      </c>
      <c r="AA56" s="110"/>
      <c r="AB56" s="112">
        <f t="shared" si="6"/>
        <v>7</v>
      </c>
      <c r="AC56" s="110">
        <v>9</v>
      </c>
      <c r="AD56" s="436"/>
      <c r="AE56" s="112">
        <f t="shared" si="7"/>
        <v>9</v>
      </c>
      <c r="AF56" s="140">
        <f t="shared" si="8"/>
        <v>6.72</v>
      </c>
      <c r="AG56" s="187" t="str">
        <f t="shared" si="9"/>
        <v>TBK</v>
      </c>
      <c r="AH56" s="190"/>
    </row>
    <row r="57" spans="1:34" s="191" customFormat="1" ht="19.5" customHeight="1">
      <c r="A57" s="164">
        <v>47</v>
      </c>
      <c r="B57" s="200" t="s">
        <v>172</v>
      </c>
      <c r="C57" s="106" t="s">
        <v>171</v>
      </c>
      <c r="D57" s="169">
        <v>409180134</v>
      </c>
      <c r="E57" s="168" t="s">
        <v>292</v>
      </c>
      <c r="F57" s="163" t="s">
        <v>6</v>
      </c>
      <c r="G57" s="129" t="s">
        <v>231</v>
      </c>
      <c r="H57" s="109">
        <v>7</v>
      </c>
      <c r="I57" s="189"/>
      <c r="J57" s="112">
        <f t="shared" si="10"/>
        <v>7</v>
      </c>
      <c r="K57" s="110">
        <v>5</v>
      </c>
      <c r="L57" s="110"/>
      <c r="M57" s="112">
        <f t="shared" si="11"/>
        <v>5</v>
      </c>
      <c r="N57" s="110">
        <v>6</v>
      </c>
      <c r="O57" s="110"/>
      <c r="P57" s="112">
        <f t="shared" si="12"/>
        <v>6</v>
      </c>
      <c r="Q57" s="109">
        <v>7</v>
      </c>
      <c r="R57" s="110"/>
      <c r="S57" s="112">
        <f t="shared" si="13"/>
        <v>7</v>
      </c>
      <c r="T57" s="110">
        <v>3</v>
      </c>
      <c r="U57" s="253">
        <v>7</v>
      </c>
      <c r="V57" s="112">
        <f t="shared" si="14"/>
        <v>7</v>
      </c>
      <c r="W57" s="110">
        <v>7</v>
      </c>
      <c r="X57" s="110"/>
      <c r="Y57" s="112">
        <f t="shared" si="5"/>
        <v>7</v>
      </c>
      <c r="Z57" s="109">
        <v>6</v>
      </c>
      <c r="AA57" s="110"/>
      <c r="AB57" s="112">
        <f t="shared" si="6"/>
        <v>6</v>
      </c>
      <c r="AC57" s="110">
        <v>8</v>
      </c>
      <c r="AD57" s="436"/>
      <c r="AE57" s="112">
        <f t="shared" si="7"/>
        <v>8</v>
      </c>
      <c r="AF57" s="140">
        <f t="shared" si="8"/>
        <v>6.44</v>
      </c>
      <c r="AG57" s="187" t="str">
        <f t="shared" si="9"/>
        <v>TBK</v>
      </c>
      <c r="AH57" s="190"/>
    </row>
    <row r="58" spans="1:34" s="191" customFormat="1" ht="19.5" customHeight="1">
      <c r="A58" s="158">
        <v>48</v>
      </c>
      <c r="B58" s="200" t="s">
        <v>173</v>
      </c>
      <c r="C58" s="106" t="s">
        <v>174</v>
      </c>
      <c r="D58" s="165">
        <v>409180135</v>
      </c>
      <c r="E58" s="168" t="s">
        <v>293</v>
      </c>
      <c r="F58" s="163" t="s">
        <v>23</v>
      </c>
      <c r="G58" s="129" t="s">
        <v>164</v>
      </c>
      <c r="H58" s="109">
        <v>7</v>
      </c>
      <c r="I58" s="189"/>
      <c r="J58" s="112">
        <f t="shared" si="10"/>
        <v>7</v>
      </c>
      <c r="K58" s="110">
        <v>5</v>
      </c>
      <c r="L58" s="110"/>
      <c r="M58" s="112">
        <f t="shared" si="11"/>
        <v>5</v>
      </c>
      <c r="N58" s="110">
        <v>5</v>
      </c>
      <c r="O58" s="110"/>
      <c r="P58" s="112">
        <f t="shared" si="12"/>
        <v>5</v>
      </c>
      <c r="Q58" s="109">
        <v>8</v>
      </c>
      <c r="R58" s="110"/>
      <c r="S58" s="112">
        <f t="shared" si="13"/>
        <v>8</v>
      </c>
      <c r="T58" s="110">
        <v>3</v>
      </c>
      <c r="U58" s="253">
        <v>7</v>
      </c>
      <c r="V58" s="112">
        <f t="shared" si="14"/>
        <v>7</v>
      </c>
      <c r="W58" s="110">
        <v>7</v>
      </c>
      <c r="X58" s="110"/>
      <c r="Y58" s="112">
        <f t="shared" si="5"/>
        <v>7</v>
      </c>
      <c r="Z58" s="109">
        <v>7</v>
      </c>
      <c r="AA58" s="110"/>
      <c r="AB58" s="112">
        <f t="shared" si="6"/>
        <v>7</v>
      </c>
      <c r="AC58" s="110">
        <v>8</v>
      </c>
      <c r="AD58" s="436"/>
      <c r="AE58" s="112">
        <f t="shared" si="7"/>
        <v>8</v>
      </c>
      <c r="AF58" s="140">
        <f t="shared" si="8"/>
        <v>6.66</v>
      </c>
      <c r="AG58" s="187" t="str">
        <f t="shared" si="9"/>
        <v>TBK</v>
      </c>
      <c r="AH58" s="190"/>
    </row>
    <row r="59" spans="1:34" s="191" customFormat="1" ht="19.5" customHeight="1">
      <c r="A59" s="164">
        <v>49</v>
      </c>
      <c r="B59" s="200" t="s">
        <v>234</v>
      </c>
      <c r="C59" s="106" t="s">
        <v>176</v>
      </c>
      <c r="D59" s="169">
        <v>409180136</v>
      </c>
      <c r="E59" s="168" t="s">
        <v>294</v>
      </c>
      <c r="F59" s="163" t="s">
        <v>36</v>
      </c>
      <c r="G59" s="129" t="s">
        <v>231</v>
      </c>
      <c r="H59" s="109">
        <v>8</v>
      </c>
      <c r="I59" s="189"/>
      <c r="J59" s="112">
        <f t="shared" si="10"/>
        <v>8</v>
      </c>
      <c r="K59" s="110">
        <v>6</v>
      </c>
      <c r="L59" s="110"/>
      <c r="M59" s="112">
        <f t="shared" si="11"/>
        <v>6</v>
      </c>
      <c r="N59" s="110">
        <v>0</v>
      </c>
      <c r="O59" s="110"/>
      <c r="P59" s="112">
        <f t="shared" si="12"/>
        <v>0</v>
      </c>
      <c r="Q59" s="109">
        <v>0</v>
      </c>
      <c r="R59" s="110"/>
      <c r="S59" s="112">
        <f t="shared" si="13"/>
        <v>0</v>
      </c>
      <c r="T59" s="110">
        <v>4</v>
      </c>
      <c r="U59" s="253"/>
      <c r="V59" s="112">
        <f t="shared" si="14"/>
        <v>4</v>
      </c>
      <c r="W59" s="110">
        <v>7</v>
      </c>
      <c r="X59" s="110"/>
      <c r="Y59" s="112">
        <f t="shared" si="5"/>
        <v>7</v>
      </c>
      <c r="Z59" s="109">
        <v>6</v>
      </c>
      <c r="AA59" s="110">
        <v>7</v>
      </c>
      <c r="AB59" s="112">
        <f t="shared" si="6"/>
        <v>7</v>
      </c>
      <c r="AC59" s="110">
        <v>6</v>
      </c>
      <c r="AD59" s="436"/>
      <c r="AE59" s="112">
        <f t="shared" si="7"/>
        <v>6</v>
      </c>
      <c r="AF59" s="140">
        <f t="shared" si="8"/>
        <v>3.9</v>
      </c>
      <c r="AG59" s="187" t="str">
        <f t="shared" si="9"/>
        <v>Kém</v>
      </c>
      <c r="AH59" s="190"/>
    </row>
    <row r="60" spans="1:34" s="191" customFormat="1" ht="19.5" customHeight="1">
      <c r="A60" s="158">
        <v>50</v>
      </c>
      <c r="B60" s="200" t="s">
        <v>175</v>
      </c>
      <c r="C60" s="106" t="s">
        <v>176</v>
      </c>
      <c r="D60" s="165">
        <v>409180137</v>
      </c>
      <c r="E60" s="168" t="s">
        <v>269</v>
      </c>
      <c r="F60" s="163" t="s">
        <v>1</v>
      </c>
      <c r="G60" s="129" t="s">
        <v>231</v>
      </c>
      <c r="H60" s="109">
        <v>8</v>
      </c>
      <c r="I60" s="189"/>
      <c r="J60" s="112">
        <f t="shared" si="10"/>
        <v>8</v>
      </c>
      <c r="K60" s="110">
        <v>6</v>
      </c>
      <c r="L60" s="110"/>
      <c r="M60" s="112">
        <f t="shared" si="11"/>
        <v>6</v>
      </c>
      <c r="N60" s="110">
        <v>8</v>
      </c>
      <c r="O60" s="110"/>
      <c r="P60" s="112">
        <f t="shared" si="12"/>
        <v>8</v>
      </c>
      <c r="Q60" s="109">
        <v>7</v>
      </c>
      <c r="R60" s="110"/>
      <c r="S60" s="112">
        <f t="shared" si="13"/>
        <v>7</v>
      </c>
      <c r="T60" s="110">
        <v>1</v>
      </c>
      <c r="U60" s="253">
        <v>5</v>
      </c>
      <c r="V60" s="112">
        <f t="shared" si="14"/>
        <v>5</v>
      </c>
      <c r="W60" s="110">
        <v>6</v>
      </c>
      <c r="X60" s="110"/>
      <c r="Y60" s="112">
        <f t="shared" si="5"/>
        <v>6</v>
      </c>
      <c r="Z60" s="109">
        <v>0</v>
      </c>
      <c r="AA60" s="110">
        <v>7</v>
      </c>
      <c r="AB60" s="112">
        <f t="shared" si="6"/>
        <v>7</v>
      </c>
      <c r="AC60" s="110">
        <v>6</v>
      </c>
      <c r="AD60" s="436"/>
      <c r="AE60" s="112">
        <f t="shared" si="7"/>
        <v>6</v>
      </c>
      <c r="AF60" s="140">
        <f t="shared" si="8"/>
        <v>6.67</v>
      </c>
      <c r="AG60" s="187" t="str">
        <f t="shared" si="9"/>
        <v>TBK</v>
      </c>
      <c r="AH60" s="190"/>
    </row>
    <row r="61" spans="1:34" s="191" customFormat="1" ht="19.5" customHeight="1">
      <c r="A61" s="164">
        <v>51</v>
      </c>
      <c r="B61" s="200" t="s">
        <v>177</v>
      </c>
      <c r="C61" s="106" t="s">
        <v>178</v>
      </c>
      <c r="D61" s="165">
        <v>409180139</v>
      </c>
      <c r="E61" s="168" t="s">
        <v>262</v>
      </c>
      <c r="F61" s="163" t="s">
        <v>12</v>
      </c>
      <c r="G61" s="129" t="s">
        <v>164</v>
      </c>
      <c r="H61" s="109">
        <v>8</v>
      </c>
      <c r="I61" s="189"/>
      <c r="J61" s="112">
        <f t="shared" si="10"/>
        <v>8</v>
      </c>
      <c r="K61" s="110">
        <v>4</v>
      </c>
      <c r="L61" s="110">
        <v>6</v>
      </c>
      <c r="M61" s="112">
        <f t="shared" si="11"/>
        <v>6</v>
      </c>
      <c r="N61" s="110">
        <v>7</v>
      </c>
      <c r="O61" s="110"/>
      <c r="P61" s="112">
        <f t="shared" si="12"/>
        <v>7</v>
      </c>
      <c r="Q61" s="109">
        <v>7</v>
      </c>
      <c r="R61" s="110"/>
      <c r="S61" s="112">
        <f t="shared" si="13"/>
        <v>7</v>
      </c>
      <c r="T61" s="110">
        <v>4</v>
      </c>
      <c r="U61" s="253">
        <v>6</v>
      </c>
      <c r="V61" s="112">
        <f t="shared" si="14"/>
        <v>6</v>
      </c>
      <c r="W61" s="110">
        <v>6</v>
      </c>
      <c r="X61" s="110"/>
      <c r="Y61" s="112">
        <f t="shared" si="5"/>
        <v>6</v>
      </c>
      <c r="Z61" s="109">
        <v>7</v>
      </c>
      <c r="AA61" s="110"/>
      <c r="AB61" s="112">
        <f t="shared" si="6"/>
        <v>7</v>
      </c>
      <c r="AC61" s="110">
        <v>9</v>
      </c>
      <c r="AD61" s="436"/>
      <c r="AE61" s="112">
        <f t="shared" si="7"/>
        <v>9</v>
      </c>
      <c r="AF61" s="140">
        <f t="shared" si="8"/>
        <v>6.67</v>
      </c>
      <c r="AG61" s="187" t="str">
        <f t="shared" si="9"/>
        <v>TBK</v>
      </c>
      <c r="AH61" s="190"/>
    </row>
    <row r="62" spans="1:34" s="191" customFormat="1" ht="19.5" customHeight="1">
      <c r="A62" s="158">
        <v>52</v>
      </c>
      <c r="B62" s="200" t="s">
        <v>179</v>
      </c>
      <c r="C62" s="106" t="s">
        <v>180</v>
      </c>
      <c r="D62" s="169">
        <v>409180140</v>
      </c>
      <c r="E62" s="168" t="s">
        <v>273</v>
      </c>
      <c r="F62" s="163" t="s">
        <v>325</v>
      </c>
      <c r="G62" s="129" t="s">
        <v>164</v>
      </c>
      <c r="H62" s="109">
        <v>8</v>
      </c>
      <c r="I62" s="189"/>
      <c r="J62" s="112">
        <f t="shared" si="10"/>
        <v>8</v>
      </c>
      <c r="K62" s="110">
        <v>7</v>
      </c>
      <c r="L62" s="110"/>
      <c r="M62" s="112">
        <f t="shared" si="11"/>
        <v>7</v>
      </c>
      <c r="N62" s="110">
        <v>7</v>
      </c>
      <c r="O62" s="110"/>
      <c r="P62" s="112">
        <f t="shared" si="12"/>
        <v>7</v>
      </c>
      <c r="Q62" s="109">
        <v>6</v>
      </c>
      <c r="R62" s="110"/>
      <c r="S62" s="112">
        <f t="shared" si="13"/>
        <v>6</v>
      </c>
      <c r="T62" s="110">
        <v>5</v>
      </c>
      <c r="U62" s="110"/>
      <c r="V62" s="112">
        <f t="shared" si="14"/>
        <v>5</v>
      </c>
      <c r="W62" s="110">
        <v>6</v>
      </c>
      <c r="X62" s="110"/>
      <c r="Y62" s="112">
        <f t="shared" si="5"/>
        <v>6</v>
      </c>
      <c r="Z62" s="109">
        <v>6</v>
      </c>
      <c r="AA62" s="110"/>
      <c r="AB62" s="112">
        <f t="shared" si="6"/>
        <v>6</v>
      </c>
      <c r="AC62" s="110">
        <v>8</v>
      </c>
      <c r="AD62" s="436"/>
      <c r="AE62" s="112">
        <f t="shared" si="7"/>
        <v>8</v>
      </c>
      <c r="AF62" s="140">
        <f t="shared" si="8"/>
        <v>6.36</v>
      </c>
      <c r="AG62" s="187" t="str">
        <f t="shared" si="9"/>
        <v>TBK</v>
      </c>
      <c r="AH62" s="190"/>
    </row>
    <row r="63" spans="1:34" s="191" customFormat="1" ht="19.5" customHeight="1">
      <c r="A63" s="164">
        <v>53</v>
      </c>
      <c r="B63" s="200" t="s">
        <v>181</v>
      </c>
      <c r="C63" s="106" t="s">
        <v>182</v>
      </c>
      <c r="D63" s="165">
        <v>409180141</v>
      </c>
      <c r="E63" s="168" t="s">
        <v>256</v>
      </c>
      <c r="F63" s="163" t="s">
        <v>7</v>
      </c>
      <c r="G63" s="129" t="s">
        <v>231</v>
      </c>
      <c r="H63" s="109">
        <v>7</v>
      </c>
      <c r="I63" s="189"/>
      <c r="J63" s="112">
        <f t="shared" si="10"/>
        <v>7</v>
      </c>
      <c r="K63" s="110">
        <v>6</v>
      </c>
      <c r="L63" s="110"/>
      <c r="M63" s="112">
        <f t="shared" si="11"/>
        <v>6</v>
      </c>
      <c r="N63" s="110">
        <v>6</v>
      </c>
      <c r="O63" s="110"/>
      <c r="P63" s="112">
        <f t="shared" si="12"/>
        <v>6</v>
      </c>
      <c r="Q63" s="109">
        <v>7</v>
      </c>
      <c r="R63" s="110"/>
      <c r="S63" s="112">
        <f t="shared" si="13"/>
        <v>7</v>
      </c>
      <c r="T63" s="110">
        <v>5</v>
      </c>
      <c r="U63" s="110"/>
      <c r="V63" s="112">
        <f t="shared" si="14"/>
        <v>5</v>
      </c>
      <c r="W63" s="110">
        <v>8</v>
      </c>
      <c r="X63" s="110"/>
      <c r="Y63" s="112">
        <f t="shared" si="5"/>
        <v>8</v>
      </c>
      <c r="Z63" s="109">
        <v>7</v>
      </c>
      <c r="AA63" s="110"/>
      <c r="AB63" s="112">
        <f t="shared" si="6"/>
        <v>7</v>
      </c>
      <c r="AC63" s="110">
        <v>8</v>
      </c>
      <c r="AD63" s="436"/>
      <c r="AE63" s="112">
        <f t="shared" si="7"/>
        <v>8</v>
      </c>
      <c r="AF63" s="140">
        <f>ROUND(SUMPRODUCT(H63:AE63,$H$10:$AE$10)/SUM($H$10:$AE$10),2)</f>
        <v>6.57</v>
      </c>
      <c r="AG63" s="187" t="str">
        <f t="shared" si="9"/>
        <v>TBK</v>
      </c>
      <c r="AH63" s="190"/>
    </row>
    <row r="64" spans="1:34" s="191" customFormat="1" ht="19.5" customHeight="1">
      <c r="A64" s="158">
        <v>54</v>
      </c>
      <c r="B64" s="200" t="s">
        <v>183</v>
      </c>
      <c r="C64" s="106" t="s">
        <v>184</v>
      </c>
      <c r="D64" s="169">
        <v>409180142</v>
      </c>
      <c r="E64" s="168" t="s">
        <v>295</v>
      </c>
      <c r="F64" s="163" t="s">
        <v>14</v>
      </c>
      <c r="G64" s="129" t="s">
        <v>164</v>
      </c>
      <c r="H64" s="109">
        <v>9</v>
      </c>
      <c r="I64" s="189"/>
      <c r="J64" s="112">
        <f t="shared" si="10"/>
        <v>9</v>
      </c>
      <c r="K64" s="110">
        <v>6</v>
      </c>
      <c r="L64" s="110"/>
      <c r="M64" s="112">
        <f t="shared" si="11"/>
        <v>6</v>
      </c>
      <c r="N64" s="110">
        <v>6</v>
      </c>
      <c r="O64" s="110"/>
      <c r="P64" s="112">
        <f t="shared" si="12"/>
        <v>6</v>
      </c>
      <c r="Q64" s="109">
        <v>8</v>
      </c>
      <c r="R64" s="110"/>
      <c r="S64" s="112">
        <f t="shared" si="13"/>
        <v>8</v>
      </c>
      <c r="T64" s="110">
        <v>4</v>
      </c>
      <c r="U64" s="253">
        <v>8</v>
      </c>
      <c r="V64" s="112">
        <f t="shared" si="14"/>
        <v>8</v>
      </c>
      <c r="W64" s="110">
        <v>8</v>
      </c>
      <c r="X64" s="110"/>
      <c r="Y64" s="112">
        <f t="shared" si="5"/>
        <v>8</v>
      </c>
      <c r="Z64" s="109">
        <v>8</v>
      </c>
      <c r="AA64" s="110"/>
      <c r="AB64" s="112">
        <f t="shared" si="6"/>
        <v>8</v>
      </c>
      <c r="AC64" s="110">
        <v>8</v>
      </c>
      <c r="AD64" s="436"/>
      <c r="AE64" s="112">
        <f t="shared" si="7"/>
        <v>8</v>
      </c>
      <c r="AF64" s="140">
        <f t="shared" si="8"/>
        <v>7.51</v>
      </c>
      <c r="AG64" s="187" t="str">
        <f t="shared" si="9"/>
        <v>Khá</v>
      </c>
      <c r="AH64" s="190"/>
    </row>
    <row r="65" spans="1:34" s="191" customFormat="1" ht="19.5" customHeight="1">
      <c r="A65" s="164">
        <v>55</v>
      </c>
      <c r="B65" s="200" t="s">
        <v>145</v>
      </c>
      <c r="C65" s="106" t="s">
        <v>185</v>
      </c>
      <c r="D65" s="169">
        <v>409180144</v>
      </c>
      <c r="E65" s="168" t="s">
        <v>296</v>
      </c>
      <c r="F65" s="163" t="s">
        <v>6</v>
      </c>
      <c r="G65" s="129" t="s">
        <v>231</v>
      </c>
      <c r="H65" s="109">
        <v>7</v>
      </c>
      <c r="I65" s="189"/>
      <c r="J65" s="112">
        <f t="shared" si="10"/>
        <v>7</v>
      </c>
      <c r="K65" s="110">
        <v>5</v>
      </c>
      <c r="L65" s="110"/>
      <c r="M65" s="112">
        <f t="shared" si="11"/>
        <v>5</v>
      </c>
      <c r="N65" s="110">
        <v>7</v>
      </c>
      <c r="O65" s="110"/>
      <c r="P65" s="112">
        <f t="shared" si="12"/>
        <v>7</v>
      </c>
      <c r="Q65" s="109">
        <v>7</v>
      </c>
      <c r="R65" s="110"/>
      <c r="S65" s="112">
        <f t="shared" si="13"/>
        <v>7</v>
      </c>
      <c r="T65" s="110">
        <v>5</v>
      </c>
      <c r="U65" s="110"/>
      <c r="V65" s="112">
        <f t="shared" si="14"/>
        <v>5</v>
      </c>
      <c r="W65" s="110">
        <v>8</v>
      </c>
      <c r="X65" s="110"/>
      <c r="Y65" s="112">
        <f t="shared" si="5"/>
        <v>8</v>
      </c>
      <c r="Z65" s="109">
        <v>7</v>
      </c>
      <c r="AA65" s="110"/>
      <c r="AB65" s="112">
        <f t="shared" si="6"/>
        <v>7</v>
      </c>
      <c r="AC65" s="110">
        <v>6</v>
      </c>
      <c r="AD65" s="436"/>
      <c r="AE65" s="112">
        <f t="shared" si="7"/>
        <v>6</v>
      </c>
      <c r="AF65" s="140">
        <f t="shared" si="8"/>
        <v>6.54</v>
      </c>
      <c r="AG65" s="187" t="str">
        <f t="shared" si="9"/>
        <v>TBK</v>
      </c>
      <c r="AH65" s="190"/>
    </row>
    <row r="66" spans="1:34" s="191" customFormat="1" ht="19.5" customHeight="1">
      <c r="A66" s="158">
        <v>56</v>
      </c>
      <c r="B66" s="201" t="s">
        <v>186</v>
      </c>
      <c r="C66" s="116" t="s">
        <v>187</v>
      </c>
      <c r="D66" s="165">
        <v>409180145</v>
      </c>
      <c r="E66" s="170" t="s">
        <v>297</v>
      </c>
      <c r="F66" s="171" t="s">
        <v>28</v>
      </c>
      <c r="G66" s="129" t="s">
        <v>164</v>
      </c>
      <c r="H66" s="109">
        <v>4</v>
      </c>
      <c r="I66" s="189">
        <v>5</v>
      </c>
      <c r="J66" s="112">
        <f t="shared" si="10"/>
        <v>5</v>
      </c>
      <c r="K66" s="110">
        <v>5</v>
      </c>
      <c r="L66" s="110"/>
      <c r="M66" s="112">
        <f t="shared" si="11"/>
        <v>5</v>
      </c>
      <c r="N66" s="110">
        <v>5</v>
      </c>
      <c r="O66" s="110"/>
      <c r="P66" s="112">
        <f t="shared" si="12"/>
        <v>5</v>
      </c>
      <c r="Q66" s="109">
        <v>7</v>
      </c>
      <c r="R66" s="110"/>
      <c r="S66" s="112">
        <f t="shared" si="13"/>
        <v>7</v>
      </c>
      <c r="T66" s="110">
        <v>3</v>
      </c>
      <c r="U66" s="253">
        <v>7</v>
      </c>
      <c r="V66" s="112">
        <f t="shared" si="14"/>
        <v>7</v>
      </c>
      <c r="W66" s="110">
        <v>6</v>
      </c>
      <c r="X66" s="110"/>
      <c r="Y66" s="112">
        <f t="shared" si="5"/>
        <v>6</v>
      </c>
      <c r="Z66" s="109">
        <v>6</v>
      </c>
      <c r="AA66" s="110"/>
      <c r="AB66" s="112">
        <f t="shared" si="6"/>
        <v>6</v>
      </c>
      <c r="AC66" s="110">
        <v>7</v>
      </c>
      <c r="AD66" s="436"/>
      <c r="AE66" s="112">
        <f t="shared" si="7"/>
        <v>7</v>
      </c>
      <c r="AF66" s="140">
        <f t="shared" si="8"/>
        <v>5.98</v>
      </c>
      <c r="AG66" s="187" t="str">
        <f t="shared" si="9"/>
        <v>TB</v>
      </c>
      <c r="AH66" s="190"/>
    </row>
    <row r="67" spans="1:34" s="191" customFormat="1" ht="19.5" customHeight="1">
      <c r="A67" s="164">
        <v>57</v>
      </c>
      <c r="B67" s="201" t="s">
        <v>188</v>
      </c>
      <c r="C67" s="116" t="s">
        <v>189</v>
      </c>
      <c r="D67" s="169">
        <v>409180146</v>
      </c>
      <c r="E67" s="170" t="s">
        <v>298</v>
      </c>
      <c r="F67" s="171" t="s">
        <v>13</v>
      </c>
      <c r="G67" s="129" t="s">
        <v>231</v>
      </c>
      <c r="H67" s="109">
        <v>7</v>
      </c>
      <c r="I67" s="189"/>
      <c r="J67" s="112">
        <f t="shared" si="10"/>
        <v>7</v>
      </c>
      <c r="K67" s="110">
        <v>5</v>
      </c>
      <c r="L67" s="110"/>
      <c r="M67" s="112">
        <f t="shared" si="11"/>
        <v>5</v>
      </c>
      <c r="N67" s="110">
        <v>7</v>
      </c>
      <c r="O67" s="110"/>
      <c r="P67" s="112">
        <f t="shared" si="12"/>
        <v>7</v>
      </c>
      <c r="Q67" s="109">
        <v>8</v>
      </c>
      <c r="R67" s="110"/>
      <c r="S67" s="112">
        <f t="shared" si="13"/>
        <v>8</v>
      </c>
      <c r="T67" s="110">
        <v>7</v>
      </c>
      <c r="U67" s="110"/>
      <c r="V67" s="112">
        <f t="shared" si="14"/>
        <v>7</v>
      </c>
      <c r="W67" s="110">
        <v>8</v>
      </c>
      <c r="X67" s="110"/>
      <c r="Y67" s="112">
        <f t="shared" si="5"/>
        <v>8</v>
      </c>
      <c r="Z67" s="109">
        <v>7</v>
      </c>
      <c r="AA67" s="110"/>
      <c r="AB67" s="112">
        <f t="shared" si="6"/>
        <v>7</v>
      </c>
      <c r="AC67" s="110">
        <v>7</v>
      </c>
      <c r="AD67" s="436"/>
      <c r="AE67" s="112">
        <f t="shared" si="7"/>
        <v>7</v>
      </c>
      <c r="AF67" s="140">
        <f t="shared" si="8"/>
        <v>7.05</v>
      </c>
      <c r="AG67" s="187" t="str">
        <f t="shared" si="9"/>
        <v>Khá</v>
      </c>
      <c r="AH67" s="190"/>
    </row>
    <row r="68" spans="1:34" s="191" customFormat="1" ht="19.5" customHeight="1">
      <c r="A68" s="158">
        <v>58</v>
      </c>
      <c r="B68" s="201" t="s">
        <v>232</v>
      </c>
      <c r="C68" s="116" t="s">
        <v>233</v>
      </c>
      <c r="D68" s="165">
        <v>409180147</v>
      </c>
      <c r="E68" s="170" t="s">
        <v>260</v>
      </c>
      <c r="F68" s="171" t="s">
        <v>37</v>
      </c>
      <c r="G68" s="129" t="s">
        <v>231</v>
      </c>
      <c r="H68" s="109">
        <v>10</v>
      </c>
      <c r="I68" s="189"/>
      <c r="J68" s="112">
        <f t="shared" si="10"/>
        <v>10</v>
      </c>
      <c r="K68" s="110">
        <v>7</v>
      </c>
      <c r="L68" s="110"/>
      <c r="M68" s="112">
        <f t="shared" si="11"/>
        <v>7</v>
      </c>
      <c r="N68" s="110">
        <v>5</v>
      </c>
      <c r="O68" s="110"/>
      <c r="P68" s="112">
        <f t="shared" si="12"/>
        <v>5</v>
      </c>
      <c r="Q68" s="109">
        <v>8</v>
      </c>
      <c r="R68" s="110"/>
      <c r="S68" s="112">
        <f t="shared" si="13"/>
        <v>8</v>
      </c>
      <c r="T68" s="110">
        <v>5</v>
      </c>
      <c r="U68" s="110"/>
      <c r="V68" s="112">
        <f t="shared" si="14"/>
        <v>5</v>
      </c>
      <c r="W68" s="110">
        <v>7</v>
      </c>
      <c r="X68" s="110"/>
      <c r="Y68" s="112">
        <f t="shared" si="5"/>
        <v>7</v>
      </c>
      <c r="Z68" s="109">
        <v>7</v>
      </c>
      <c r="AA68" s="110"/>
      <c r="AB68" s="112">
        <f t="shared" si="6"/>
        <v>7</v>
      </c>
      <c r="AC68" s="110">
        <v>6</v>
      </c>
      <c r="AD68" s="436"/>
      <c r="AE68" s="112">
        <f t="shared" si="7"/>
        <v>6</v>
      </c>
      <c r="AF68" s="140">
        <f t="shared" si="8"/>
        <v>7.02</v>
      </c>
      <c r="AG68" s="187" t="str">
        <f t="shared" si="9"/>
        <v>Khá</v>
      </c>
      <c r="AH68" s="190"/>
    </row>
    <row r="69" spans="1:34" s="191" customFormat="1" ht="19.5" customHeight="1">
      <c r="A69" s="164">
        <v>59</v>
      </c>
      <c r="B69" s="201" t="s">
        <v>190</v>
      </c>
      <c r="C69" s="116" t="s">
        <v>191</v>
      </c>
      <c r="D69" s="165">
        <v>409180150</v>
      </c>
      <c r="E69" s="170" t="s">
        <v>299</v>
      </c>
      <c r="F69" s="171" t="s">
        <v>325</v>
      </c>
      <c r="G69" s="129" t="s">
        <v>231</v>
      </c>
      <c r="H69" s="109">
        <v>7</v>
      </c>
      <c r="I69" s="189"/>
      <c r="J69" s="112">
        <f aca="true" t="shared" si="15" ref="J69:J95">IF(I69="",H69,IF(H69&gt;=5,I69,MAX(H69,I69)))</f>
        <v>7</v>
      </c>
      <c r="K69" s="110">
        <v>6</v>
      </c>
      <c r="L69" s="110"/>
      <c r="M69" s="112">
        <f aca="true" t="shared" si="16" ref="M69:M95">IF(L69="",K69,IF(K69&gt;=5,L69,MAX(K69,L69)))</f>
        <v>6</v>
      </c>
      <c r="N69" s="110">
        <v>8</v>
      </c>
      <c r="O69" s="110"/>
      <c r="P69" s="112">
        <f aca="true" t="shared" si="17" ref="P69:P95">IF(O69="",N69,IF(N69&gt;=5,O69,MAX(N69,O69)))</f>
        <v>8</v>
      </c>
      <c r="Q69" s="109">
        <v>8</v>
      </c>
      <c r="R69" s="110"/>
      <c r="S69" s="112">
        <f aca="true" t="shared" si="18" ref="S69:S95">IF(R69="",Q69,IF(Q69&gt;=5,R69,MAX(Q69,R69)))</f>
        <v>8</v>
      </c>
      <c r="T69" s="110">
        <v>5</v>
      </c>
      <c r="U69" s="110"/>
      <c r="V69" s="112">
        <f aca="true" t="shared" si="19" ref="V69:V95">IF(U69="",T69,IF(T69&gt;=5,U69,MAX(T69,U69)))</f>
        <v>5</v>
      </c>
      <c r="W69" s="110">
        <v>7</v>
      </c>
      <c r="X69" s="110"/>
      <c r="Y69" s="112">
        <f aca="true" t="shared" si="20" ref="Y69:Y95">IF(X69="",W69,IF(W69&gt;=5,X69,MAX(W69,X69)))</f>
        <v>7</v>
      </c>
      <c r="Z69" s="109">
        <v>7</v>
      </c>
      <c r="AA69" s="110"/>
      <c r="AB69" s="112">
        <f aca="true" t="shared" si="21" ref="AB69:AB95">IF(AA69="",Z69,IF(Z69&gt;=5,AA69,MAX(Z69,AA69)))</f>
        <v>7</v>
      </c>
      <c r="AC69" s="110">
        <v>6</v>
      </c>
      <c r="AD69" s="436"/>
      <c r="AE69" s="112">
        <f aca="true" t="shared" si="22" ref="AE69:AE95">IF(AD69="",AC69,IF(AC69&gt;=5,AD69,MAX(AC69,AD69)))</f>
        <v>6</v>
      </c>
      <c r="AF69" s="140">
        <f aca="true" t="shared" si="23" ref="AF69:AF95">ROUND(SUMPRODUCT(H69:AE69,$H$10:$AE$10)/SUM($H$10:$AE$10),2)</f>
        <v>6.95</v>
      </c>
      <c r="AG69" s="187" t="str">
        <f t="shared" si="9"/>
        <v>TBK</v>
      </c>
      <c r="AH69" s="190"/>
    </row>
    <row r="70" spans="1:34" s="191" customFormat="1" ht="19.5" customHeight="1">
      <c r="A70" s="158">
        <v>60</v>
      </c>
      <c r="B70" s="201" t="s">
        <v>118</v>
      </c>
      <c r="C70" s="116" t="s">
        <v>192</v>
      </c>
      <c r="D70" s="169">
        <v>409180151</v>
      </c>
      <c r="E70" s="170" t="s">
        <v>300</v>
      </c>
      <c r="F70" s="171" t="s">
        <v>38</v>
      </c>
      <c r="G70" s="129" t="s">
        <v>164</v>
      </c>
      <c r="H70" s="109">
        <v>8</v>
      </c>
      <c r="I70" s="189"/>
      <c r="J70" s="112">
        <f t="shared" si="15"/>
        <v>8</v>
      </c>
      <c r="K70" s="110">
        <v>5</v>
      </c>
      <c r="L70" s="110"/>
      <c r="M70" s="112">
        <f t="shared" si="16"/>
        <v>5</v>
      </c>
      <c r="N70" s="110">
        <v>5</v>
      </c>
      <c r="O70" s="110"/>
      <c r="P70" s="112">
        <f t="shared" si="17"/>
        <v>5</v>
      </c>
      <c r="Q70" s="109">
        <v>8</v>
      </c>
      <c r="R70" s="110"/>
      <c r="S70" s="112">
        <f t="shared" si="18"/>
        <v>8</v>
      </c>
      <c r="T70" s="110">
        <v>4</v>
      </c>
      <c r="U70" s="253">
        <v>8</v>
      </c>
      <c r="V70" s="112">
        <f t="shared" si="19"/>
        <v>8</v>
      </c>
      <c r="W70" s="110">
        <v>7</v>
      </c>
      <c r="X70" s="110"/>
      <c r="Y70" s="112">
        <f t="shared" si="20"/>
        <v>7</v>
      </c>
      <c r="Z70" s="109">
        <v>7</v>
      </c>
      <c r="AA70" s="110"/>
      <c r="AB70" s="112">
        <f t="shared" si="21"/>
        <v>7</v>
      </c>
      <c r="AC70" s="110">
        <v>7</v>
      </c>
      <c r="AD70" s="436"/>
      <c r="AE70" s="112">
        <f t="shared" si="22"/>
        <v>7</v>
      </c>
      <c r="AF70" s="140">
        <f t="shared" si="23"/>
        <v>6.89</v>
      </c>
      <c r="AG70" s="187" t="str">
        <f t="shared" si="9"/>
        <v>TBK</v>
      </c>
      <c r="AH70" s="190"/>
    </row>
    <row r="71" spans="1:34" s="191" customFormat="1" ht="19.5" customHeight="1">
      <c r="A71" s="164">
        <v>61</v>
      </c>
      <c r="B71" s="200" t="s">
        <v>193</v>
      </c>
      <c r="C71" s="106" t="s">
        <v>194</v>
      </c>
      <c r="D71" s="169">
        <v>409180152</v>
      </c>
      <c r="E71" s="168" t="s">
        <v>301</v>
      </c>
      <c r="F71" s="163" t="s">
        <v>31</v>
      </c>
      <c r="G71" s="129" t="s">
        <v>231</v>
      </c>
      <c r="H71" s="109">
        <v>7</v>
      </c>
      <c r="I71" s="189"/>
      <c r="J71" s="112">
        <f t="shared" si="15"/>
        <v>7</v>
      </c>
      <c r="K71" s="110">
        <v>5</v>
      </c>
      <c r="L71" s="110"/>
      <c r="M71" s="112">
        <f t="shared" si="16"/>
        <v>5</v>
      </c>
      <c r="N71" s="110">
        <v>5</v>
      </c>
      <c r="O71" s="110"/>
      <c r="P71" s="112">
        <f t="shared" si="17"/>
        <v>5</v>
      </c>
      <c r="Q71" s="109">
        <v>7</v>
      </c>
      <c r="R71" s="110"/>
      <c r="S71" s="112">
        <f t="shared" si="18"/>
        <v>7</v>
      </c>
      <c r="T71" s="110">
        <v>4</v>
      </c>
      <c r="U71" s="253">
        <v>5</v>
      </c>
      <c r="V71" s="112">
        <f t="shared" si="19"/>
        <v>5</v>
      </c>
      <c r="W71" s="110">
        <v>7</v>
      </c>
      <c r="X71" s="110"/>
      <c r="Y71" s="112">
        <f t="shared" si="20"/>
        <v>7</v>
      </c>
      <c r="Z71" s="109">
        <v>7</v>
      </c>
      <c r="AA71" s="110"/>
      <c r="AB71" s="112">
        <f t="shared" si="21"/>
        <v>7</v>
      </c>
      <c r="AC71" s="110">
        <v>6</v>
      </c>
      <c r="AD71" s="436"/>
      <c r="AE71" s="112">
        <f t="shared" si="22"/>
        <v>6</v>
      </c>
      <c r="AF71" s="140">
        <f t="shared" si="23"/>
        <v>6.15</v>
      </c>
      <c r="AG71" s="187" t="str">
        <f t="shared" si="9"/>
        <v>TBK</v>
      </c>
      <c r="AH71" s="190"/>
    </row>
    <row r="72" spans="1:34" s="191" customFormat="1" ht="19.5" customHeight="1">
      <c r="A72" s="158">
        <v>62</v>
      </c>
      <c r="B72" s="200" t="s">
        <v>195</v>
      </c>
      <c r="C72" s="106" t="s">
        <v>194</v>
      </c>
      <c r="D72" s="165">
        <v>409180153</v>
      </c>
      <c r="E72" s="168" t="s">
        <v>302</v>
      </c>
      <c r="F72" s="163" t="s">
        <v>4</v>
      </c>
      <c r="G72" s="129" t="s">
        <v>231</v>
      </c>
      <c r="H72" s="109">
        <v>9</v>
      </c>
      <c r="I72" s="189"/>
      <c r="J72" s="112">
        <f t="shared" si="15"/>
        <v>9</v>
      </c>
      <c r="K72" s="110">
        <v>5</v>
      </c>
      <c r="L72" s="110"/>
      <c r="M72" s="112">
        <f t="shared" si="16"/>
        <v>5</v>
      </c>
      <c r="N72" s="110">
        <v>4</v>
      </c>
      <c r="O72" s="110">
        <v>8</v>
      </c>
      <c r="P72" s="112">
        <f t="shared" si="17"/>
        <v>8</v>
      </c>
      <c r="Q72" s="109">
        <v>7</v>
      </c>
      <c r="R72" s="110"/>
      <c r="S72" s="112">
        <f t="shared" si="18"/>
        <v>7</v>
      </c>
      <c r="T72" s="110">
        <v>5</v>
      </c>
      <c r="U72" s="110"/>
      <c r="V72" s="112">
        <f t="shared" si="19"/>
        <v>5</v>
      </c>
      <c r="W72" s="110">
        <v>6</v>
      </c>
      <c r="X72" s="110"/>
      <c r="Y72" s="112">
        <f t="shared" si="20"/>
        <v>6</v>
      </c>
      <c r="Z72" s="109">
        <v>7</v>
      </c>
      <c r="AA72" s="110"/>
      <c r="AB72" s="112">
        <f t="shared" si="21"/>
        <v>7</v>
      </c>
      <c r="AC72" s="110">
        <v>6</v>
      </c>
      <c r="AD72" s="436"/>
      <c r="AE72" s="112">
        <f t="shared" si="22"/>
        <v>6</v>
      </c>
      <c r="AF72" s="140">
        <f t="shared" si="23"/>
        <v>6.61</v>
      </c>
      <c r="AG72" s="187" t="str">
        <f t="shared" si="9"/>
        <v>TBK</v>
      </c>
      <c r="AH72" s="190"/>
    </row>
    <row r="73" spans="1:34" s="191" customFormat="1" ht="19.5" customHeight="1">
      <c r="A73" s="164">
        <v>63</v>
      </c>
      <c r="B73" s="200" t="s">
        <v>196</v>
      </c>
      <c r="C73" s="106" t="s">
        <v>194</v>
      </c>
      <c r="D73" s="169">
        <v>409180154</v>
      </c>
      <c r="E73" s="168" t="s">
        <v>303</v>
      </c>
      <c r="F73" s="163" t="s">
        <v>38</v>
      </c>
      <c r="G73" s="129" t="s">
        <v>231</v>
      </c>
      <c r="H73" s="109">
        <v>10</v>
      </c>
      <c r="I73" s="189"/>
      <c r="J73" s="112">
        <f t="shared" si="15"/>
        <v>10</v>
      </c>
      <c r="K73" s="110">
        <v>4</v>
      </c>
      <c r="L73" s="110">
        <v>6</v>
      </c>
      <c r="M73" s="112">
        <f t="shared" si="16"/>
        <v>6</v>
      </c>
      <c r="N73" s="110">
        <v>7</v>
      </c>
      <c r="O73" s="110"/>
      <c r="P73" s="112">
        <f t="shared" si="17"/>
        <v>7</v>
      </c>
      <c r="Q73" s="109">
        <v>8</v>
      </c>
      <c r="R73" s="110"/>
      <c r="S73" s="112">
        <f t="shared" si="18"/>
        <v>8</v>
      </c>
      <c r="T73" s="110">
        <v>7</v>
      </c>
      <c r="U73" s="110"/>
      <c r="V73" s="112">
        <f t="shared" si="19"/>
        <v>7</v>
      </c>
      <c r="W73" s="110">
        <v>7</v>
      </c>
      <c r="X73" s="110"/>
      <c r="Y73" s="112">
        <f t="shared" si="20"/>
        <v>7</v>
      </c>
      <c r="Z73" s="109">
        <v>7</v>
      </c>
      <c r="AA73" s="110"/>
      <c r="AB73" s="112">
        <f t="shared" si="21"/>
        <v>7</v>
      </c>
      <c r="AC73" s="110">
        <v>6</v>
      </c>
      <c r="AD73" s="436"/>
      <c r="AE73" s="112">
        <f t="shared" si="22"/>
        <v>6</v>
      </c>
      <c r="AF73" s="140">
        <f t="shared" si="23"/>
        <v>7.38</v>
      </c>
      <c r="AG73" s="187" t="str">
        <f t="shared" si="9"/>
        <v>Khá</v>
      </c>
      <c r="AH73" s="190"/>
    </row>
    <row r="74" spans="1:34" s="191" customFormat="1" ht="19.5" customHeight="1">
      <c r="A74" s="158">
        <v>64</v>
      </c>
      <c r="B74" s="200" t="s">
        <v>197</v>
      </c>
      <c r="C74" s="106" t="s">
        <v>194</v>
      </c>
      <c r="D74" s="169">
        <v>409180155</v>
      </c>
      <c r="E74" s="168" t="s">
        <v>304</v>
      </c>
      <c r="F74" s="163" t="s">
        <v>39</v>
      </c>
      <c r="G74" s="129" t="s">
        <v>231</v>
      </c>
      <c r="H74" s="109">
        <v>9</v>
      </c>
      <c r="I74" s="189"/>
      <c r="J74" s="112">
        <f t="shared" si="15"/>
        <v>9</v>
      </c>
      <c r="K74" s="110">
        <v>6</v>
      </c>
      <c r="L74" s="110"/>
      <c r="M74" s="112">
        <f t="shared" si="16"/>
        <v>6</v>
      </c>
      <c r="N74" s="110">
        <v>7</v>
      </c>
      <c r="O74" s="110"/>
      <c r="P74" s="112">
        <f t="shared" si="17"/>
        <v>7</v>
      </c>
      <c r="Q74" s="109">
        <v>7</v>
      </c>
      <c r="R74" s="110"/>
      <c r="S74" s="112">
        <f t="shared" si="18"/>
        <v>7</v>
      </c>
      <c r="T74" s="110">
        <v>5</v>
      </c>
      <c r="U74" s="110"/>
      <c r="V74" s="112">
        <f t="shared" si="19"/>
        <v>5</v>
      </c>
      <c r="W74" s="110">
        <v>4</v>
      </c>
      <c r="X74" s="110">
        <v>7</v>
      </c>
      <c r="Y74" s="112">
        <f t="shared" si="20"/>
        <v>7</v>
      </c>
      <c r="Z74" s="109">
        <v>7</v>
      </c>
      <c r="AA74" s="110"/>
      <c r="AB74" s="112">
        <f t="shared" si="21"/>
        <v>7</v>
      </c>
      <c r="AC74" s="110">
        <v>6</v>
      </c>
      <c r="AD74" s="436"/>
      <c r="AE74" s="112">
        <f t="shared" si="22"/>
        <v>6</v>
      </c>
      <c r="AF74" s="140">
        <f t="shared" si="23"/>
        <v>6.77</v>
      </c>
      <c r="AG74" s="187" t="str">
        <f t="shared" si="9"/>
        <v>TBK</v>
      </c>
      <c r="AH74" s="190"/>
    </row>
    <row r="75" spans="1:34" s="191" customFormat="1" ht="19.5" customHeight="1">
      <c r="A75" s="164">
        <v>65</v>
      </c>
      <c r="B75" s="201" t="s">
        <v>198</v>
      </c>
      <c r="C75" s="116" t="s">
        <v>194</v>
      </c>
      <c r="D75" s="165">
        <v>409180156</v>
      </c>
      <c r="E75" s="170" t="s">
        <v>305</v>
      </c>
      <c r="F75" s="171" t="s">
        <v>326</v>
      </c>
      <c r="G75" s="129" t="s">
        <v>231</v>
      </c>
      <c r="H75" s="109">
        <v>7</v>
      </c>
      <c r="I75" s="189"/>
      <c r="J75" s="112">
        <f t="shared" si="15"/>
        <v>7</v>
      </c>
      <c r="K75" s="110">
        <v>5</v>
      </c>
      <c r="L75" s="110"/>
      <c r="M75" s="112">
        <f t="shared" si="16"/>
        <v>5</v>
      </c>
      <c r="N75" s="110">
        <v>7</v>
      </c>
      <c r="O75" s="110"/>
      <c r="P75" s="112">
        <f t="shared" si="17"/>
        <v>7</v>
      </c>
      <c r="Q75" s="109">
        <v>7</v>
      </c>
      <c r="R75" s="110"/>
      <c r="S75" s="112">
        <f t="shared" si="18"/>
        <v>7</v>
      </c>
      <c r="T75" s="110">
        <v>7</v>
      </c>
      <c r="U75" s="110"/>
      <c r="V75" s="112">
        <f t="shared" si="19"/>
        <v>7</v>
      </c>
      <c r="W75" s="110">
        <v>6</v>
      </c>
      <c r="X75" s="110"/>
      <c r="Y75" s="112">
        <f t="shared" si="20"/>
        <v>6</v>
      </c>
      <c r="Z75" s="109">
        <v>7</v>
      </c>
      <c r="AA75" s="110"/>
      <c r="AB75" s="112">
        <f t="shared" si="21"/>
        <v>7</v>
      </c>
      <c r="AC75" s="110">
        <v>6</v>
      </c>
      <c r="AD75" s="436"/>
      <c r="AE75" s="112">
        <f t="shared" si="22"/>
        <v>6</v>
      </c>
      <c r="AF75" s="140">
        <f t="shared" si="23"/>
        <v>6.54</v>
      </c>
      <c r="AG75" s="187" t="str">
        <f t="shared" si="9"/>
        <v>TBK</v>
      </c>
      <c r="AH75" s="190"/>
    </row>
    <row r="76" spans="1:34" s="191" customFormat="1" ht="19.5" customHeight="1">
      <c r="A76" s="158">
        <v>66</v>
      </c>
      <c r="B76" s="201" t="s">
        <v>199</v>
      </c>
      <c r="C76" s="116" t="s">
        <v>194</v>
      </c>
      <c r="D76" s="169">
        <v>409180157</v>
      </c>
      <c r="E76" s="170" t="s">
        <v>306</v>
      </c>
      <c r="F76" s="171" t="s">
        <v>325</v>
      </c>
      <c r="G76" s="129" t="s">
        <v>231</v>
      </c>
      <c r="H76" s="109">
        <v>7</v>
      </c>
      <c r="I76" s="189"/>
      <c r="J76" s="112">
        <f t="shared" si="15"/>
        <v>7</v>
      </c>
      <c r="K76" s="110">
        <v>5</v>
      </c>
      <c r="L76" s="110"/>
      <c r="M76" s="112">
        <f t="shared" si="16"/>
        <v>5</v>
      </c>
      <c r="N76" s="110">
        <v>8</v>
      </c>
      <c r="O76" s="110"/>
      <c r="P76" s="112">
        <f t="shared" si="17"/>
        <v>8</v>
      </c>
      <c r="Q76" s="109">
        <v>7</v>
      </c>
      <c r="R76" s="110"/>
      <c r="S76" s="112">
        <f t="shared" si="18"/>
        <v>7</v>
      </c>
      <c r="T76" s="110">
        <v>3</v>
      </c>
      <c r="U76" s="253">
        <v>7</v>
      </c>
      <c r="V76" s="112">
        <f t="shared" si="19"/>
        <v>7</v>
      </c>
      <c r="W76" s="110">
        <v>5</v>
      </c>
      <c r="X76" s="110"/>
      <c r="Y76" s="112">
        <f t="shared" si="20"/>
        <v>5</v>
      </c>
      <c r="Z76" s="109">
        <v>6</v>
      </c>
      <c r="AA76" s="110"/>
      <c r="AB76" s="112">
        <f t="shared" si="21"/>
        <v>6</v>
      </c>
      <c r="AC76" s="110">
        <v>4</v>
      </c>
      <c r="AD76" s="436"/>
      <c r="AE76" s="112">
        <f t="shared" si="22"/>
        <v>4</v>
      </c>
      <c r="AF76" s="140">
        <f t="shared" si="23"/>
        <v>6.44</v>
      </c>
      <c r="AG76" s="187" t="str">
        <f aca="true" t="shared" si="24" ref="AG76:AG95">IF(AF76&gt;=9,"Xuất sắc",IF(AF76&gt;=8,"Giỏi",IF(AF76&gt;=7,"Khá",IF(AF76&gt;=6,"TBK",IF(AF76&gt;=5,"TB",IF(AF76&gt;=4,"Yếu","Kém"))))))</f>
        <v>TBK</v>
      </c>
      <c r="AH76" s="190"/>
    </row>
    <row r="77" spans="1:34" s="191" customFormat="1" ht="19.5" customHeight="1">
      <c r="A77" s="164">
        <v>67</v>
      </c>
      <c r="B77" s="200" t="s">
        <v>145</v>
      </c>
      <c r="C77" s="106" t="s">
        <v>200</v>
      </c>
      <c r="D77" s="169">
        <v>409180158</v>
      </c>
      <c r="E77" s="168" t="s">
        <v>300</v>
      </c>
      <c r="F77" s="163" t="s">
        <v>15</v>
      </c>
      <c r="G77" s="129" t="s">
        <v>231</v>
      </c>
      <c r="H77" s="109">
        <v>7</v>
      </c>
      <c r="I77" s="189"/>
      <c r="J77" s="112">
        <f t="shared" si="15"/>
        <v>7</v>
      </c>
      <c r="K77" s="110">
        <v>3</v>
      </c>
      <c r="L77" s="110">
        <v>5</v>
      </c>
      <c r="M77" s="112">
        <f t="shared" si="16"/>
        <v>5</v>
      </c>
      <c r="N77" s="110">
        <v>5</v>
      </c>
      <c r="O77" s="110"/>
      <c r="P77" s="112">
        <f t="shared" si="17"/>
        <v>5</v>
      </c>
      <c r="Q77" s="109">
        <v>7</v>
      </c>
      <c r="R77" s="110"/>
      <c r="S77" s="112">
        <f t="shared" si="18"/>
        <v>7</v>
      </c>
      <c r="T77" s="110">
        <v>4</v>
      </c>
      <c r="U77" s="253">
        <v>6</v>
      </c>
      <c r="V77" s="112">
        <f t="shared" si="19"/>
        <v>6</v>
      </c>
      <c r="W77" s="110">
        <v>4</v>
      </c>
      <c r="X77" s="110">
        <v>7</v>
      </c>
      <c r="Y77" s="112">
        <f t="shared" si="20"/>
        <v>7</v>
      </c>
      <c r="Z77" s="109">
        <v>7</v>
      </c>
      <c r="AA77" s="110"/>
      <c r="AB77" s="112">
        <f t="shared" si="21"/>
        <v>7</v>
      </c>
      <c r="AC77" s="110">
        <v>6</v>
      </c>
      <c r="AD77" s="436"/>
      <c r="AE77" s="112">
        <f t="shared" si="22"/>
        <v>6</v>
      </c>
      <c r="AF77" s="140">
        <f t="shared" si="23"/>
        <v>6.28</v>
      </c>
      <c r="AG77" s="187" t="str">
        <f t="shared" si="24"/>
        <v>TBK</v>
      </c>
      <c r="AH77" s="190"/>
    </row>
    <row r="78" spans="1:34" s="191" customFormat="1" ht="19.5" customHeight="1">
      <c r="A78" s="158">
        <v>68</v>
      </c>
      <c r="B78" s="200" t="s">
        <v>201</v>
      </c>
      <c r="C78" s="106" t="s">
        <v>202</v>
      </c>
      <c r="D78" s="165">
        <v>409180159</v>
      </c>
      <c r="E78" s="168" t="s">
        <v>307</v>
      </c>
      <c r="F78" s="163" t="s">
        <v>41</v>
      </c>
      <c r="G78" s="129" t="s">
        <v>231</v>
      </c>
      <c r="H78" s="109">
        <v>7</v>
      </c>
      <c r="I78" s="189"/>
      <c r="J78" s="112">
        <f t="shared" si="15"/>
        <v>7</v>
      </c>
      <c r="K78" s="110">
        <v>5</v>
      </c>
      <c r="L78" s="110"/>
      <c r="M78" s="112">
        <f t="shared" si="16"/>
        <v>5</v>
      </c>
      <c r="N78" s="110">
        <v>3</v>
      </c>
      <c r="O78" s="110">
        <v>8</v>
      </c>
      <c r="P78" s="112">
        <f t="shared" si="17"/>
        <v>8</v>
      </c>
      <c r="Q78" s="109">
        <v>7</v>
      </c>
      <c r="R78" s="110"/>
      <c r="S78" s="112">
        <f t="shared" si="18"/>
        <v>7</v>
      </c>
      <c r="T78" s="110">
        <v>3</v>
      </c>
      <c r="U78" s="253">
        <v>8</v>
      </c>
      <c r="V78" s="112">
        <f t="shared" si="19"/>
        <v>8</v>
      </c>
      <c r="W78" s="110">
        <v>5</v>
      </c>
      <c r="X78" s="110"/>
      <c r="Y78" s="112">
        <f t="shared" si="20"/>
        <v>5</v>
      </c>
      <c r="Z78" s="109">
        <v>7</v>
      </c>
      <c r="AA78" s="110"/>
      <c r="AB78" s="112">
        <f t="shared" si="21"/>
        <v>7</v>
      </c>
      <c r="AC78" s="110">
        <v>7</v>
      </c>
      <c r="AD78" s="436"/>
      <c r="AE78" s="112">
        <f t="shared" si="22"/>
        <v>7</v>
      </c>
      <c r="AF78" s="140">
        <f t="shared" si="23"/>
        <v>6.67</v>
      </c>
      <c r="AG78" s="187" t="str">
        <f t="shared" si="24"/>
        <v>TBK</v>
      </c>
      <c r="AH78" s="190"/>
    </row>
    <row r="79" spans="1:34" s="191" customFormat="1" ht="19.5" customHeight="1">
      <c r="A79" s="164">
        <v>69</v>
      </c>
      <c r="B79" s="200" t="s">
        <v>203</v>
      </c>
      <c r="C79" s="106" t="s">
        <v>204</v>
      </c>
      <c r="D79" s="169">
        <v>409180160</v>
      </c>
      <c r="E79" s="168" t="s">
        <v>276</v>
      </c>
      <c r="F79" s="163" t="s">
        <v>36</v>
      </c>
      <c r="G79" s="129" t="s">
        <v>231</v>
      </c>
      <c r="H79" s="109">
        <v>7</v>
      </c>
      <c r="I79" s="189"/>
      <c r="J79" s="112">
        <f t="shared" si="15"/>
        <v>7</v>
      </c>
      <c r="K79" s="110">
        <v>6</v>
      </c>
      <c r="L79" s="110"/>
      <c r="M79" s="112">
        <f t="shared" si="16"/>
        <v>6</v>
      </c>
      <c r="N79" s="110">
        <v>5</v>
      </c>
      <c r="O79" s="110"/>
      <c r="P79" s="112">
        <f t="shared" si="17"/>
        <v>5</v>
      </c>
      <c r="Q79" s="109">
        <v>7</v>
      </c>
      <c r="R79" s="110"/>
      <c r="S79" s="112">
        <f t="shared" si="18"/>
        <v>7</v>
      </c>
      <c r="T79" s="110">
        <v>5</v>
      </c>
      <c r="U79" s="110"/>
      <c r="V79" s="112">
        <f t="shared" si="19"/>
        <v>5</v>
      </c>
      <c r="W79" s="110">
        <v>7</v>
      </c>
      <c r="X79" s="110"/>
      <c r="Y79" s="112">
        <f t="shared" si="20"/>
        <v>7</v>
      </c>
      <c r="Z79" s="109">
        <v>7</v>
      </c>
      <c r="AA79" s="110"/>
      <c r="AB79" s="112">
        <f t="shared" si="21"/>
        <v>7</v>
      </c>
      <c r="AC79" s="110">
        <v>6</v>
      </c>
      <c r="AD79" s="436"/>
      <c r="AE79" s="112">
        <f t="shared" si="22"/>
        <v>6</v>
      </c>
      <c r="AF79" s="140">
        <f t="shared" si="23"/>
        <v>6.31</v>
      </c>
      <c r="AG79" s="187" t="str">
        <f t="shared" si="24"/>
        <v>TBK</v>
      </c>
      <c r="AH79" s="190"/>
    </row>
    <row r="80" spans="1:34" s="191" customFormat="1" ht="19.5" customHeight="1">
      <c r="A80" s="158">
        <v>70</v>
      </c>
      <c r="B80" s="200" t="s">
        <v>205</v>
      </c>
      <c r="C80" s="106" t="s">
        <v>206</v>
      </c>
      <c r="D80" s="169">
        <v>409180161</v>
      </c>
      <c r="E80" s="168" t="s">
        <v>308</v>
      </c>
      <c r="F80" s="163" t="s">
        <v>325</v>
      </c>
      <c r="G80" s="129" t="s">
        <v>164</v>
      </c>
      <c r="H80" s="109">
        <v>7</v>
      </c>
      <c r="I80" s="189"/>
      <c r="J80" s="112">
        <f t="shared" si="15"/>
        <v>7</v>
      </c>
      <c r="K80" s="110">
        <v>4</v>
      </c>
      <c r="L80" s="110">
        <v>5</v>
      </c>
      <c r="M80" s="112">
        <f t="shared" si="16"/>
        <v>5</v>
      </c>
      <c r="N80" s="110">
        <v>8</v>
      </c>
      <c r="O80" s="110"/>
      <c r="P80" s="112">
        <f t="shared" si="17"/>
        <v>8</v>
      </c>
      <c r="Q80" s="109">
        <v>7</v>
      </c>
      <c r="R80" s="110"/>
      <c r="S80" s="112">
        <f t="shared" si="18"/>
        <v>7</v>
      </c>
      <c r="T80" s="110">
        <v>6</v>
      </c>
      <c r="U80" s="110"/>
      <c r="V80" s="112">
        <f t="shared" si="19"/>
        <v>6</v>
      </c>
      <c r="W80" s="110">
        <v>6</v>
      </c>
      <c r="X80" s="110"/>
      <c r="Y80" s="112">
        <f t="shared" si="20"/>
        <v>6</v>
      </c>
      <c r="Z80" s="109">
        <v>6</v>
      </c>
      <c r="AA80" s="110"/>
      <c r="AB80" s="112">
        <f t="shared" si="21"/>
        <v>6</v>
      </c>
      <c r="AC80" s="110">
        <v>6</v>
      </c>
      <c r="AD80" s="436"/>
      <c r="AE80" s="112">
        <f t="shared" si="22"/>
        <v>6</v>
      </c>
      <c r="AF80" s="140">
        <f t="shared" si="23"/>
        <v>6.44</v>
      </c>
      <c r="AG80" s="187" t="str">
        <f t="shared" si="24"/>
        <v>TBK</v>
      </c>
      <c r="AH80" s="190"/>
    </row>
    <row r="81" spans="1:34" s="191" customFormat="1" ht="19.5" customHeight="1">
      <c r="A81" s="164">
        <v>71</v>
      </c>
      <c r="B81" s="200" t="s">
        <v>207</v>
      </c>
      <c r="C81" s="106" t="s">
        <v>208</v>
      </c>
      <c r="D81" s="165">
        <v>409180162</v>
      </c>
      <c r="E81" s="168" t="s">
        <v>309</v>
      </c>
      <c r="F81" s="163" t="s">
        <v>9</v>
      </c>
      <c r="G81" s="129" t="s">
        <v>231</v>
      </c>
      <c r="H81" s="109">
        <v>7</v>
      </c>
      <c r="I81" s="189"/>
      <c r="J81" s="112">
        <f t="shared" si="15"/>
        <v>7</v>
      </c>
      <c r="K81" s="110">
        <v>6</v>
      </c>
      <c r="L81" s="110"/>
      <c r="M81" s="112">
        <f t="shared" si="16"/>
        <v>6</v>
      </c>
      <c r="N81" s="110">
        <v>8</v>
      </c>
      <c r="O81" s="110"/>
      <c r="P81" s="112">
        <f t="shared" si="17"/>
        <v>8</v>
      </c>
      <c r="Q81" s="109">
        <v>8</v>
      </c>
      <c r="R81" s="110"/>
      <c r="S81" s="112">
        <f t="shared" si="18"/>
        <v>8</v>
      </c>
      <c r="T81" s="110">
        <v>7</v>
      </c>
      <c r="U81" s="110"/>
      <c r="V81" s="112">
        <f t="shared" si="19"/>
        <v>7</v>
      </c>
      <c r="W81" s="110">
        <v>7</v>
      </c>
      <c r="X81" s="110"/>
      <c r="Y81" s="112">
        <f t="shared" si="20"/>
        <v>7</v>
      </c>
      <c r="Z81" s="109">
        <v>7</v>
      </c>
      <c r="AA81" s="110"/>
      <c r="AB81" s="112">
        <f t="shared" si="21"/>
        <v>7</v>
      </c>
      <c r="AC81" s="110">
        <v>5</v>
      </c>
      <c r="AD81" s="436"/>
      <c r="AE81" s="112">
        <f t="shared" si="22"/>
        <v>5</v>
      </c>
      <c r="AF81" s="140">
        <f t="shared" si="23"/>
        <v>7.21</v>
      </c>
      <c r="AG81" s="187" t="str">
        <f t="shared" si="24"/>
        <v>Khá</v>
      </c>
      <c r="AH81" s="190"/>
    </row>
    <row r="82" spans="1:39" s="191" customFormat="1" ht="19.5" customHeight="1">
      <c r="A82" s="158">
        <v>72</v>
      </c>
      <c r="B82" s="200" t="s">
        <v>209</v>
      </c>
      <c r="C82" s="106" t="s">
        <v>210</v>
      </c>
      <c r="D82" s="169">
        <v>409180164</v>
      </c>
      <c r="E82" s="168" t="s">
        <v>310</v>
      </c>
      <c r="F82" s="163" t="s">
        <v>23</v>
      </c>
      <c r="G82" s="129" t="s">
        <v>164</v>
      </c>
      <c r="H82" s="109">
        <v>7</v>
      </c>
      <c r="I82" s="189"/>
      <c r="J82" s="112">
        <f t="shared" si="15"/>
        <v>7</v>
      </c>
      <c r="K82" s="110">
        <v>4</v>
      </c>
      <c r="L82" s="110">
        <v>5</v>
      </c>
      <c r="M82" s="112">
        <f t="shared" si="16"/>
        <v>5</v>
      </c>
      <c r="N82" s="110">
        <v>5</v>
      </c>
      <c r="O82" s="110"/>
      <c r="P82" s="112">
        <f t="shared" si="17"/>
        <v>5</v>
      </c>
      <c r="Q82" s="109">
        <v>7</v>
      </c>
      <c r="R82" s="110"/>
      <c r="S82" s="112">
        <f t="shared" si="18"/>
        <v>7</v>
      </c>
      <c r="T82" s="110">
        <v>5</v>
      </c>
      <c r="U82" s="110"/>
      <c r="V82" s="112">
        <f t="shared" si="19"/>
        <v>5</v>
      </c>
      <c r="W82" s="110">
        <v>5</v>
      </c>
      <c r="X82" s="110"/>
      <c r="Y82" s="112">
        <f t="shared" si="20"/>
        <v>5</v>
      </c>
      <c r="Z82" s="109">
        <v>7</v>
      </c>
      <c r="AA82" s="110"/>
      <c r="AB82" s="112">
        <f t="shared" si="21"/>
        <v>7</v>
      </c>
      <c r="AC82" s="110">
        <v>7</v>
      </c>
      <c r="AD82" s="436"/>
      <c r="AE82" s="112">
        <f t="shared" si="22"/>
        <v>7</v>
      </c>
      <c r="AF82" s="140">
        <f t="shared" si="23"/>
        <v>5.89</v>
      </c>
      <c r="AG82" s="187" t="str">
        <f t="shared" si="24"/>
        <v>TB</v>
      </c>
      <c r="AH82" s="497"/>
      <c r="AI82" s="497"/>
      <c r="AJ82" s="497"/>
      <c r="AK82" s="497"/>
      <c r="AL82" s="497"/>
      <c r="AM82" s="497"/>
    </row>
    <row r="83" spans="1:34" s="191" customFormat="1" ht="19.5" customHeight="1">
      <c r="A83" s="164">
        <v>73</v>
      </c>
      <c r="B83" s="200" t="s">
        <v>211</v>
      </c>
      <c r="C83" s="106" t="s">
        <v>212</v>
      </c>
      <c r="D83" s="165">
        <v>409180165</v>
      </c>
      <c r="E83" s="168" t="s">
        <v>311</v>
      </c>
      <c r="F83" s="163" t="s">
        <v>5</v>
      </c>
      <c r="G83" s="129" t="s">
        <v>164</v>
      </c>
      <c r="H83" s="109">
        <v>7</v>
      </c>
      <c r="I83" s="189"/>
      <c r="J83" s="112">
        <f t="shared" si="15"/>
        <v>7</v>
      </c>
      <c r="K83" s="110">
        <v>5</v>
      </c>
      <c r="L83" s="110"/>
      <c r="M83" s="112">
        <f t="shared" si="16"/>
        <v>5</v>
      </c>
      <c r="N83" s="110">
        <v>5</v>
      </c>
      <c r="O83" s="110"/>
      <c r="P83" s="112">
        <f t="shared" si="17"/>
        <v>5</v>
      </c>
      <c r="Q83" s="109">
        <v>6</v>
      </c>
      <c r="R83" s="110"/>
      <c r="S83" s="112">
        <f t="shared" si="18"/>
        <v>6</v>
      </c>
      <c r="T83" s="110">
        <v>4</v>
      </c>
      <c r="U83" s="253">
        <v>7</v>
      </c>
      <c r="V83" s="112">
        <f t="shared" si="19"/>
        <v>7</v>
      </c>
      <c r="W83" s="110">
        <v>5</v>
      </c>
      <c r="X83" s="110"/>
      <c r="Y83" s="112">
        <f t="shared" si="20"/>
        <v>5</v>
      </c>
      <c r="Z83" s="109">
        <v>7</v>
      </c>
      <c r="AA83" s="110"/>
      <c r="AB83" s="112">
        <f t="shared" si="21"/>
        <v>7</v>
      </c>
      <c r="AC83" s="110">
        <v>8</v>
      </c>
      <c r="AD83" s="436"/>
      <c r="AE83" s="112">
        <f t="shared" si="22"/>
        <v>8</v>
      </c>
      <c r="AF83" s="140">
        <f t="shared" si="23"/>
        <v>5.9</v>
      </c>
      <c r="AG83" s="187" t="str">
        <f t="shared" si="24"/>
        <v>TB</v>
      </c>
      <c r="AH83" s="190"/>
    </row>
    <row r="84" spans="1:34" s="191" customFormat="1" ht="19.5" customHeight="1">
      <c r="A84" s="158">
        <v>74</v>
      </c>
      <c r="B84" s="200" t="s">
        <v>213</v>
      </c>
      <c r="C84" s="106" t="s">
        <v>214</v>
      </c>
      <c r="D84" s="169">
        <v>409180166</v>
      </c>
      <c r="E84" s="168" t="s">
        <v>312</v>
      </c>
      <c r="F84" s="163" t="s">
        <v>37</v>
      </c>
      <c r="G84" s="129" t="s">
        <v>231</v>
      </c>
      <c r="H84" s="109">
        <v>7</v>
      </c>
      <c r="I84" s="189"/>
      <c r="J84" s="112">
        <f t="shared" si="15"/>
        <v>7</v>
      </c>
      <c r="K84" s="110">
        <v>4</v>
      </c>
      <c r="L84" s="110">
        <v>5</v>
      </c>
      <c r="M84" s="112">
        <f t="shared" si="16"/>
        <v>5</v>
      </c>
      <c r="N84" s="110">
        <v>6</v>
      </c>
      <c r="O84" s="110"/>
      <c r="P84" s="112">
        <f t="shared" si="17"/>
        <v>6</v>
      </c>
      <c r="Q84" s="109">
        <v>7</v>
      </c>
      <c r="R84" s="110"/>
      <c r="S84" s="112">
        <f t="shared" si="18"/>
        <v>7</v>
      </c>
      <c r="T84" s="110">
        <v>3</v>
      </c>
      <c r="U84" s="253">
        <v>8</v>
      </c>
      <c r="V84" s="112">
        <f t="shared" si="19"/>
        <v>8</v>
      </c>
      <c r="W84" s="110">
        <v>5</v>
      </c>
      <c r="X84" s="110"/>
      <c r="Y84" s="112">
        <f t="shared" si="20"/>
        <v>5</v>
      </c>
      <c r="Z84" s="109">
        <v>7</v>
      </c>
      <c r="AA84" s="110"/>
      <c r="AB84" s="112">
        <f t="shared" si="21"/>
        <v>7</v>
      </c>
      <c r="AC84" s="110">
        <v>6</v>
      </c>
      <c r="AD84" s="436"/>
      <c r="AE84" s="112">
        <f t="shared" si="22"/>
        <v>6</v>
      </c>
      <c r="AF84" s="140">
        <f t="shared" si="23"/>
        <v>6.41</v>
      </c>
      <c r="AG84" s="187" t="str">
        <f t="shared" si="24"/>
        <v>TBK</v>
      </c>
      <c r="AH84" s="190"/>
    </row>
    <row r="85" spans="1:34" s="191" customFormat="1" ht="19.5" customHeight="1">
      <c r="A85" s="164">
        <v>75</v>
      </c>
      <c r="B85" s="200" t="s">
        <v>215</v>
      </c>
      <c r="C85" s="106" t="s">
        <v>216</v>
      </c>
      <c r="D85" s="169">
        <v>409180167</v>
      </c>
      <c r="E85" s="168" t="s">
        <v>313</v>
      </c>
      <c r="F85" s="163" t="s">
        <v>42</v>
      </c>
      <c r="G85" s="129" t="s">
        <v>231</v>
      </c>
      <c r="H85" s="109">
        <v>7</v>
      </c>
      <c r="I85" s="189"/>
      <c r="J85" s="112">
        <f t="shared" si="15"/>
        <v>7</v>
      </c>
      <c r="K85" s="110">
        <v>6</v>
      </c>
      <c r="L85" s="110"/>
      <c r="M85" s="112">
        <f t="shared" si="16"/>
        <v>6</v>
      </c>
      <c r="N85" s="110">
        <v>8</v>
      </c>
      <c r="O85" s="110"/>
      <c r="P85" s="112">
        <f t="shared" si="17"/>
        <v>8</v>
      </c>
      <c r="Q85" s="109">
        <v>7</v>
      </c>
      <c r="R85" s="110"/>
      <c r="S85" s="112">
        <f t="shared" si="18"/>
        <v>7</v>
      </c>
      <c r="T85" s="110">
        <v>5</v>
      </c>
      <c r="U85" s="110"/>
      <c r="V85" s="112">
        <f t="shared" si="19"/>
        <v>5</v>
      </c>
      <c r="W85" s="110">
        <v>6</v>
      </c>
      <c r="X85" s="110"/>
      <c r="Y85" s="112">
        <f t="shared" si="20"/>
        <v>6</v>
      </c>
      <c r="Z85" s="109">
        <v>7</v>
      </c>
      <c r="AA85" s="110"/>
      <c r="AB85" s="112">
        <f t="shared" si="21"/>
        <v>7</v>
      </c>
      <c r="AC85" s="110">
        <v>6</v>
      </c>
      <c r="AD85" s="436"/>
      <c r="AE85" s="112">
        <f t="shared" si="22"/>
        <v>6</v>
      </c>
      <c r="AF85" s="140">
        <f t="shared" si="23"/>
        <v>6.57</v>
      </c>
      <c r="AG85" s="187" t="str">
        <f t="shared" si="24"/>
        <v>TBK</v>
      </c>
      <c r="AH85" s="190"/>
    </row>
    <row r="86" spans="1:34" s="191" customFormat="1" ht="19.5" customHeight="1">
      <c r="A86" s="158">
        <v>76</v>
      </c>
      <c r="B86" s="166" t="s">
        <v>337</v>
      </c>
      <c r="C86" s="167" t="s">
        <v>218</v>
      </c>
      <c r="D86" s="165">
        <v>409180168</v>
      </c>
      <c r="E86" s="168" t="s">
        <v>341</v>
      </c>
      <c r="F86" s="163" t="s">
        <v>43</v>
      </c>
      <c r="G86" s="129" t="s">
        <v>231</v>
      </c>
      <c r="H86" s="109">
        <v>0</v>
      </c>
      <c r="I86" s="189"/>
      <c r="J86" s="112">
        <f t="shared" si="15"/>
        <v>0</v>
      </c>
      <c r="K86" s="110">
        <v>0</v>
      </c>
      <c r="L86" s="110"/>
      <c r="M86" s="112">
        <f t="shared" si="16"/>
        <v>0</v>
      </c>
      <c r="N86" s="110">
        <v>0</v>
      </c>
      <c r="O86" s="110"/>
      <c r="P86" s="112">
        <f t="shared" si="17"/>
        <v>0</v>
      </c>
      <c r="Q86" s="109">
        <v>0</v>
      </c>
      <c r="R86" s="110"/>
      <c r="S86" s="112">
        <f t="shared" si="18"/>
        <v>0</v>
      </c>
      <c r="T86" s="110">
        <v>0</v>
      </c>
      <c r="U86" s="253"/>
      <c r="V86" s="112">
        <f t="shared" si="19"/>
        <v>0</v>
      </c>
      <c r="W86" s="110">
        <v>0</v>
      </c>
      <c r="X86" s="110"/>
      <c r="Y86" s="112">
        <f t="shared" si="20"/>
        <v>0</v>
      </c>
      <c r="Z86" s="109">
        <v>0</v>
      </c>
      <c r="AA86" s="110"/>
      <c r="AB86" s="112">
        <f t="shared" si="21"/>
        <v>0</v>
      </c>
      <c r="AC86" s="110">
        <v>0</v>
      </c>
      <c r="AD86" s="436"/>
      <c r="AE86" s="112">
        <f t="shared" si="22"/>
        <v>0</v>
      </c>
      <c r="AF86" s="140">
        <f t="shared" si="23"/>
        <v>0</v>
      </c>
      <c r="AG86" s="187" t="str">
        <f t="shared" si="24"/>
        <v>Kém</v>
      </c>
      <c r="AH86" s="190"/>
    </row>
    <row r="87" spans="1:34" s="191" customFormat="1" ht="19.5" customHeight="1">
      <c r="A87" s="164">
        <v>77</v>
      </c>
      <c r="B87" s="200" t="s">
        <v>217</v>
      </c>
      <c r="C87" s="106" t="s">
        <v>218</v>
      </c>
      <c r="D87" s="169">
        <v>409180169</v>
      </c>
      <c r="E87" s="168" t="s">
        <v>314</v>
      </c>
      <c r="F87" s="163" t="s">
        <v>10</v>
      </c>
      <c r="G87" s="129" t="s">
        <v>231</v>
      </c>
      <c r="H87" s="109">
        <v>7</v>
      </c>
      <c r="I87" s="189"/>
      <c r="J87" s="112">
        <f t="shared" si="15"/>
        <v>7</v>
      </c>
      <c r="K87" s="110">
        <v>5</v>
      </c>
      <c r="L87" s="110"/>
      <c r="M87" s="112">
        <f t="shared" si="16"/>
        <v>5</v>
      </c>
      <c r="N87" s="110">
        <v>7</v>
      </c>
      <c r="O87" s="110"/>
      <c r="P87" s="112">
        <f t="shared" si="17"/>
        <v>7</v>
      </c>
      <c r="Q87" s="109">
        <v>7</v>
      </c>
      <c r="R87" s="110"/>
      <c r="S87" s="112">
        <f t="shared" si="18"/>
        <v>7</v>
      </c>
      <c r="T87" s="110">
        <v>7</v>
      </c>
      <c r="U87" s="110"/>
      <c r="V87" s="112">
        <f t="shared" si="19"/>
        <v>7</v>
      </c>
      <c r="W87" s="110">
        <v>6</v>
      </c>
      <c r="X87" s="110"/>
      <c r="Y87" s="112">
        <f t="shared" si="20"/>
        <v>6</v>
      </c>
      <c r="Z87" s="109">
        <v>7</v>
      </c>
      <c r="AA87" s="110"/>
      <c r="AB87" s="112">
        <f t="shared" si="21"/>
        <v>7</v>
      </c>
      <c r="AC87" s="110">
        <v>9</v>
      </c>
      <c r="AD87" s="436"/>
      <c r="AE87" s="112">
        <f t="shared" si="22"/>
        <v>9</v>
      </c>
      <c r="AF87" s="140">
        <f t="shared" si="23"/>
        <v>6.54</v>
      </c>
      <c r="AG87" s="187" t="str">
        <f t="shared" si="24"/>
        <v>TBK</v>
      </c>
      <c r="AH87" s="190"/>
    </row>
    <row r="88" spans="1:34" s="191" customFormat="1" ht="19.5" customHeight="1">
      <c r="A88" s="158">
        <v>78</v>
      </c>
      <c r="B88" s="200" t="s">
        <v>219</v>
      </c>
      <c r="C88" s="106" t="s">
        <v>220</v>
      </c>
      <c r="D88" s="165">
        <v>409180171</v>
      </c>
      <c r="E88" s="168" t="s">
        <v>315</v>
      </c>
      <c r="F88" s="163" t="s">
        <v>5</v>
      </c>
      <c r="G88" s="129" t="s">
        <v>231</v>
      </c>
      <c r="H88" s="109">
        <v>6</v>
      </c>
      <c r="I88" s="189"/>
      <c r="J88" s="112">
        <f t="shared" si="15"/>
        <v>6</v>
      </c>
      <c r="K88" s="110">
        <v>5</v>
      </c>
      <c r="L88" s="110"/>
      <c r="M88" s="112">
        <f t="shared" si="16"/>
        <v>5</v>
      </c>
      <c r="N88" s="110">
        <v>5</v>
      </c>
      <c r="O88" s="110"/>
      <c r="P88" s="112">
        <f t="shared" si="17"/>
        <v>5</v>
      </c>
      <c r="Q88" s="109">
        <v>7</v>
      </c>
      <c r="R88" s="110"/>
      <c r="S88" s="112">
        <f t="shared" si="18"/>
        <v>7</v>
      </c>
      <c r="T88" s="110">
        <v>3</v>
      </c>
      <c r="U88" s="253">
        <v>7</v>
      </c>
      <c r="V88" s="112">
        <f t="shared" si="19"/>
        <v>7</v>
      </c>
      <c r="W88" s="110">
        <v>7</v>
      </c>
      <c r="X88" s="110"/>
      <c r="Y88" s="112">
        <f t="shared" si="20"/>
        <v>7</v>
      </c>
      <c r="Z88" s="109">
        <v>6</v>
      </c>
      <c r="AA88" s="110"/>
      <c r="AB88" s="112">
        <f t="shared" si="21"/>
        <v>6</v>
      </c>
      <c r="AC88" s="110">
        <v>9</v>
      </c>
      <c r="AD88" s="436"/>
      <c r="AE88" s="112">
        <f t="shared" si="22"/>
        <v>9</v>
      </c>
      <c r="AF88" s="140">
        <f t="shared" si="23"/>
        <v>6.21</v>
      </c>
      <c r="AG88" s="187" t="str">
        <f t="shared" si="24"/>
        <v>TBK</v>
      </c>
      <c r="AH88" s="190"/>
    </row>
    <row r="89" spans="1:34" s="191" customFormat="1" ht="19.5" customHeight="1">
      <c r="A89" s="164">
        <v>79</v>
      </c>
      <c r="B89" s="200" t="s">
        <v>221</v>
      </c>
      <c r="C89" s="106" t="s">
        <v>222</v>
      </c>
      <c r="D89" s="169">
        <v>409180172</v>
      </c>
      <c r="E89" s="168" t="s">
        <v>316</v>
      </c>
      <c r="F89" s="163" t="s">
        <v>44</v>
      </c>
      <c r="G89" s="129" t="s">
        <v>231</v>
      </c>
      <c r="H89" s="109">
        <v>7</v>
      </c>
      <c r="I89" s="189"/>
      <c r="J89" s="112">
        <f t="shared" si="15"/>
        <v>7</v>
      </c>
      <c r="K89" s="110">
        <v>5</v>
      </c>
      <c r="L89" s="110"/>
      <c r="M89" s="112">
        <f t="shared" si="16"/>
        <v>5</v>
      </c>
      <c r="N89" s="110">
        <v>7</v>
      </c>
      <c r="O89" s="110"/>
      <c r="P89" s="112">
        <f t="shared" si="17"/>
        <v>7</v>
      </c>
      <c r="Q89" s="109">
        <v>7</v>
      </c>
      <c r="R89" s="110"/>
      <c r="S89" s="112">
        <f t="shared" si="18"/>
        <v>7</v>
      </c>
      <c r="T89" s="110">
        <v>5</v>
      </c>
      <c r="U89" s="110"/>
      <c r="V89" s="112">
        <f t="shared" si="19"/>
        <v>5</v>
      </c>
      <c r="W89" s="110">
        <v>6</v>
      </c>
      <c r="X89" s="110"/>
      <c r="Y89" s="112">
        <f t="shared" si="20"/>
        <v>6</v>
      </c>
      <c r="Z89" s="109">
        <v>7</v>
      </c>
      <c r="AA89" s="110"/>
      <c r="AB89" s="112">
        <f t="shared" si="21"/>
        <v>7</v>
      </c>
      <c r="AC89" s="110">
        <v>6</v>
      </c>
      <c r="AD89" s="436"/>
      <c r="AE89" s="112">
        <f t="shared" si="22"/>
        <v>6</v>
      </c>
      <c r="AF89" s="140">
        <f t="shared" si="23"/>
        <v>6.28</v>
      </c>
      <c r="AG89" s="187" t="str">
        <f t="shared" si="24"/>
        <v>TBK</v>
      </c>
      <c r="AH89" s="190"/>
    </row>
    <row r="90" spans="1:34" s="191" customFormat="1" ht="19.5" customHeight="1">
      <c r="A90" s="158">
        <v>80</v>
      </c>
      <c r="B90" s="200" t="s">
        <v>223</v>
      </c>
      <c r="C90" s="106" t="s">
        <v>224</v>
      </c>
      <c r="D90" s="169">
        <v>409180175</v>
      </c>
      <c r="E90" s="168" t="s">
        <v>317</v>
      </c>
      <c r="F90" s="163" t="s">
        <v>8</v>
      </c>
      <c r="G90" s="129" t="s">
        <v>164</v>
      </c>
      <c r="H90" s="109">
        <v>7</v>
      </c>
      <c r="I90" s="189"/>
      <c r="J90" s="112">
        <f t="shared" si="15"/>
        <v>7</v>
      </c>
      <c r="K90" s="110">
        <v>4</v>
      </c>
      <c r="L90" s="110">
        <v>5</v>
      </c>
      <c r="M90" s="112">
        <f t="shared" si="16"/>
        <v>5</v>
      </c>
      <c r="N90" s="110">
        <v>5</v>
      </c>
      <c r="O90" s="110"/>
      <c r="P90" s="112">
        <f t="shared" si="17"/>
        <v>5</v>
      </c>
      <c r="Q90" s="109">
        <v>7</v>
      </c>
      <c r="R90" s="110"/>
      <c r="S90" s="112">
        <f t="shared" si="18"/>
        <v>7</v>
      </c>
      <c r="T90" s="110">
        <v>3</v>
      </c>
      <c r="U90" s="253">
        <v>5</v>
      </c>
      <c r="V90" s="112">
        <f t="shared" si="19"/>
        <v>5</v>
      </c>
      <c r="W90" s="110">
        <v>7</v>
      </c>
      <c r="X90" s="110"/>
      <c r="Y90" s="112">
        <f t="shared" si="20"/>
        <v>7</v>
      </c>
      <c r="Z90" s="109">
        <v>7</v>
      </c>
      <c r="AA90" s="110"/>
      <c r="AB90" s="112">
        <f t="shared" si="21"/>
        <v>7</v>
      </c>
      <c r="AC90" s="110">
        <v>7</v>
      </c>
      <c r="AD90" s="436"/>
      <c r="AE90" s="112">
        <f t="shared" si="22"/>
        <v>7</v>
      </c>
      <c r="AF90" s="140">
        <f t="shared" si="23"/>
        <v>6.15</v>
      </c>
      <c r="AG90" s="187" t="str">
        <f t="shared" si="24"/>
        <v>TBK</v>
      </c>
      <c r="AH90" s="190"/>
    </row>
    <row r="91" spans="1:34" s="191" customFormat="1" ht="19.5" customHeight="1">
      <c r="A91" s="164">
        <v>81</v>
      </c>
      <c r="B91" s="166" t="s">
        <v>338</v>
      </c>
      <c r="C91" s="167" t="s">
        <v>224</v>
      </c>
      <c r="D91" s="169">
        <v>409180176</v>
      </c>
      <c r="E91" s="168" t="s">
        <v>342</v>
      </c>
      <c r="F91" s="163" t="s">
        <v>45</v>
      </c>
      <c r="G91" s="129" t="s">
        <v>164</v>
      </c>
      <c r="H91" s="109">
        <v>6</v>
      </c>
      <c r="I91" s="189"/>
      <c r="J91" s="112">
        <f t="shared" si="15"/>
        <v>6</v>
      </c>
      <c r="K91" s="110">
        <v>3</v>
      </c>
      <c r="L91" s="110">
        <v>4</v>
      </c>
      <c r="M91" s="112">
        <f t="shared" si="16"/>
        <v>4</v>
      </c>
      <c r="N91" s="110">
        <v>5</v>
      </c>
      <c r="O91" s="110"/>
      <c r="P91" s="112">
        <f t="shared" si="17"/>
        <v>5</v>
      </c>
      <c r="Q91" s="109">
        <v>6</v>
      </c>
      <c r="R91" s="110"/>
      <c r="S91" s="112">
        <f t="shared" si="18"/>
        <v>6</v>
      </c>
      <c r="T91" s="110">
        <v>0</v>
      </c>
      <c r="U91" s="253">
        <v>2</v>
      </c>
      <c r="V91" s="112">
        <f t="shared" si="19"/>
        <v>2</v>
      </c>
      <c r="W91" s="110">
        <v>0</v>
      </c>
      <c r="X91" s="110">
        <v>5</v>
      </c>
      <c r="Y91" s="112">
        <f t="shared" si="20"/>
        <v>5</v>
      </c>
      <c r="Z91" s="109">
        <v>6</v>
      </c>
      <c r="AA91" s="110"/>
      <c r="AB91" s="112">
        <f t="shared" si="21"/>
        <v>6</v>
      </c>
      <c r="AC91" s="110">
        <v>7</v>
      </c>
      <c r="AD91" s="436"/>
      <c r="AE91" s="112">
        <f t="shared" si="22"/>
        <v>7</v>
      </c>
      <c r="AF91" s="140">
        <f t="shared" si="23"/>
        <v>4.89</v>
      </c>
      <c r="AG91" s="187" t="str">
        <f t="shared" si="24"/>
        <v>Yếu</v>
      </c>
      <c r="AH91" s="190"/>
    </row>
    <row r="92" spans="1:34" s="191" customFormat="1" ht="19.5" customHeight="1">
      <c r="A92" s="158">
        <v>82</v>
      </c>
      <c r="B92" s="200" t="s">
        <v>173</v>
      </c>
      <c r="C92" s="106" t="s">
        <v>225</v>
      </c>
      <c r="D92" s="165">
        <v>409180177</v>
      </c>
      <c r="E92" s="168" t="s">
        <v>318</v>
      </c>
      <c r="F92" s="163" t="s">
        <v>4</v>
      </c>
      <c r="G92" s="129" t="s">
        <v>164</v>
      </c>
      <c r="H92" s="109">
        <v>6</v>
      </c>
      <c r="I92" s="189"/>
      <c r="J92" s="112">
        <f t="shared" si="15"/>
        <v>6</v>
      </c>
      <c r="K92" s="110">
        <v>4</v>
      </c>
      <c r="L92" s="110">
        <v>6</v>
      </c>
      <c r="M92" s="112">
        <f t="shared" si="16"/>
        <v>6</v>
      </c>
      <c r="N92" s="110">
        <v>8</v>
      </c>
      <c r="O92" s="110"/>
      <c r="P92" s="112">
        <f t="shared" si="17"/>
        <v>8</v>
      </c>
      <c r="Q92" s="109">
        <v>7</v>
      </c>
      <c r="R92" s="110"/>
      <c r="S92" s="112">
        <f t="shared" si="18"/>
        <v>7</v>
      </c>
      <c r="T92" s="110">
        <v>5</v>
      </c>
      <c r="U92" s="110"/>
      <c r="V92" s="112">
        <f t="shared" si="19"/>
        <v>5</v>
      </c>
      <c r="W92" s="110">
        <v>5</v>
      </c>
      <c r="X92" s="110"/>
      <c r="Y92" s="112">
        <f t="shared" si="20"/>
        <v>5</v>
      </c>
      <c r="Z92" s="109">
        <v>6</v>
      </c>
      <c r="AA92" s="110"/>
      <c r="AB92" s="112">
        <f t="shared" si="21"/>
        <v>6</v>
      </c>
      <c r="AC92" s="110">
        <v>8</v>
      </c>
      <c r="AD92" s="436"/>
      <c r="AE92" s="112">
        <f t="shared" si="22"/>
        <v>8</v>
      </c>
      <c r="AF92" s="140">
        <f t="shared" si="23"/>
        <v>6.25</v>
      </c>
      <c r="AG92" s="187" t="str">
        <f t="shared" si="24"/>
        <v>TBK</v>
      </c>
      <c r="AH92" s="190"/>
    </row>
    <row r="93" spans="1:34" s="191" customFormat="1" ht="19.5" customHeight="1">
      <c r="A93" s="164">
        <v>83</v>
      </c>
      <c r="B93" s="200" t="s">
        <v>226</v>
      </c>
      <c r="C93" s="106" t="s">
        <v>227</v>
      </c>
      <c r="D93" s="169">
        <v>409180178</v>
      </c>
      <c r="E93" s="168" t="s">
        <v>319</v>
      </c>
      <c r="F93" s="163" t="s">
        <v>46</v>
      </c>
      <c r="G93" s="129" t="s">
        <v>164</v>
      </c>
      <c r="H93" s="109">
        <v>7</v>
      </c>
      <c r="I93" s="189"/>
      <c r="J93" s="112">
        <f t="shared" si="15"/>
        <v>7</v>
      </c>
      <c r="K93" s="110">
        <v>4</v>
      </c>
      <c r="L93" s="110">
        <v>6</v>
      </c>
      <c r="M93" s="112">
        <f t="shared" si="16"/>
        <v>6</v>
      </c>
      <c r="N93" s="110">
        <v>8</v>
      </c>
      <c r="O93" s="110"/>
      <c r="P93" s="112">
        <f t="shared" si="17"/>
        <v>8</v>
      </c>
      <c r="Q93" s="109">
        <v>8</v>
      </c>
      <c r="R93" s="110"/>
      <c r="S93" s="112">
        <f t="shared" si="18"/>
        <v>8</v>
      </c>
      <c r="T93" s="110">
        <v>3</v>
      </c>
      <c r="U93" s="253">
        <v>6</v>
      </c>
      <c r="V93" s="112">
        <f t="shared" si="19"/>
        <v>6</v>
      </c>
      <c r="W93" s="110">
        <v>5</v>
      </c>
      <c r="X93" s="110"/>
      <c r="Y93" s="112">
        <f t="shared" si="20"/>
        <v>5</v>
      </c>
      <c r="Z93" s="109">
        <v>7</v>
      </c>
      <c r="AA93" s="110"/>
      <c r="AB93" s="112">
        <f t="shared" si="21"/>
        <v>7</v>
      </c>
      <c r="AC93" s="110">
        <v>7</v>
      </c>
      <c r="AD93" s="436"/>
      <c r="AE93" s="112">
        <f t="shared" si="22"/>
        <v>7</v>
      </c>
      <c r="AF93" s="140">
        <f t="shared" si="23"/>
        <v>6.82</v>
      </c>
      <c r="AG93" s="187" t="str">
        <f t="shared" si="24"/>
        <v>TBK</v>
      </c>
      <c r="AH93" s="190"/>
    </row>
    <row r="94" spans="1:34" s="191" customFormat="1" ht="19.5" customHeight="1">
      <c r="A94" s="158">
        <v>84</v>
      </c>
      <c r="B94" s="200" t="s">
        <v>228</v>
      </c>
      <c r="C94" s="106" t="s">
        <v>229</v>
      </c>
      <c r="D94" s="169">
        <v>409180179</v>
      </c>
      <c r="E94" s="168" t="s">
        <v>320</v>
      </c>
      <c r="F94" s="163" t="s">
        <v>31</v>
      </c>
      <c r="G94" s="129" t="s">
        <v>231</v>
      </c>
      <c r="H94" s="109">
        <v>7</v>
      </c>
      <c r="I94" s="189"/>
      <c r="J94" s="112">
        <f t="shared" si="15"/>
        <v>7</v>
      </c>
      <c r="K94" s="110">
        <v>7</v>
      </c>
      <c r="L94" s="110"/>
      <c r="M94" s="112">
        <f t="shared" si="16"/>
        <v>7</v>
      </c>
      <c r="N94" s="110">
        <v>8</v>
      </c>
      <c r="O94" s="110"/>
      <c r="P94" s="112">
        <f t="shared" si="17"/>
        <v>8</v>
      </c>
      <c r="Q94" s="109">
        <v>8</v>
      </c>
      <c r="R94" s="110"/>
      <c r="S94" s="112">
        <f t="shared" si="18"/>
        <v>8</v>
      </c>
      <c r="T94" s="110">
        <v>5</v>
      </c>
      <c r="U94" s="110"/>
      <c r="V94" s="112">
        <f t="shared" si="19"/>
        <v>5</v>
      </c>
      <c r="W94" s="110">
        <v>7</v>
      </c>
      <c r="X94" s="110"/>
      <c r="Y94" s="112">
        <f t="shared" si="20"/>
        <v>7</v>
      </c>
      <c r="Z94" s="109">
        <v>7</v>
      </c>
      <c r="AA94" s="110"/>
      <c r="AB94" s="112">
        <f t="shared" si="21"/>
        <v>7</v>
      </c>
      <c r="AC94" s="110">
        <v>7</v>
      </c>
      <c r="AD94" s="436"/>
      <c r="AE94" s="112">
        <f t="shared" si="22"/>
        <v>7</v>
      </c>
      <c r="AF94" s="140">
        <f t="shared" si="23"/>
        <v>7.11</v>
      </c>
      <c r="AG94" s="187" t="str">
        <f t="shared" si="24"/>
        <v>Khá</v>
      </c>
      <c r="AH94" s="190"/>
    </row>
    <row r="95" spans="1:34" s="191" customFormat="1" ht="19.5" customHeight="1">
      <c r="A95" s="172">
        <v>85</v>
      </c>
      <c r="B95" s="202" t="s">
        <v>230</v>
      </c>
      <c r="C95" s="121" t="s">
        <v>47</v>
      </c>
      <c r="D95" s="173">
        <v>409180180</v>
      </c>
      <c r="E95" s="174" t="s">
        <v>321</v>
      </c>
      <c r="F95" s="175" t="s">
        <v>5</v>
      </c>
      <c r="G95" s="130" t="s">
        <v>231</v>
      </c>
      <c r="H95" s="124">
        <v>6</v>
      </c>
      <c r="I95" s="193"/>
      <c r="J95" s="127">
        <f t="shared" si="15"/>
        <v>6</v>
      </c>
      <c r="K95" s="125">
        <v>5</v>
      </c>
      <c r="L95" s="125"/>
      <c r="M95" s="127">
        <f t="shared" si="16"/>
        <v>5</v>
      </c>
      <c r="N95" s="125">
        <v>7</v>
      </c>
      <c r="O95" s="125"/>
      <c r="P95" s="127">
        <f t="shared" si="17"/>
        <v>7</v>
      </c>
      <c r="Q95" s="124">
        <v>7</v>
      </c>
      <c r="R95" s="125"/>
      <c r="S95" s="127">
        <f t="shared" si="18"/>
        <v>7</v>
      </c>
      <c r="T95" s="125">
        <v>5</v>
      </c>
      <c r="U95" s="125"/>
      <c r="V95" s="127">
        <f t="shared" si="19"/>
        <v>5</v>
      </c>
      <c r="W95" s="125">
        <v>7</v>
      </c>
      <c r="X95" s="125"/>
      <c r="Y95" s="127">
        <f t="shared" si="20"/>
        <v>7</v>
      </c>
      <c r="Z95" s="124">
        <v>7</v>
      </c>
      <c r="AA95" s="125"/>
      <c r="AB95" s="127">
        <f t="shared" si="21"/>
        <v>7</v>
      </c>
      <c r="AC95" s="125">
        <v>7</v>
      </c>
      <c r="AD95" s="462"/>
      <c r="AE95" s="127">
        <f t="shared" si="22"/>
        <v>7</v>
      </c>
      <c r="AF95" s="143">
        <f t="shared" si="23"/>
        <v>6.31</v>
      </c>
      <c r="AG95" s="195" t="str">
        <f t="shared" si="24"/>
        <v>TBK</v>
      </c>
      <c r="AH95" s="190"/>
    </row>
    <row r="96" spans="1:34" s="191" customFormat="1" ht="19.5" customHeight="1">
      <c r="A96" s="212"/>
      <c r="B96" s="41"/>
      <c r="C96" s="41"/>
      <c r="D96" s="212"/>
      <c r="E96" s="213"/>
      <c r="F96" s="214"/>
      <c r="G96" s="215"/>
      <c r="H96" s="216"/>
      <c r="I96" s="217"/>
      <c r="J96" s="218"/>
      <c r="K96" s="219"/>
      <c r="L96" s="219"/>
      <c r="M96" s="218"/>
      <c r="N96" s="219"/>
      <c r="O96" s="219"/>
      <c r="P96" s="218"/>
      <c r="Q96" s="216"/>
      <c r="R96" s="219"/>
      <c r="S96" s="218"/>
      <c r="T96" s="219"/>
      <c r="U96" s="430"/>
      <c r="V96" s="218"/>
      <c r="W96" s="219"/>
      <c r="X96" s="219"/>
      <c r="Y96" s="218"/>
      <c r="Z96" s="216"/>
      <c r="AA96" s="219"/>
      <c r="AB96" s="218"/>
      <c r="AC96" s="219"/>
      <c r="AD96" s="463"/>
      <c r="AE96" s="218"/>
      <c r="AF96" s="220"/>
      <c r="AG96" s="221"/>
      <c r="AH96" s="190"/>
    </row>
    <row r="97" spans="1:30" s="49" customFormat="1" ht="25.5" customHeight="1">
      <c r="A97" s="44"/>
      <c r="B97" s="45"/>
      <c r="C97" s="45"/>
      <c r="D97" s="20"/>
      <c r="E97" s="46"/>
      <c r="F97" s="20"/>
      <c r="G97" s="20"/>
      <c r="H97" s="47"/>
      <c r="I97" s="47"/>
      <c r="J97" s="47"/>
      <c r="K97" s="47"/>
      <c r="L97" s="47"/>
      <c r="M97" s="47"/>
      <c r="N97" s="47"/>
      <c r="O97" s="47"/>
      <c r="P97" s="48"/>
      <c r="Q97" s="48"/>
      <c r="S97" s="48"/>
      <c r="T97" s="48"/>
      <c r="U97" s="431"/>
      <c r="W97" s="48"/>
      <c r="Z97" s="50"/>
      <c r="AA97" s="50" t="s">
        <v>96</v>
      </c>
      <c r="AD97" s="464"/>
    </row>
    <row r="98" spans="1:30" s="49" customFormat="1" ht="15" customHeight="1">
      <c r="A98" s="44"/>
      <c r="B98" s="45"/>
      <c r="C98" s="51" t="s">
        <v>332</v>
      </c>
      <c r="E98" s="52"/>
      <c r="F98" s="52"/>
      <c r="G98" s="52"/>
      <c r="H98" s="47"/>
      <c r="I98" s="47"/>
      <c r="J98" s="47"/>
      <c r="K98" s="47"/>
      <c r="L98" s="47"/>
      <c r="M98" s="47"/>
      <c r="N98" s="47"/>
      <c r="O98" s="47"/>
      <c r="P98" s="48"/>
      <c r="Q98" s="48"/>
      <c r="S98" s="48"/>
      <c r="T98" s="48"/>
      <c r="U98" s="431"/>
      <c r="W98" s="48"/>
      <c r="Z98" s="50"/>
      <c r="AA98" s="50" t="s">
        <v>97</v>
      </c>
      <c r="AD98" s="464"/>
    </row>
    <row r="99" spans="1:30" s="49" customFormat="1" ht="15" customHeight="1">
      <c r="A99" s="44"/>
      <c r="C99" s="53" t="s">
        <v>238</v>
      </c>
      <c r="E99" s="44"/>
      <c r="F99" s="44"/>
      <c r="G99" s="44"/>
      <c r="H99" s="47"/>
      <c r="I99" s="47"/>
      <c r="J99" s="47"/>
      <c r="K99" s="47"/>
      <c r="L99" s="47"/>
      <c r="M99" s="47"/>
      <c r="N99" s="47"/>
      <c r="O99" s="47"/>
      <c r="P99" s="48"/>
      <c r="Q99" s="48"/>
      <c r="S99" s="48"/>
      <c r="T99" s="48"/>
      <c r="U99" s="431"/>
      <c r="W99" s="48"/>
      <c r="Z99" s="54"/>
      <c r="AA99" s="54" t="s">
        <v>330</v>
      </c>
      <c r="AD99" s="464"/>
    </row>
    <row r="100" spans="1:30" s="49" customFormat="1" ht="15.75">
      <c r="A100" s="44"/>
      <c r="C100" s="50"/>
      <c r="E100" s="44"/>
      <c r="F100" s="44"/>
      <c r="G100" s="20"/>
      <c r="H100" s="44"/>
      <c r="I100" s="47"/>
      <c r="J100" s="47"/>
      <c r="K100" s="47"/>
      <c r="L100" s="47"/>
      <c r="M100" s="47"/>
      <c r="N100" s="47"/>
      <c r="O100" s="47"/>
      <c r="P100" s="47"/>
      <c r="Q100" s="48"/>
      <c r="R100" s="48"/>
      <c r="T100" s="48"/>
      <c r="U100" s="431"/>
      <c r="W100" s="54"/>
      <c r="X100" s="48"/>
      <c r="AA100" s="48"/>
      <c r="AD100" s="464"/>
    </row>
    <row r="101" spans="1:30" s="49" customFormat="1" ht="15.75" customHeight="1">
      <c r="A101" s="44"/>
      <c r="C101" s="54"/>
      <c r="E101" s="44"/>
      <c r="F101" s="44"/>
      <c r="G101" s="52"/>
      <c r="H101" s="44"/>
      <c r="I101" s="47"/>
      <c r="J101" s="47"/>
      <c r="K101" s="47"/>
      <c r="L101" s="47"/>
      <c r="M101" s="47"/>
      <c r="N101" s="47"/>
      <c r="O101" s="47"/>
      <c r="P101" s="47"/>
      <c r="Q101" s="48"/>
      <c r="R101" s="48"/>
      <c r="T101" s="48"/>
      <c r="U101" s="431"/>
      <c r="W101" s="54"/>
      <c r="X101" s="48"/>
      <c r="AA101" s="48"/>
      <c r="AD101" s="464"/>
    </row>
    <row r="102" spans="1:30" s="49" customFormat="1" ht="15.75">
      <c r="A102" s="55"/>
      <c r="C102" s="56"/>
      <c r="E102" s="44"/>
      <c r="F102" s="44"/>
      <c r="G102" s="44"/>
      <c r="H102" s="44"/>
      <c r="I102" s="47"/>
      <c r="J102" s="47"/>
      <c r="K102" s="47"/>
      <c r="L102" s="47"/>
      <c r="M102" s="47"/>
      <c r="N102" s="47"/>
      <c r="O102" s="47"/>
      <c r="P102" s="47"/>
      <c r="Q102" s="57"/>
      <c r="R102" s="57"/>
      <c r="T102" s="57"/>
      <c r="U102" s="432"/>
      <c r="W102" s="57"/>
      <c r="X102" s="47"/>
      <c r="AA102" s="57"/>
      <c r="AD102" s="464"/>
    </row>
    <row r="103" spans="1:30" s="49" customFormat="1" ht="15.75">
      <c r="A103" s="44"/>
      <c r="C103" s="54" t="s">
        <v>239</v>
      </c>
      <c r="E103" s="44"/>
      <c r="F103" s="44"/>
      <c r="G103" s="44"/>
      <c r="H103" s="44"/>
      <c r="I103" s="47"/>
      <c r="J103" s="47"/>
      <c r="K103" s="47"/>
      <c r="L103" s="47"/>
      <c r="M103" s="47"/>
      <c r="N103" s="47"/>
      <c r="O103" s="59"/>
      <c r="P103" s="47"/>
      <c r="Q103" s="57"/>
      <c r="R103" s="57"/>
      <c r="T103" s="47"/>
      <c r="U103" s="432"/>
      <c r="X103" s="47"/>
      <c r="AA103" s="54" t="s">
        <v>331</v>
      </c>
      <c r="AD103" s="464"/>
    </row>
    <row r="104" spans="2:34" s="19" customFormat="1" ht="18">
      <c r="B104" s="28"/>
      <c r="C104" s="18"/>
      <c r="G104" s="44"/>
      <c r="H104" s="21"/>
      <c r="I104" s="21"/>
      <c r="J104" s="21"/>
      <c r="K104" s="23"/>
      <c r="L104" s="23"/>
      <c r="M104" s="23"/>
      <c r="N104" s="23"/>
      <c r="O104" s="23"/>
      <c r="P104" s="23"/>
      <c r="Q104" s="24"/>
      <c r="R104" s="4"/>
      <c r="S104" s="5"/>
      <c r="T104" s="5"/>
      <c r="U104" s="264"/>
      <c r="V104" s="30"/>
      <c r="W104" s="4"/>
      <c r="X104" s="4"/>
      <c r="Y104" s="30"/>
      <c r="Z104" s="24"/>
      <c r="AA104" s="4"/>
      <c r="AB104" s="5"/>
      <c r="AC104" s="5"/>
      <c r="AD104" s="467"/>
      <c r="AE104" s="30"/>
      <c r="AF104" s="9"/>
      <c r="AG104" s="22"/>
      <c r="AH104" s="18"/>
    </row>
    <row r="105" spans="2:34" s="19" customFormat="1" ht="16.5">
      <c r="B105" s="18"/>
      <c r="C105" s="18"/>
      <c r="G105" s="44"/>
      <c r="H105" s="21"/>
      <c r="I105" s="21"/>
      <c r="J105" s="21"/>
      <c r="K105" s="23"/>
      <c r="L105" s="23"/>
      <c r="M105" s="23"/>
      <c r="N105" s="23"/>
      <c r="O105" s="23"/>
      <c r="P105" s="23"/>
      <c r="Q105" s="24"/>
      <c r="R105" s="4"/>
      <c r="S105" s="5"/>
      <c r="T105" s="5"/>
      <c r="U105" s="264"/>
      <c r="V105" s="4"/>
      <c r="W105" s="4"/>
      <c r="X105" s="4"/>
      <c r="Y105" s="4"/>
      <c r="Z105" s="24"/>
      <c r="AA105" s="4"/>
      <c r="AB105" s="5"/>
      <c r="AC105" s="5"/>
      <c r="AD105" s="467"/>
      <c r="AE105" s="4"/>
      <c r="AF105" s="9"/>
      <c r="AG105" s="27"/>
      <c r="AH105" s="18"/>
    </row>
    <row r="106" spans="2:34" s="19" customFormat="1" ht="17.25">
      <c r="B106" s="18"/>
      <c r="C106" s="18"/>
      <c r="G106" s="44"/>
      <c r="H106" s="21"/>
      <c r="I106" s="21"/>
      <c r="J106" s="21"/>
      <c r="K106" s="23"/>
      <c r="L106" s="23"/>
      <c r="M106" s="23"/>
      <c r="N106" s="23"/>
      <c r="O106" s="23"/>
      <c r="P106" s="23"/>
      <c r="Q106" s="24"/>
      <c r="R106" s="4"/>
      <c r="S106" s="6"/>
      <c r="T106" s="6"/>
      <c r="U106" s="264"/>
      <c r="W106" s="4"/>
      <c r="X106" s="4"/>
      <c r="Z106" s="24"/>
      <c r="AA106" s="4"/>
      <c r="AB106" s="6"/>
      <c r="AC106" s="6"/>
      <c r="AD106" s="467"/>
      <c r="AF106" s="9"/>
      <c r="AG106" s="27"/>
      <c r="AH106" s="18"/>
    </row>
    <row r="107" spans="8:34" s="19" customFormat="1" ht="15.75">
      <c r="H107" s="21"/>
      <c r="I107" s="21"/>
      <c r="J107" s="21"/>
      <c r="K107" s="23"/>
      <c r="L107" s="23"/>
      <c r="M107" s="23"/>
      <c r="N107" s="23"/>
      <c r="O107" s="23"/>
      <c r="P107" s="23"/>
      <c r="Q107" s="24"/>
      <c r="R107" s="23"/>
      <c r="S107" s="23"/>
      <c r="T107" s="21"/>
      <c r="U107" s="264"/>
      <c r="V107" s="21"/>
      <c r="W107" s="21"/>
      <c r="X107" s="21"/>
      <c r="Y107" s="21"/>
      <c r="Z107" s="24"/>
      <c r="AA107" s="23"/>
      <c r="AB107" s="23"/>
      <c r="AC107" s="21"/>
      <c r="AD107" s="467"/>
      <c r="AE107" s="21"/>
      <c r="AF107" s="26"/>
      <c r="AG107" s="27"/>
      <c r="AH107" s="18"/>
    </row>
    <row r="108" spans="2:34" s="3" customFormat="1" ht="18">
      <c r="B108" s="483"/>
      <c r="C108" s="483"/>
      <c r="G108" s="19"/>
      <c r="H108" s="4"/>
      <c r="I108" s="4"/>
      <c r="J108" s="4"/>
      <c r="K108" s="5"/>
      <c r="L108" s="5"/>
      <c r="M108" s="5"/>
      <c r="N108" s="5"/>
      <c r="O108" s="5"/>
      <c r="P108" s="5"/>
      <c r="Q108" s="16"/>
      <c r="R108" s="5"/>
      <c r="S108" s="5"/>
      <c r="T108" s="15"/>
      <c r="U108" s="264"/>
      <c r="V108" s="484"/>
      <c r="W108" s="484"/>
      <c r="X108" s="484"/>
      <c r="Y108" s="484"/>
      <c r="Z108" s="484"/>
      <c r="AA108" s="484"/>
      <c r="AB108" s="484"/>
      <c r="AC108" s="484"/>
      <c r="AD108" s="484"/>
      <c r="AE108" s="484"/>
      <c r="AF108" s="484"/>
      <c r="AG108" s="9"/>
      <c r="AH108"/>
    </row>
    <row r="109" spans="7:34" s="3" customFormat="1" ht="18">
      <c r="G109" s="19"/>
      <c r="H109" s="4"/>
      <c r="I109" s="4"/>
      <c r="J109" s="4"/>
      <c r="K109" s="5"/>
      <c r="L109" s="5"/>
      <c r="M109" s="5"/>
      <c r="N109" s="5"/>
      <c r="O109" s="5"/>
      <c r="P109" s="5"/>
      <c r="Q109" s="16"/>
      <c r="R109" s="5"/>
      <c r="S109" s="5"/>
      <c r="T109" s="5"/>
      <c r="U109" s="264"/>
      <c r="V109" s="484"/>
      <c r="W109" s="484"/>
      <c r="X109" s="484"/>
      <c r="Y109" s="484"/>
      <c r="Z109" s="484"/>
      <c r="AA109" s="484"/>
      <c r="AB109" s="484"/>
      <c r="AC109" s="484"/>
      <c r="AD109" s="484"/>
      <c r="AE109" s="484"/>
      <c r="AF109" s="484"/>
      <c r="AG109" s="15"/>
      <c r="AH109"/>
    </row>
    <row r="110" spans="1:33" ht="18">
      <c r="A110" s="1"/>
      <c r="B110" s="1"/>
      <c r="C110" s="1"/>
      <c r="D110" s="1"/>
      <c r="E110" s="1"/>
      <c r="F110" s="1"/>
      <c r="G110" s="19"/>
      <c r="K110" s="6"/>
      <c r="L110" s="6"/>
      <c r="M110" s="6"/>
      <c r="N110" s="6"/>
      <c r="O110" s="6"/>
      <c r="P110" s="6"/>
      <c r="Q110" s="17"/>
      <c r="R110" s="6"/>
      <c r="S110" s="6"/>
      <c r="T110" s="6"/>
      <c r="U110" s="433"/>
      <c r="V110" s="6"/>
      <c r="W110" s="10"/>
      <c r="X110" s="6"/>
      <c r="Y110" s="6"/>
      <c r="Z110" s="17"/>
      <c r="AA110" s="6"/>
      <c r="AB110" s="6"/>
      <c r="AC110" s="6"/>
      <c r="AD110" s="468"/>
      <c r="AE110" s="6"/>
      <c r="AF110" s="1"/>
      <c r="AG110" s="1"/>
    </row>
    <row r="111" spans="1:33" ht="18">
      <c r="A111" s="1"/>
      <c r="B111" s="1"/>
      <c r="C111" s="1"/>
      <c r="D111" s="1"/>
      <c r="E111" s="1"/>
      <c r="F111" s="1"/>
      <c r="G111" s="3"/>
      <c r="K111" s="6"/>
      <c r="L111" s="6"/>
      <c r="M111" s="6"/>
      <c r="N111" s="6"/>
      <c r="O111" s="6"/>
      <c r="P111" s="6"/>
      <c r="Q111" s="17"/>
      <c r="R111" s="6"/>
      <c r="S111" s="6"/>
      <c r="T111" s="6"/>
      <c r="U111" s="433"/>
      <c r="V111" s="6"/>
      <c r="W111" s="10"/>
      <c r="X111" s="6"/>
      <c r="Y111" s="6"/>
      <c r="Z111" s="17"/>
      <c r="AA111" s="6"/>
      <c r="AB111" s="6"/>
      <c r="AC111" s="6"/>
      <c r="AD111" s="468"/>
      <c r="AE111" s="6"/>
      <c r="AF111" s="1"/>
      <c r="AG111" s="1"/>
    </row>
    <row r="112" spans="1:33" ht="36">
      <c r="A112" s="1"/>
      <c r="B112" s="1"/>
      <c r="C112" s="1"/>
      <c r="D112" s="1"/>
      <c r="E112" s="1"/>
      <c r="F112" s="1"/>
      <c r="G112" s="3"/>
      <c r="K112" s="6"/>
      <c r="L112" s="6"/>
      <c r="M112" s="6"/>
      <c r="N112" s="6"/>
      <c r="O112" s="6"/>
      <c r="P112" s="6"/>
      <c r="Q112" s="17"/>
      <c r="R112" s="6"/>
      <c r="S112" s="6"/>
      <c r="T112" s="6"/>
      <c r="U112" s="433"/>
      <c r="V112" s="6"/>
      <c r="W112" s="11"/>
      <c r="X112" s="6"/>
      <c r="Y112" s="6"/>
      <c r="Z112" s="17"/>
      <c r="AA112" s="6"/>
      <c r="AB112" s="6"/>
      <c r="AC112" s="6"/>
      <c r="AD112" s="468"/>
      <c r="AE112" s="6"/>
      <c r="AF112" s="1"/>
      <c r="AG112" s="1"/>
    </row>
    <row r="113" spans="1:33" ht="18">
      <c r="A113" s="1"/>
      <c r="B113" s="1"/>
      <c r="C113" s="1"/>
      <c r="D113" s="1"/>
      <c r="E113" s="1"/>
      <c r="F113" s="1"/>
      <c r="G113" s="1"/>
      <c r="K113" s="6"/>
      <c r="L113" s="6"/>
      <c r="M113" s="6"/>
      <c r="N113" s="6"/>
      <c r="O113" s="6"/>
      <c r="P113" s="6"/>
      <c r="Q113" s="17"/>
      <c r="R113" s="6"/>
      <c r="S113" s="6"/>
      <c r="T113" s="6"/>
      <c r="U113" s="433"/>
      <c r="V113" s="6"/>
      <c r="W113" s="12"/>
      <c r="X113" s="6"/>
      <c r="Y113" s="6"/>
      <c r="Z113" s="17"/>
      <c r="AA113" s="6"/>
      <c r="AB113" s="6"/>
      <c r="AC113" s="6"/>
      <c r="AD113" s="468"/>
      <c r="AE113" s="6"/>
      <c r="AF113" s="1"/>
      <c r="AG113" s="1"/>
    </row>
    <row r="114" spans="1:33" ht="18.75">
      <c r="A114" s="1"/>
      <c r="B114" s="2"/>
      <c r="C114" s="1"/>
      <c r="D114" s="1"/>
      <c r="E114" s="1"/>
      <c r="F114" s="1"/>
      <c r="G114" s="1"/>
      <c r="K114" s="6"/>
      <c r="L114" s="6"/>
      <c r="M114" s="6"/>
      <c r="N114" s="6"/>
      <c r="O114" s="6"/>
      <c r="P114" s="6"/>
      <c r="Q114" s="17"/>
      <c r="R114" s="6"/>
      <c r="S114" s="6"/>
      <c r="T114" s="6"/>
      <c r="U114" s="433"/>
      <c r="V114" s="6"/>
      <c r="W114" s="13"/>
      <c r="X114" s="6"/>
      <c r="Y114" s="6"/>
      <c r="Z114" s="17"/>
      <c r="AA114" s="6"/>
      <c r="AB114" s="6"/>
      <c r="AC114" s="6"/>
      <c r="AD114" s="468"/>
      <c r="AE114" s="6"/>
      <c r="AF114" s="1"/>
      <c r="AG114" s="1"/>
    </row>
    <row r="115" ht="17.25">
      <c r="G115" s="1"/>
    </row>
    <row r="116" ht="17.25">
      <c r="G116" s="1"/>
    </row>
    <row r="117" ht="17.25">
      <c r="G117" s="1"/>
    </row>
  </sheetData>
  <sheetProtection/>
  <mergeCells count="27">
    <mergeCell ref="A6:AG6"/>
    <mergeCell ref="H8:J8"/>
    <mergeCell ref="K8:M8"/>
    <mergeCell ref="N8:P8"/>
    <mergeCell ref="Q8:S8"/>
    <mergeCell ref="T8:V8"/>
    <mergeCell ref="D8:D10"/>
    <mergeCell ref="E8:E10"/>
    <mergeCell ref="F8:F10"/>
    <mergeCell ref="A1:E1"/>
    <mergeCell ref="T1:AG1"/>
    <mergeCell ref="A2:E2"/>
    <mergeCell ref="T2:AG2"/>
    <mergeCell ref="B108:C108"/>
    <mergeCell ref="A3:E3"/>
    <mergeCell ref="AF8:AF9"/>
    <mergeCell ref="W8:Y8"/>
    <mergeCell ref="Z8:AB8"/>
    <mergeCell ref="AC8:AE8"/>
    <mergeCell ref="G8:G10"/>
    <mergeCell ref="A8:A10"/>
    <mergeCell ref="B8:C8"/>
    <mergeCell ref="A5:AG5"/>
    <mergeCell ref="AH43:AM43"/>
    <mergeCell ref="AH82:AM82"/>
    <mergeCell ref="AG8:AG9"/>
    <mergeCell ref="V108:AF109"/>
  </mergeCells>
  <printOptions/>
  <pageMargins left="0.2" right="0.2" top="0.32" bottom="0.21" header="0.23" footer="0.14"/>
  <pageSetup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E99"/>
  <sheetViews>
    <sheetView zoomScalePageLayoutView="0" workbookViewId="0" topLeftCell="A7">
      <pane xSplit="3" ySplit="4" topLeftCell="K80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S86" sqref="S86"/>
    </sheetView>
  </sheetViews>
  <sheetFormatPr defaultColWidth="10.28125" defaultRowHeight="12.75"/>
  <cols>
    <col min="1" max="1" width="4.8515625" style="32" customWidth="1"/>
    <col min="2" max="2" width="20.8515625" style="32" customWidth="1"/>
    <col min="3" max="3" width="8.7109375" style="37" customWidth="1"/>
    <col min="4" max="4" width="13.8515625" style="37" customWidth="1"/>
    <col min="5" max="5" width="11.57421875" style="37" customWidth="1"/>
    <col min="6" max="6" width="11.57421875" style="32" customWidth="1"/>
    <col min="7" max="7" width="15.140625" style="33" customWidth="1"/>
    <col min="8" max="8" width="6.28125" style="33" customWidth="1"/>
    <col min="9" max="29" width="4.7109375" style="34" customWidth="1"/>
    <col min="30" max="30" width="5.7109375" style="35" customWidth="1"/>
    <col min="31" max="31" width="10.140625" style="36" customWidth="1"/>
    <col min="32" max="16384" width="10.28125" style="32" customWidth="1"/>
  </cols>
  <sheetData>
    <row r="1" spans="1:31" s="18" customFormat="1" ht="13.5" customHeight="1">
      <c r="A1" s="491" t="s">
        <v>90</v>
      </c>
      <c r="B1" s="491"/>
      <c r="C1" s="491"/>
      <c r="D1" s="491"/>
      <c r="E1" s="491"/>
      <c r="F1" s="491"/>
      <c r="G1" s="60"/>
      <c r="H1" s="60"/>
      <c r="I1" s="60"/>
      <c r="J1" s="60"/>
      <c r="K1" s="60"/>
      <c r="L1" s="60"/>
      <c r="R1" s="492" t="s">
        <v>240</v>
      </c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</row>
    <row r="2" spans="1:31" s="18" customFormat="1" ht="13.5" customHeight="1">
      <c r="A2" s="491" t="s">
        <v>91</v>
      </c>
      <c r="B2" s="491"/>
      <c r="C2" s="491"/>
      <c r="D2" s="491"/>
      <c r="E2" s="491"/>
      <c r="F2" s="491"/>
      <c r="G2" s="60"/>
      <c r="H2" s="60"/>
      <c r="I2" s="60"/>
      <c r="J2" s="60"/>
      <c r="K2" s="60"/>
      <c r="L2" s="60"/>
      <c r="R2" s="492" t="s">
        <v>241</v>
      </c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</row>
    <row r="3" spans="1:27" s="18" customFormat="1" ht="13.5" customHeight="1">
      <c r="A3" s="491" t="s">
        <v>242</v>
      </c>
      <c r="B3" s="491"/>
      <c r="C3" s="491"/>
      <c r="D3" s="491"/>
      <c r="E3" s="491"/>
      <c r="F3" s="491"/>
      <c r="G3" s="60"/>
      <c r="H3" s="60"/>
      <c r="I3" s="60"/>
      <c r="J3" s="60"/>
      <c r="K3" s="60"/>
      <c r="L3" s="60"/>
      <c r="M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44"/>
      <c r="AA3" s="49"/>
    </row>
    <row r="4" spans="1:27" s="18" customFormat="1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 t="s">
        <v>243</v>
      </c>
      <c r="T4" s="61"/>
      <c r="U4" s="61"/>
      <c r="V4" s="61"/>
      <c r="W4" s="61"/>
      <c r="X4" s="61"/>
      <c r="Y4" s="62"/>
      <c r="Z4" s="44"/>
      <c r="AA4" s="49"/>
    </row>
    <row r="5" spans="1:31" ht="19.5" customHeight="1">
      <c r="A5" s="493" t="s">
        <v>244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</row>
    <row r="6" spans="1:31" s="64" customFormat="1" ht="19.5" customHeight="1">
      <c r="A6" s="494" t="s">
        <v>324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</row>
    <row r="7" spans="1:31" ht="8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152" customFormat="1" ht="24" customHeight="1">
      <c r="A8" s="476" t="s">
        <v>0</v>
      </c>
      <c r="B8" s="477" t="s">
        <v>64</v>
      </c>
      <c r="C8" s="478"/>
      <c r="D8" s="239"/>
      <c r="E8" s="476" t="s">
        <v>65</v>
      </c>
      <c r="F8" s="476" t="s">
        <v>66</v>
      </c>
      <c r="G8" s="476" t="s">
        <v>67</v>
      </c>
      <c r="H8" s="475" t="s">
        <v>236</v>
      </c>
      <c r="I8" s="454" t="s">
        <v>68</v>
      </c>
      <c r="J8" s="455"/>
      <c r="K8" s="499"/>
      <c r="L8" s="454" t="s">
        <v>71</v>
      </c>
      <c r="M8" s="455"/>
      <c r="N8" s="499"/>
      <c r="O8" s="454" t="s">
        <v>72</v>
      </c>
      <c r="P8" s="455"/>
      <c r="Q8" s="499"/>
      <c r="R8" s="454" t="s">
        <v>73</v>
      </c>
      <c r="S8" s="455"/>
      <c r="T8" s="499"/>
      <c r="U8" s="454" t="s">
        <v>74</v>
      </c>
      <c r="V8" s="455"/>
      <c r="W8" s="499"/>
      <c r="X8" s="454" t="s">
        <v>75</v>
      </c>
      <c r="Y8" s="455"/>
      <c r="Z8" s="499"/>
      <c r="AA8" s="454" t="s">
        <v>76</v>
      </c>
      <c r="AB8" s="455"/>
      <c r="AC8" s="499"/>
      <c r="AD8" s="475" t="s">
        <v>77</v>
      </c>
      <c r="AE8" s="475" t="s">
        <v>78</v>
      </c>
    </row>
    <row r="9" spans="1:31" s="152" customFormat="1" ht="54" customHeight="1">
      <c r="A9" s="476"/>
      <c r="B9" s="65" t="s">
        <v>245</v>
      </c>
      <c r="C9" s="66" t="s">
        <v>343</v>
      </c>
      <c r="D9" s="66"/>
      <c r="E9" s="476"/>
      <c r="F9" s="476"/>
      <c r="G9" s="476"/>
      <c r="H9" s="475"/>
      <c r="I9" s="205" t="s">
        <v>352</v>
      </c>
      <c r="J9" s="206" t="s">
        <v>69</v>
      </c>
      <c r="K9" s="207" t="s">
        <v>70</v>
      </c>
      <c r="L9" s="205" t="s">
        <v>352</v>
      </c>
      <c r="M9" s="206" t="s">
        <v>69</v>
      </c>
      <c r="N9" s="207" t="s">
        <v>70</v>
      </c>
      <c r="O9" s="205" t="s">
        <v>352</v>
      </c>
      <c r="P9" s="206" t="s">
        <v>69</v>
      </c>
      <c r="Q9" s="207" t="s">
        <v>70</v>
      </c>
      <c r="R9" s="205" t="s">
        <v>352</v>
      </c>
      <c r="S9" s="206" t="s">
        <v>69</v>
      </c>
      <c r="T9" s="207" t="s">
        <v>70</v>
      </c>
      <c r="U9" s="205" t="s">
        <v>352</v>
      </c>
      <c r="V9" s="206" t="s">
        <v>69</v>
      </c>
      <c r="W9" s="207" t="s">
        <v>70</v>
      </c>
      <c r="X9" s="205" t="s">
        <v>352</v>
      </c>
      <c r="Y9" s="206" t="s">
        <v>69</v>
      </c>
      <c r="Z9" s="207" t="s">
        <v>70</v>
      </c>
      <c r="AA9" s="205" t="s">
        <v>352</v>
      </c>
      <c r="AB9" s="206" t="s">
        <v>69</v>
      </c>
      <c r="AC9" s="207" t="s">
        <v>70</v>
      </c>
      <c r="AD9" s="504"/>
      <c r="AE9" s="504"/>
    </row>
    <row r="10" spans="1:31" s="152" customFormat="1" ht="21" customHeight="1">
      <c r="A10" s="476"/>
      <c r="B10" s="134"/>
      <c r="C10" s="93"/>
      <c r="D10" s="93"/>
      <c r="E10" s="476"/>
      <c r="F10" s="476"/>
      <c r="G10" s="476"/>
      <c r="H10" s="475"/>
      <c r="I10" s="203">
        <v>0</v>
      </c>
      <c r="J10" s="203">
        <v>0</v>
      </c>
      <c r="K10" s="203">
        <v>4</v>
      </c>
      <c r="L10" s="203">
        <v>0</v>
      </c>
      <c r="M10" s="203">
        <v>0</v>
      </c>
      <c r="N10" s="203">
        <v>3</v>
      </c>
      <c r="O10" s="203">
        <v>0</v>
      </c>
      <c r="P10" s="203">
        <v>0</v>
      </c>
      <c r="Q10" s="203">
        <v>4</v>
      </c>
      <c r="R10" s="203">
        <v>0</v>
      </c>
      <c r="S10" s="203">
        <v>0</v>
      </c>
      <c r="T10" s="203">
        <v>4</v>
      </c>
      <c r="U10" s="203">
        <v>0</v>
      </c>
      <c r="V10" s="203">
        <v>0</v>
      </c>
      <c r="W10" s="203">
        <v>3</v>
      </c>
      <c r="X10" s="203">
        <v>0</v>
      </c>
      <c r="Y10" s="203">
        <v>0</v>
      </c>
      <c r="Z10" s="203">
        <v>3</v>
      </c>
      <c r="AA10" s="203">
        <v>0</v>
      </c>
      <c r="AB10" s="203">
        <v>0</v>
      </c>
      <c r="AC10" s="203">
        <v>0</v>
      </c>
      <c r="AD10" s="204">
        <f>SUM(I10:AC10)</f>
        <v>21</v>
      </c>
      <c r="AE10" s="203">
        <v>0</v>
      </c>
    </row>
    <row r="11" spans="1:31" ht="19.5" customHeight="1">
      <c r="A11" s="94">
        <v>1</v>
      </c>
      <c r="B11" s="95" t="s">
        <v>98</v>
      </c>
      <c r="C11" s="96" t="s">
        <v>99</v>
      </c>
      <c r="D11" s="155">
        <v>409180081</v>
      </c>
      <c r="E11" s="97">
        <v>409180081</v>
      </c>
      <c r="F11" s="98" t="s">
        <v>248</v>
      </c>
      <c r="G11" s="99" t="s">
        <v>328</v>
      </c>
      <c r="H11" s="128" t="s">
        <v>231</v>
      </c>
      <c r="I11" s="136">
        <v>7</v>
      </c>
      <c r="J11" s="100"/>
      <c r="K11" s="100">
        <f aca="true" t="shared" si="0" ref="K11:K55">IF(J11="",I11,IF(I11&gt;=5,J11,MAX(I11,J11)))</f>
        <v>7</v>
      </c>
      <c r="L11" s="149">
        <v>6</v>
      </c>
      <c r="M11" s="100"/>
      <c r="N11" s="100">
        <f aca="true" t="shared" si="1" ref="N11:N55">IF(M11="",L11,IF(L11&gt;=5,M11,MAX(L11,M11)))</f>
        <v>6</v>
      </c>
      <c r="O11" s="136">
        <v>3</v>
      </c>
      <c r="P11" s="100">
        <v>10</v>
      </c>
      <c r="Q11" s="100">
        <f aca="true" t="shared" si="2" ref="Q11:Q55">IF(P11="",O11,IF(O11&gt;=5,P11,MAX(O11,P11)))</f>
        <v>10</v>
      </c>
      <c r="R11" s="136">
        <v>6</v>
      </c>
      <c r="S11" s="100"/>
      <c r="T11" s="100">
        <f aca="true" t="shared" si="3" ref="T11:T55">IF(S11="",R11,IF(R11&gt;=5,S11,MAX(R11,S11)))</f>
        <v>6</v>
      </c>
      <c r="U11" s="136">
        <v>7</v>
      </c>
      <c r="V11" s="100"/>
      <c r="W11" s="100">
        <f aca="true" t="shared" si="4" ref="W11:W55">IF(V11="",U11,IF(U11&gt;=5,V11,MAX(U11,V11)))</f>
        <v>7</v>
      </c>
      <c r="X11" s="136">
        <v>6</v>
      </c>
      <c r="Y11" s="100"/>
      <c r="Z11" s="100">
        <f aca="true" t="shared" si="5" ref="Z11:Z55">IF(Y11="",X11,IF(X11&gt;=5,Y11,MAX(X11,Y11)))</f>
        <v>6</v>
      </c>
      <c r="AA11" s="136">
        <v>6</v>
      </c>
      <c r="AB11" s="100"/>
      <c r="AC11" s="100">
        <f aca="true" t="shared" si="6" ref="AC11:AC55">IF(AB11="",AA11,IF(AA11&gt;=5,AB11,MAX(AA11,AB11)))</f>
        <v>6</v>
      </c>
      <c r="AD11" s="137">
        <f>ROUND(SUMPRODUCT(I11:AC11,$I$10:$AC$10)/SUM($I$10:$AC$10),2)</f>
        <v>7.1</v>
      </c>
      <c r="AE11" s="138" t="str">
        <f>IF(AD11&gt;=9,"Xuất sắc",IF(AD11&gt;=8,"Giỏi",IF(AD11&gt;=7,"Khá",IF(AD11&gt;=6,"TBK",IF(AD11&gt;=5,"TB",IF(AD11&gt;=4,"Yếu","Kém"))))))</f>
        <v>Khá</v>
      </c>
    </row>
    <row r="12" spans="1:31" ht="19.5" customHeight="1">
      <c r="A12" s="104">
        <v>2</v>
      </c>
      <c r="B12" s="105" t="s">
        <v>100</v>
      </c>
      <c r="C12" s="106" t="s">
        <v>99</v>
      </c>
      <c r="D12" s="161">
        <v>409180082</v>
      </c>
      <c r="E12" s="107">
        <v>409180082</v>
      </c>
      <c r="F12" s="108" t="s">
        <v>249</v>
      </c>
      <c r="G12" s="104" t="s">
        <v>16</v>
      </c>
      <c r="H12" s="129" t="s">
        <v>164</v>
      </c>
      <c r="I12" s="139">
        <v>5</v>
      </c>
      <c r="J12" s="110"/>
      <c r="K12" s="109">
        <f t="shared" si="0"/>
        <v>5</v>
      </c>
      <c r="L12" s="139">
        <v>6</v>
      </c>
      <c r="M12" s="110"/>
      <c r="N12" s="109">
        <f t="shared" si="1"/>
        <v>6</v>
      </c>
      <c r="O12" s="139">
        <v>3</v>
      </c>
      <c r="P12" s="110">
        <v>10</v>
      </c>
      <c r="Q12" s="109">
        <f t="shared" si="2"/>
        <v>10</v>
      </c>
      <c r="R12" s="139">
        <v>5</v>
      </c>
      <c r="S12" s="110"/>
      <c r="T12" s="109">
        <f t="shared" si="3"/>
        <v>5</v>
      </c>
      <c r="U12" s="139">
        <v>7</v>
      </c>
      <c r="V12" s="110"/>
      <c r="W12" s="109">
        <f t="shared" si="4"/>
        <v>7</v>
      </c>
      <c r="X12" s="139">
        <v>7</v>
      </c>
      <c r="Y12" s="110"/>
      <c r="Z12" s="109">
        <f t="shared" si="5"/>
        <v>7</v>
      </c>
      <c r="AA12" s="139">
        <v>9</v>
      </c>
      <c r="AB12" s="110"/>
      <c r="AC12" s="109">
        <f t="shared" si="6"/>
        <v>9</v>
      </c>
      <c r="AD12" s="140">
        <f aca="true" t="shared" si="7" ref="AD12:AD55">ROUND(SUMPRODUCT(I12:AC12,$I$10:$AC$10)/SUM($I$10:$AC$10),2)</f>
        <v>6.67</v>
      </c>
      <c r="AE12" s="141" t="str">
        <f>IF(AD12&gt;=9,"Xuất sắc",IF(AD12&gt;=8,"Giỏi",IF(AD12&gt;=7,"Khá",IF(AD12&gt;=6,"TBK",IF(AD12&gt;=5,"TB",IF(AD12&gt;=4,"Yếu","Kém"))))))</f>
        <v>TBK</v>
      </c>
    </row>
    <row r="13" spans="1:31" ht="19.5" customHeight="1">
      <c r="A13" s="113">
        <v>3</v>
      </c>
      <c r="B13" s="105" t="s">
        <v>101</v>
      </c>
      <c r="C13" s="106" t="s">
        <v>99</v>
      </c>
      <c r="D13" s="165">
        <v>409180083</v>
      </c>
      <c r="E13" s="114">
        <v>409180083</v>
      </c>
      <c r="F13" s="108" t="s">
        <v>250</v>
      </c>
      <c r="G13" s="104" t="s">
        <v>3</v>
      </c>
      <c r="H13" s="129" t="s">
        <v>164</v>
      </c>
      <c r="I13" s="139">
        <v>7</v>
      </c>
      <c r="J13" s="110"/>
      <c r="K13" s="109">
        <f t="shared" si="0"/>
        <v>7</v>
      </c>
      <c r="L13" s="139">
        <v>5</v>
      </c>
      <c r="M13" s="110"/>
      <c r="N13" s="109">
        <f t="shared" si="1"/>
        <v>5</v>
      </c>
      <c r="O13" s="139">
        <v>10</v>
      </c>
      <c r="P13" s="110"/>
      <c r="Q13" s="109">
        <f t="shared" si="2"/>
        <v>10</v>
      </c>
      <c r="R13" s="150">
        <v>8</v>
      </c>
      <c r="S13" s="110"/>
      <c r="T13" s="109">
        <f t="shared" si="3"/>
        <v>8</v>
      </c>
      <c r="U13" s="139">
        <v>7</v>
      </c>
      <c r="V13" s="110"/>
      <c r="W13" s="109">
        <f t="shared" si="4"/>
        <v>7</v>
      </c>
      <c r="X13" s="139">
        <v>6</v>
      </c>
      <c r="Y13" s="110"/>
      <c r="Z13" s="109">
        <f t="shared" si="5"/>
        <v>6</v>
      </c>
      <c r="AA13" s="139">
        <v>10</v>
      </c>
      <c r="AB13" s="110"/>
      <c r="AC13" s="109">
        <f t="shared" si="6"/>
        <v>10</v>
      </c>
      <c r="AD13" s="140">
        <f t="shared" si="7"/>
        <v>7.33</v>
      </c>
      <c r="AE13" s="141" t="str">
        <f aca="true" t="shared" si="8" ref="AE13:AE76">IF(AD13&gt;=9,"Xuất sắc",IF(AD13&gt;=8,"Giỏi",IF(AD13&gt;=7,"Khá",IF(AD13&gt;=6,"TBK",IF(AD13&gt;=5,"TB",IF(AD13&gt;=4,"Yếu","Kém"))))))</f>
        <v>Khá</v>
      </c>
    </row>
    <row r="14" spans="1:31" ht="19.5" customHeight="1">
      <c r="A14" s="104">
        <v>4</v>
      </c>
      <c r="B14" s="105" t="s">
        <v>102</v>
      </c>
      <c r="C14" s="106" t="s">
        <v>103</v>
      </c>
      <c r="D14" s="161">
        <v>409180084</v>
      </c>
      <c r="E14" s="107">
        <v>409180084</v>
      </c>
      <c r="F14" s="108" t="s">
        <v>251</v>
      </c>
      <c r="G14" s="104" t="s">
        <v>17</v>
      </c>
      <c r="H14" s="129" t="s">
        <v>231</v>
      </c>
      <c r="I14" s="139">
        <v>8</v>
      </c>
      <c r="J14" s="110"/>
      <c r="K14" s="109">
        <f t="shared" si="0"/>
        <v>8</v>
      </c>
      <c r="L14" s="139">
        <v>6</v>
      </c>
      <c r="M14" s="110"/>
      <c r="N14" s="109">
        <f t="shared" si="1"/>
        <v>6</v>
      </c>
      <c r="O14" s="139">
        <v>8</v>
      </c>
      <c r="P14" s="110"/>
      <c r="Q14" s="109">
        <f t="shared" si="2"/>
        <v>8</v>
      </c>
      <c r="R14" s="139">
        <v>8</v>
      </c>
      <c r="S14" s="110"/>
      <c r="T14" s="109">
        <f t="shared" si="3"/>
        <v>8</v>
      </c>
      <c r="U14" s="139">
        <v>7</v>
      </c>
      <c r="V14" s="110"/>
      <c r="W14" s="109">
        <f t="shared" si="4"/>
        <v>7</v>
      </c>
      <c r="X14" s="139">
        <v>8</v>
      </c>
      <c r="Y14" s="110"/>
      <c r="Z14" s="109">
        <f t="shared" si="5"/>
        <v>8</v>
      </c>
      <c r="AA14" s="139">
        <v>6</v>
      </c>
      <c r="AB14" s="110"/>
      <c r="AC14" s="109">
        <f t="shared" si="6"/>
        <v>6</v>
      </c>
      <c r="AD14" s="140">
        <f t="shared" si="7"/>
        <v>7.57</v>
      </c>
      <c r="AE14" s="141" t="str">
        <f t="shared" si="8"/>
        <v>Khá</v>
      </c>
    </row>
    <row r="15" spans="1:31" ht="19.5" customHeight="1">
      <c r="A15" s="113">
        <v>5</v>
      </c>
      <c r="B15" s="105" t="s">
        <v>104</v>
      </c>
      <c r="C15" s="106" t="s">
        <v>105</v>
      </c>
      <c r="D15" s="165">
        <v>409180085</v>
      </c>
      <c r="E15" s="114">
        <v>409180085</v>
      </c>
      <c r="F15" s="108" t="s">
        <v>252</v>
      </c>
      <c r="G15" s="104" t="s">
        <v>7</v>
      </c>
      <c r="H15" s="129" t="s">
        <v>164</v>
      </c>
      <c r="I15" s="139">
        <v>7</v>
      </c>
      <c r="J15" s="110"/>
      <c r="K15" s="109">
        <f t="shared" si="0"/>
        <v>7</v>
      </c>
      <c r="L15" s="139">
        <v>4</v>
      </c>
      <c r="M15" s="110">
        <v>6</v>
      </c>
      <c r="N15" s="109">
        <f t="shared" si="1"/>
        <v>6</v>
      </c>
      <c r="O15" s="139">
        <v>3</v>
      </c>
      <c r="P15" s="110">
        <v>10</v>
      </c>
      <c r="Q15" s="109">
        <f t="shared" si="2"/>
        <v>10</v>
      </c>
      <c r="R15" s="139">
        <v>8</v>
      </c>
      <c r="S15" s="110"/>
      <c r="T15" s="109">
        <f t="shared" si="3"/>
        <v>8</v>
      </c>
      <c r="U15" s="139">
        <v>7</v>
      </c>
      <c r="V15" s="110"/>
      <c r="W15" s="109">
        <f t="shared" si="4"/>
        <v>7</v>
      </c>
      <c r="X15" s="139">
        <v>5</v>
      </c>
      <c r="Y15" s="110"/>
      <c r="Z15" s="109">
        <f t="shared" si="5"/>
        <v>5</v>
      </c>
      <c r="AA15" s="139">
        <v>10</v>
      </c>
      <c r="AB15" s="110"/>
      <c r="AC15" s="109">
        <f t="shared" si="6"/>
        <v>10</v>
      </c>
      <c r="AD15" s="140">
        <f t="shared" si="7"/>
        <v>7.33</v>
      </c>
      <c r="AE15" s="141" t="str">
        <f t="shared" si="8"/>
        <v>Khá</v>
      </c>
    </row>
    <row r="16" spans="1:31" ht="19.5" customHeight="1">
      <c r="A16" s="113">
        <v>6</v>
      </c>
      <c r="B16" s="105" t="s">
        <v>106</v>
      </c>
      <c r="C16" s="106" t="s">
        <v>107</v>
      </c>
      <c r="D16" s="161">
        <v>409180086</v>
      </c>
      <c r="E16" s="107">
        <v>409180086</v>
      </c>
      <c r="F16" s="108" t="s">
        <v>253</v>
      </c>
      <c r="G16" s="104" t="s">
        <v>5</v>
      </c>
      <c r="H16" s="129" t="s">
        <v>164</v>
      </c>
      <c r="I16" s="150">
        <v>8</v>
      </c>
      <c r="J16" s="110"/>
      <c r="K16" s="109">
        <f t="shared" si="0"/>
        <v>8</v>
      </c>
      <c r="L16" s="139">
        <v>6</v>
      </c>
      <c r="M16" s="110"/>
      <c r="N16" s="109">
        <f t="shared" si="1"/>
        <v>6</v>
      </c>
      <c r="O16" s="151">
        <v>10</v>
      </c>
      <c r="P16" s="110"/>
      <c r="Q16" s="109">
        <f t="shared" si="2"/>
        <v>10</v>
      </c>
      <c r="R16" s="139">
        <v>8</v>
      </c>
      <c r="S16" s="110"/>
      <c r="T16" s="109">
        <f t="shared" si="3"/>
        <v>8</v>
      </c>
      <c r="U16" s="139">
        <v>8</v>
      </c>
      <c r="V16" s="110"/>
      <c r="W16" s="109">
        <f t="shared" si="4"/>
        <v>8</v>
      </c>
      <c r="X16" s="139">
        <v>6</v>
      </c>
      <c r="Y16" s="110"/>
      <c r="Z16" s="109">
        <f t="shared" si="5"/>
        <v>6</v>
      </c>
      <c r="AA16" s="139">
        <v>10</v>
      </c>
      <c r="AB16" s="110"/>
      <c r="AC16" s="109">
        <f t="shared" si="6"/>
        <v>10</v>
      </c>
      <c r="AD16" s="140">
        <f t="shared" si="7"/>
        <v>7.81</v>
      </c>
      <c r="AE16" s="141" t="str">
        <f t="shared" si="8"/>
        <v>Khá</v>
      </c>
    </row>
    <row r="17" spans="1:31" ht="19.5" customHeight="1">
      <c r="A17" s="104">
        <v>7</v>
      </c>
      <c r="B17" s="105" t="s">
        <v>108</v>
      </c>
      <c r="C17" s="106" t="s">
        <v>109</v>
      </c>
      <c r="D17" s="161">
        <v>409180088</v>
      </c>
      <c r="E17" s="107">
        <v>409180088</v>
      </c>
      <c r="F17" s="108" t="s">
        <v>254</v>
      </c>
      <c r="G17" s="104" t="s">
        <v>18</v>
      </c>
      <c r="H17" s="129" t="s">
        <v>231</v>
      </c>
      <c r="I17" s="139">
        <v>8</v>
      </c>
      <c r="J17" s="110"/>
      <c r="K17" s="109">
        <f t="shared" si="0"/>
        <v>8</v>
      </c>
      <c r="L17" s="139">
        <v>7</v>
      </c>
      <c r="M17" s="110"/>
      <c r="N17" s="109">
        <f t="shared" si="1"/>
        <v>7</v>
      </c>
      <c r="O17" s="139">
        <v>8</v>
      </c>
      <c r="P17" s="110"/>
      <c r="Q17" s="109">
        <f t="shared" si="2"/>
        <v>8</v>
      </c>
      <c r="R17" s="139">
        <v>8</v>
      </c>
      <c r="S17" s="110"/>
      <c r="T17" s="109">
        <f t="shared" si="3"/>
        <v>8</v>
      </c>
      <c r="U17" s="139">
        <v>7</v>
      </c>
      <c r="V17" s="110"/>
      <c r="W17" s="109">
        <f t="shared" si="4"/>
        <v>7</v>
      </c>
      <c r="X17" s="139">
        <v>5</v>
      </c>
      <c r="Y17" s="110"/>
      <c r="Z17" s="109">
        <f t="shared" si="5"/>
        <v>5</v>
      </c>
      <c r="AA17" s="139">
        <v>6</v>
      </c>
      <c r="AB17" s="110"/>
      <c r="AC17" s="109">
        <f t="shared" si="6"/>
        <v>6</v>
      </c>
      <c r="AD17" s="140">
        <f t="shared" si="7"/>
        <v>7.29</v>
      </c>
      <c r="AE17" s="141" t="str">
        <f t="shared" si="8"/>
        <v>Khá</v>
      </c>
    </row>
    <row r="18" spans="1:31" ht="19.5" customHeight="1">
      <c r="A18" s="113">
        <v>8</v>
      </c>
      <c r="B18" s="105" t="s">
        <v>110</v>
      </c>
      <c r="C18" s="106" t="s">
        <v>109</v>
      </c>
      <c r="D18" s="165">
        <v>409180089</v>
      </c>
      <c r="E18" s="114">
        <v>409180089</v>
      </c>
      <c r="F18" s="108" t="s">
        <v>255</v>
      </c>
      <c r="G18" s="104" t="s">
        <v>18</v>
      </c>
      <c r="H18" s="129" t="s">
        <v>231</v>
      </c>
      <c r="I18" s="139">
        <v>7</v>
      </c>
      <c r="J18" s="110"/>
      <c r="K18" s="109">
        <f t="shared" si="0"/>
        <v>7</v>
      </c>
      <c r="L18" s="139">
        <v>7</v>
      </c>
      <c r="M18" s="110"/>
      <c r="N18" s="109">
        <f t="shared" si="1"/>
        <v>7</v>
      </c>
      <c r="O18" s="139">
        <v>10</v>
      </c>
      <c r="P18" s="110"/>
      <c r="Q18" s="109">
        <f t="shared" si="2"/>
        <v>10</v>
      </c>
      <c r="R18" s="139">
        <v>8</v>
      </c>
      <c r="S18" s="110"/>
      <c r="T18" s="109">
        <f t="shared" si="3"/>
        <v>8</v>
      </c>
      <c r="U18" s="139">
        <v>7</v>
      </c>
      <c r="V18" s="110"/>
      <c r="W18" s="109">
        <f t="shared" si="4"/>
        <v>7</v>
      </c>
      <c r="X18" s="139">
        <v>8</v>
      </c>
      <c r="Y18" s="110"/>
      <c r="Z18" s="109">
        <f t="shared" si="5"/>
        <v>8</v>
      </c>
      <c r="AA18" s="139">
        <v>5</v>
      </c>
      <c r="AB18" s="110"/>
      <c r="AC18" s="109">
        <f t="shared" si="6"/>
        <v>5</v>
      </c>
      <c r="AD18" s="140">
        <f t="shared" si="7"/>
        <v>7.9</v>
      </c>
      <c r="AE18" s="141" t="str">
        <f t="shared" si="8"/>
        <v>Khá</v>
      </c>
    </row>
    <row r="19" spans="1:31" ht="19.5" customHeight="1">
      <c r="A19" s="104">
        <v>9</v>
      </c>
      <c r="B19" s="105" t="s">
        <v>111</v>
      </c>
      <c r="C19" s="106" t="s">
        <v>112</v>
      </c>
      <c r="D19" s="161">
        <v>409180090</v>
      </c>
      <c r="E19" s="107">
        <v>409180090</v>
      </c>
      <c r="F19" s="108" t="s">
        <v>256</v>
      </c>
      <c r="G19" s="104" t="s">
        <v>19</v>
      </c>
      <c r="H19" s="129" t="s">
        <v>231</v>
      </c>
      <c r="I19" s="139">
        <v>9</v>
      </c>
      <c r="J19" s="110"/>
      <c r="K19" s="109">
        <f t="shared" si="0"/>
        <v>9</v>
      </c>
      <c r="L19" s="139">
        <v>7</v>
      </c>
      <c r="M19" s="110"/>
      <c r="N19" s="109">
        <f t="shared" si="1"/>
        <v>7</v>
      </c>
      <c r="O19" s="139">
        <v>7</v>
      </c>
      <c r="P19" s="110"/>
      <c r="Q19" s="109">
        <f t="shared" si="2"/>
        <v>7</v>
      </c>
      <c r="R19" s="139">
        <v>8</v>
      </c>
      <c r="S19" s="110"/>
      <c r="T19" s="109">
        <f t="shared" si="3"/>
        <v>8</v>
      </c>
      <c r="U19" s="139">
        <v>7</v>
      </c>
      <c r="V19" s="110"/>
      <c r="W19" s="109">
        <f t="shared" si="4"/>
        <v>7</v>
      </c>
      <c r="X19" s="139">
        <v>6</v>
      </c>
      <c r="Y19" s="110"/>
      <c r="Z19" s="109">
        <f t="shared" si="5"/>
        <v>6</v>
      </c>
      <c r="AA19" s="139">
        <v>6</v>
      </c>
      <c r="AB19" s="110"/>
      <c r="AC19" s="109">
        <f t="shared" si="6"/>
        <v>6</v>
      </c>
      <c r="AD19" s="140">
        <f t="shared" si="7"/>
        <v>7.43</v>
      </c>
      <c r="AE19" s="141" t="str">
        <f t="shared" si="8"/>
        <v>Khá</v>
      </c>
    </row>
    <row r="20" spans="1:31" ht="19.5" customHeight="1">
      <c r="A20" s="113">
        <v>10</v>
      </c>
      <c r="B20" s="105" t="s">
        <v>113</v>
      </c>
      <c r="C20" s="106" t="s">
        <v>112</v>
      </c>
      <c r="D20" s="165">
        <v>409180091</v>
      </c>
      <c r="E20" s="114">
        <v>409180091</v>
      </c>
      <c r="F20" s="108" t="s">
        <v>257</v>
      </c>
      <c r="G20" s="104" t="s">
        <v>329</v>
      </c>
      <c r="H20" s="129" t="s">
        <v>231</v>
      </c>
      <c r="I20" s="139">
        <v>7</v>
      </c>
      <c r="J20" s="110"/>
      <c r="K20" s="109">
        <f t="shared" si="0"/>
        <v>7</v>
      </c>
      <c r="L20" s="139">
        <v>6</v>
      </c>
      <c r="M20" s="110"/>
      <c r="N20" s="109">
        <f t="shared" si="1"/>
        <v>6</v>
      </c>
      <c r="O20" s="139">
        <v>9</v>
      </c>
      <c r="P20" s="110"/>
      <c r="Q20" s="109">
        <f t="shared" si="2"/>
        <v>9</v>
      </c>
      <c r="R20" s="139">
        <v>8</v>
      </c>
      <c r="S20" s="110"/>
      <c r="T20" s="109">
        <f t="shared" si="3"/>
        <v>8</v>
      </c>
      <c r="U20" s="139">
        <v>7</v>
      </c>
      <c r="V20" s="110"/>
      <c r="W20" s="109">
        <f t="shared" si="4"/>
        <v>7</v>
      </c>
      <c r="X20" s="139">
        <v>9</v>
      </c>
      <c r="Y20" s="110"/>
      <c r="Z20" s="109">
        <f t="shared" si="5"/>
        <v>9</v>
      </c>
      <c r="AA20" s="139">
        <v>7</v>
      </c>
      <c r="AB20" s="110"/>
      <c r="AC20" s="109">
        <f t="shared" si="6"/>
        <v>7</v>
      </c>
      <c r="AD20" s="140">
        <f t="shared" si="7"/>
        <v>7.71</v>
      </c>
      <c r="AE20" s="141" t="str">
        <f t="shared" si="8"/>
        <v>Khá</v>
      </c>
    </row>
    <row r="21" spans="1:31" ht="19.5" customHeight="1">
      <c r="A21" s="113">
        <v>11</v>
      </c>
      <c r="B21" s="105" t="s">
        <v>114</v>
      </c>
      <c r="C21" s="106" t="s">
        <v>115</v>
      </c>
      <c r="D21" s="161">
        <v>409180092</v>
      </c>
      <c r="E21" s="107">
        <v>409180092</v>
      </c>
      <c r="F21" s="108" t="s">
        <v>258</v>
      </c>
      <c r="G21" s="104" t="s">
        <v>327</v>
      </c>
      <c r="H21" s="129" t="s">
        <v>164</v>
      </c>
      <c r="I21" s="139">
        <v>5</v>
      </c>
      <c r="J21" s="110"/>
      <c r="K21" s="109">
        <f t="shared" si="0"/>
        <v>5</v>
      </c>
      <c r="L21" s="139">
        <v>4</v>
      </c>
      <c r="M21" s="110">
        <v>5</v>
      </c>
      <c r="N21" s="109">
        <f t="shared" si="1"/>
        <v>5</v>
      </c>
      <c r="O21" s="139">
        <v>3</v>
      </c>
      <c r="P21" s="110">
        <v>5</v>
      </c>
      <c r="Q21" s="109">
        <f t="shared" si="2"/>
        <v>5</v>
      </c>
      <c r="R21" s="139">
        <v>5</v>
      </c>
      <c r="S21" s="110"/>
      <c r="T21" s="109">
        <f t="shared" si="3"/>
        <v>5</v>
      </c>
      <c r="U21" s="139">
        <v>6</v>
      </c>
      <c r="V21" s="110"/>
      <c r="W21" s="109">
        <f t="shared" si="4"/>
        <v>6</v>
      </c>
      <c r="X21" s="139">
        <v>6</v>
      </c>
      <c r="Y21" s="110"/>
      <c r="Z21" s="109">
        <f t="shared" si="5"/>
        <v>6</v>
      </c>
      <c r="AA21" s="139">
        <v>9</v>
      </c>
      <c r="AB21" s="110"/>
      <c r="AC21" s="109">
        <f t="shared" si="6"/>
        <v>9</v>
      </c>
      <c r="AD21" s="140">
        <f t="shared" si="7"/>
        <v>5.29</v>
      </c>
      <c r="AE21" s="141" t="str">
        <f t="shared" si="8"/>
        <v>TB</v>
      </c>
    </row>
    <row r="22" spans="1:31" ht="19.5" customHeight="1">
      <c r="A22" s="104">
        <v>12</v>
      </c>
      <c r="B22" s="105" t="s">
        <v>116</v>
      </c>
      <c r="C22" s="106" t="s">
        <v>117</v>
      </c>
      <c r="D22" s="165">
        <v>409180093</v>
      </c>
      <c r="E22" s="114">
        <v>409180093</v>
      </c>
      <c r="F22" s="108" t="s">
        <v>259</v>
      </c>
      <c r="G22" s="104" t="s">
        <v>9</v>
      </c>
      <c r="H22" s="129" t="s">
        <v>164</v>
      </c>
      <c r="I22" s="139">
        <v>7</v>
      </c>
      <c r="J22" s="110"/>
      <c r="K22" s="109">
        <f t="shared" si="0"/>
        <v>7</v>
      </c>
      <c r="L22" s="139">
        <v>5</v>
      </c>
      <c r="M22" s="110"/>
      <c r="N22" s="109">
        <f t="shared" si="1"/>
        <v>5</v>
      </c>
      <c r="O22" s="139">
        <v>9</v>
      </c>
      <c r="P22" s="110"/>
      <c r="Q22" s="109">
        <f t="shared" si="2"/>
        <v>9</v>
      </c>
      <c r="R22" s="139">
        <v>6</v>
      </c>
      <c r="S22" s="110"/>
      <c r="T22" s="109">
        <f t="shared" si="3"/>
        <v>6</v>
      </c>
      <c r="U22" s="139">
        <v>7</v>
      </c>
      <c r="V22" s="110"/>
      <c r="W22" s="109">
        <f t="shared" si="4"/>
        <v>7</v>
      </c>
      <c r="X22" s="139">
        <v>6</v>
      </c>
      <c r="Y22" s="110"/>
      <c r="Z22" s="109">
        <f t="shared" si="5"/>
        <v>6</v>
      </c>
      <c r="AA22" s="139">
        <v>10</v>
      </c>
      <c r="AB22" s="110"/>
      <c r="AC22" s="109">
        <f t="shared" si="6"/>
        <v>10</v>
      </c>
      <c r="AD22" s="140">
        <f t="shared" si="7"/>
        <v>6.76</v>
      </c>
      <c r="AE22" s="141" t="str">
        <f t="shared" si="8"/>
        <v>TBK</v>
      </c>
    </row>
    <row r="23" spans="1:31" ht="19.5" customHeight="1">
      <c r="A23" s="113">
        <v>13</v>
      </c>
      <c r="B23" s="105" t="s">
        <v>118</v>
      </c>
      <c r="C23" s="106" t="s">
        <v>119</v>
      </c>
      <c r="D23" s="165">
        <v>409180095</v>
      </c>
      <c r="E23" s="114">
        <v>409180095</v>
      </c>
      <c r="F23" s="108" t="s">
        <v>260</v>
      </c>
      <c r="G23" s="104" t="s">
        <v>23</v>
      </c>
      <c r="H23" s="129" t="s">
        <v>164</v>
      </c>
      <c r="I23" s="139">
        <v>6</v>
      </c>
      <c r="J23" s="110"/>
      <c r="K23" s="109">
        <f t="shared" si="0"/>
        <v>6</v>
      </c>
      <c r="L23" s="139">
        <v>5</v>
      </c>
      <c r="M23" s="110"/>
      <c r="N23" s="109">
        <f t="shared" si="1"/>
        <v>5</v>
      </c>
      <c r="O23" s="139">
        <v>3</v>
      </c>
      <c r="P23" s="110">
        <v>10</v>
      </c>
      <c r="Q23" s="109">
        <f t="shared" si="2"/>
        <v>10</v>
      </c>
      <c r="R23" s="139">
        <v>8</v>
      </c>
      <c r="S23" s="110"/>
      <c r="T23" s="109">
        <f t="shared" si="3"/>
        <v>8</v>
      </c>
      <c r="U23" s="139">
        <v>8</v>
      </c>
      <c r="V23" s="110"/>
      <c r="W23" s="109">
        <f t="shared" si="4"/>
        <v>8</v>
      </c>
      <c r="X23" s="139">
        <v>5</v>
      </c>
      <c r="Y23" s="110"/>
      <c r="Z23" s="109">
        <f t="shared" si="5"/>
        <v>5</v>
      </c>
      <c r="AA23" s="139">
        <v>10</v>
      </c>
      <c r="AB23" s="110"/>
      <c r="AC23" s="109">
        <f t="shared" si="6"/>
        <v>10</v>
      </c>
      <c r="AD23" s="140">
        <f t="shared" si="7"/>
        <v>7.14</v>
      </c>
      <c r="AE23" s="141" t="str">
        <f t="shared" si="8"/>
        <v>Khá</v>
      </c>
    </row>
    <row r="24" spans="1:31" ht="19.5" customHeight="1">
      <c r="A24" s="104">
        <v>14</v>
      </c>
      <c r="B24" s="105" t="s">
        <v>120</v>
      </c>
      <c r="C24" s="106" t="s">
        <v>121</v>
      </c>
      <c r="D24" s="161">
        <v>409180096</v>
      </c>
      <c r="E24" s="107">
        <v>409180096</v>
      </c>
      <c r="F24" s="108" t="s">
        <v>261</v>
      </c>
      <c r="G24" s="104" t="s">
        <v>24</v>
      </c>
      <c r="H24" s="129" t="s">
        <v>164</v>
      </c>
      <c r="I24" s="139">
        <v>4</v>
      </c>
      <c r="J24" s="110">
        <v>6</v>
      </c>
      <c r="K24" s="109">
        <f t="shared" si="0"/>
        <v>6</v>
      </c>
      <c r="L24" s="139">
        <v>3</v>
      </c>
      <c r="M24" s="110">
        <v>6</v>
      </c>
      <c r="N24" s="109">
        <f t="shared" si="1"/>
        <v>6</v>
      </c>
      <c r="O24" s="139">
        <v>0</v>
      </c>
      <c r="P24" s="110">
        <v>5</v>
      </c>
      <c r="Q24" s="109">
        <f t="shared" si="2"/>
        <v>5</v>
      </c>
      <c r="R24" s="139"/>
      <c r="S24" s="110">
        <v>6</v>
      </c>
      <c r="T24" s="109">
        <f t="shared" si="3"/>
        <v>6</v>
      </c>
      <c r="U24" s="150">
        <v>8</v>
      </c>
      <c r="V24" s="110"/>
      <c r="W24" s="109">
        <f t="shared" si="4"/>
        <v>8</v>
      </c>
      <c r="X24" s="150">
        <v>7</v>
      </c>
      <c r="Y24" s="110"/>
      <c r="Z24" s="109">
        <f t="shared" si="5"/>
        <v>7</v>
      </c>
      <c r="AA24" s="139"/>
      <c r="AB24" s="110"/>
      <c r="AC24" s="109">
        <f t="shared" si="6"/>
        <v>0</v>
      </c>
      <c r="AD24" s="140">
        <f t="shared" si="7"/>
        <v>6.24</v>
      </c>
      <c r="AE24" s="141" t="str">
        <f t="shared" si="8"/>
        <v>TBK</v>
      </c>
    </row>
    <row r="25" spans="1:31" ht="19.5" customHeight="1">
      <c r="A25" s="113">
        <v>15</v>
      </c>
      <c r="B25" s="105" t="s">
        <v>122</v>
      </c>
      <c r="C25" s="106" t="s">
        <v>121</v>
      </c>
      <c r="D25" s="165">
        <v>409180097</v>
      </c>
      <c r="E25" s="114">
        <v>409180097</v>
      </c>
      <c r="F25" s="108" t="s">
        <v>262</v>
      </c>
      <c r="G25" s="104" t="s">
        <v>325</v>
      </c>
      <c r="H25" s="129" t="s">
        <v>231</v>
      </c>
      <c r="I25" s="139">
        <v>7</v>
      </c>
      <c r="J25" s="110"/>
      <c r="K25" s="109">
        <f t="shared" si="0"/>
        <v>7</v>
      </c>
      <c r="L25" s="139">
        <v>5</v>
      </c>
      <c r="M25" s="110"/>
      <c r="N25" s="109">
        <f t="shared" si="1"/>
        <v>5</v>
      </c>
      <c r="O25" s="139">
        <v>10</v>
      </c>
      <c r="P25" s="110"/>
      <c r="Q25" s="109">
        <f t="shared" si="2"/>
        <v>10</v>
      </c>
      <c r="R25" s="139">
        <v>8</v>
      </c>
      <c r="S25" s="110"/>
      <c r="T25" s="109">
        <f t="shared" si="3"/>
        <v>8</v>
      </c>
      <c r="U25" s="139">
        <v>7</v>
      </c>
      <c r="V25" s="110"/>
      <c r="W25" s="109">
        <f t="shared" si="4"/>
        <v>7</v>
      </c>
      <c r="X25" s="139">
        <v>8</v>
      </c>
      <c r="Y25" s="110"/>
      <c r="Z25" s="109">
        <f t="shared" si="5"/>
        <v>8</v>
      </c>
      <c r="AA25" s="139">
        <v>6</v>
      </c>
      <c r="AB25" s="110"/>
      <c r="AC25" s="109">
        <f t="shared" si="6"/>
        <v>6</v>
      </c>
      <c r="AD25" s="140">
        <f t="shared" si="7"/>
        <v>7.62</v>
      </c>
      <c r="AE25" s="141" t="str">
        <f t="shared" si="8"/>
        <v>Khá</v>
      </c>
    </row>
    <row r="26" spans="1:31" ht="19.5" customHeight="1">
      <c r="A26" s="113">
        <v>16</v>
      </c>
      <c r="B26" s="105" t="s">
        <v>123</v>
      </c>
      <c r="C26" s="106" t="s">
        <v>124</v>
      </c>
      <c r="D26" s="161">
        <v>409180098</v>
      </c>
      <c r="E26" s="107">
        <v>409180098</v>
      </c>
      <c r="F26" s="108" t="s">
        <v>263</v>
      </c>
      <c r="G26" s="104" t="s">
        <v>26</v>
      </c>
      <c r="H26" s="129" t="s">
        <v>231</v>
      </c>
      <c r="I26" s="139">
        <v>7</v>
      </c>
      <c r="J26" s="110"/>
      <c r="K26" s="109">
        <f t="shared" si="0"/>
        <v>7</v>
      </c>
      <c r="L26" s="139">
        <v>6</v>
      </c>
      <c r="M26" s="110"/>
      <c r="N26" s="109">
        <f t="shared" si="1"/>
        <v>6</v>
      </c>
      <c r="O26" s="139">
        <v>10</v>
      </c>
      <c r="P26" s="110"/>
      <c r="Q26" s="109">
        <f t="shared" si="2"/>
        <v>10</v>
      </c>
      <c r="R26" s="139">
        <v>7</v>
      </c>
      <c r="S26" s="110"/>
      <c r="T26" s="109">
        <f t="shared" si="3"/>
        <v>7</v>
      </c>
      <c r="U26" s="139">
        <v>7</v>
      </c>
      <c r="V26" s="110"/>
      <c r="W26" s="109">
        <f t="shared" si="4"/>
        <v>7</v>
      </c>
      <c r="X26" s="139">
        <v>7</v>
      </c>
      <c r="Y26" s="110"/>
      <c r="Z26" s="109">
        <f t="shared" si="5"/>
        <v>7</v>
      </c>
      <c r="AA26" s="139">
        <v>6</v>
      </c>
      <c r="AB26" s="110"/>
      <c r="AC26" s="109">
        <f t="shared" si="6"/>
        <v>6</v>
      </c>
      <c r="AD26" s="140">
        <f t="shared" si="7"/>
        <v>7.43</v>
      </c>
      <c r="AE26" s="141" t="str">
        <f t="shared" si="8"/>
        <v>Khá</v>
      </c>
    </row>
    <row r="27" spans="1:31" ht="19.5" customHeight="1">
      <c r="A27" s="104">
        <v>17</v>
      </c>
      <c r="B27" s="105" t="s">
        <v>125</v>
      </c>
      <c r="C27" s="106" t="s">
        <v>124</v>
      </c>
      <c r="D27" s="165">
        <v>409180099</v>
      </c>
      <c r="E27" s="114">
        <v>409180099</v>
      </c>
      <c r="F27" s="108" t="s">
        <v>264</v>
      </c>
      <c r="G27" s="104" t="s">
        <v>2</v>
      </c>
      <c r="H27" s="129" t="s">
        <v>231</v>
      </c>
      <c r="I27" s="139">
        <v>7</v>
      </c>
      <c r="J27" s="110"/>
      <c r="K27" s="109">
        <f t="shared" si="0"/>
        <v>7</v>
      </c>
      <c r="L27" s="139">
        <v>6</v>
      </c>
      <c r="M27" s="110"/>
      <c r="N27" s="109">
        <f t="shared" si="1"/>
        <v>6</v>
      </c>
      <c r="O27" s="139">
        <v>3</v>
      </c>
      <c r="P27" s="110">
        <v>9</v>
      </c>
      <c r="Q27" s="109">
        <f t="shared" si="2"/>
        <v>9</v>
      </c>
      <c r="R27" s="139">
        <v>7</v>
      </c>
      <c r="S27" s="110"/>
      <c r="T27" s="109">
        <f t="shared" si="3"/>
        <v>7</v>
      </c>
      <c r="U27" s="139">
        <v>8</v>
      </c>
      <c r="V27" s="110"/>
      <c r="W27" s="109">
        <f t="shared" si="4"/>
        <v>8</v>
      </c>
      <c r="X27" s="139">
        <v>6</v>
      </c>
      <c r="Y27" s="110"/>
      <c r="Z27" s="109">
        <f t="shared" si="5"/>
        <v>6</v>
      </c>
      <c r="AA27" s="139">
        <v>6</v>
      </c>
      <c r="AB27" s="110"/>
      <c r="AC27" s="109">
        <f t="shared" si="6"/>
        <v>6</v>
      </c>
      <c r="AD27" s="140">
        <f t="shared" si="7"/>
        <v>7.24</v>
      </c>
      <c r="AE27" s="141" t="str">
        <f t="shared" si="8"/>
        <v>Khá</v>
      </c>
    </row>
    <row r="28" spans="1:31" ht="19.5" customHeight="1">
      <c r="A28" s="113">
        <v>18</v>
      </c>
      <c r="B28" s="105" t="s">
        <v>126</v>
      </c>
      <c r="C28" s="106" t="s">
        <v>127</v>
      </c>
      <c r="D28" s="161">
        <v>409180100</v>
      </c>
      <c r="E28" s="107">
        <v>409180100</v>
      </c>
      <c r="F28" s="108" t="s">
        <v>265</v>
      </c>
      <c r="G28" s="104" t="s">
        <v>328</v>
      </c>
      <c r="H28" s="129" t="s">
        <v>231</v>
      </c>
      <c r="I28" s="139">
        <v>7</v>
      </c>
      <c r="J28" s="110"/>
      <c r="K28" s="109">
        <f t="shared" si="0"/>
        <v>7</v>
      </c>
      <c r="L28" s="139">
        <v>7</v>
      </c>
      <c r="M28" s="110"/>
      <c r="N28" s="109">
        <f t="shared" si="1"/>
        <v>7</v>
      </c>
      <c r="O28" s="139">
        <v>10</v>
      </c>
      <c r="P28" s="110"/>
      <c r="Q28" s="109">
        <f t="shared" si="2"/>
        <v>10</v>
      </c>
      <c r="R28" s="139">
        <v>7</v>
      </c>
      <c r="S28" s="110"/>
      <c r="T28" s="109">
        <f t="shared" si="3"/>
        <v>7</v>
      </c>
      <c r="U28" s="139">
        <v>7</v>
      </c>
      <c r="V28" s="110"/>
      <c r="W28" s="109">
        <f t="shared" si="4"/>
        <v>7</v>
      </c>
      <c r="X28" s="139">
        <v>6</v>
      </c>
      <c r="Y28" s="110"/>
      <c r="Z28" s="109">
        <f t="shared" si="5"/>
        <v>6</v>
      </c>
      <c r="AA28" s="139">
        <v>6</v>
      </c>
      <c r="AB28" s="110"/>
      <c r="AC28" s="109">
        <f t="shared" si="6"/>
        <v>6</v>
      </c>
      <c r="AD28" s="140">
        <f t="shared" si="7"/>
        <v>7.43</v>
      </c>
      <c r="AE28" s="141" t="str">
        <f t="shared" si="8"/>
        <v>Khá</v>
      </c>
    </row>
    <row r="29" spans="1:31" ht="19.5" customHeight="1">
      <c r="A29" s="104">
        <v>19</v>
      </c>
      <c r="B29" s="105" t="s">
        <v>128</v>
      </c>
      <c r="C29" s="106" t="s">
        <v>129</v>
      </c>
      <c r="D29" s="165">
        <v>409180101</v>
      </c>
      <c r="E29" s="114">
        <v>409180101</v>
      </c>
      <c r="F29" s="108" t="s">
        <v>266</v>
      </c>
      <c r="G29" s="104" t="s">
        <v>12</v>
      </c>
      <c r="H29" s="129" t="s">
        <v>231</v>
      </c>
      <c r="I29" s="139">
        <v>7</v>
      </c>
      <c r="J29" s="110"/>
      <c r="K29" s="109">
        <f t="shared" si="0"/>
        <v>7</v>
      </c>
      <c r="L29" s="139">
        <v>4</v>
      </c>
      <c r="M29" s="110">
        <v>5</v>
      </c>
      <c r="N29" s="109">
        <f t="shared" si="1"/>
        <v>5</v>
      </c>
      <c r="O29" s="139">
        <v>6</v>
      </c>
      <c r="P29" s="110"/>
      <c r="Q29" s="109">
        <f t="shared" si="2"/>
        <v>6</v>
      </c>
      <c r="R29" s="139">
        <v>8</v>
      </c>
      <c r="S29" s="110"/>
      <c r="T29" s="109">
        <f t="shared" si="3"/>
        <v>8</v>
      </c>
      <c r="U29" s="139">
        <v>6</v>
      </c>
      <c r="V29" s="110"/>
      <c r="W29" s="109">
        <f t="shared" si="4"/>
        <v>6</v>
      </c>
      <c r="X29" s="139">
        <v>7</v>
      </c>
      <c r="Y29" s="110"/>
      <c r="Z29" s="109">
        <f t="shared" si="5"/>
        <v>7</v>
      </c>
      <c r="AA29" s="139">
        <v>6</v>
      </c>
      <c r="AB29" s="110"/>
      <c r="AC29" s="109">
        <f t="shared" si="6"/>
        <v>6</v>
      </c>
      <c r="AD29" s="140">
        <f t="shared" si="7"/>
        <v>6.57</v>
      </c>
      <c r="AE29" s="141" t="str">
        <f t="shared" si="8"/>
        <v>TBK</v>
      </c>
    </row>
    <row r="30" spans="1:31" ht="19.5" customHeight="1">
      <c r="A30" s="113">
        <v>20</v>
      </c>
      <c r="B30" s="105" t="s">
        <v>130</v>
      </c>
      <c r="C30" s="106" t="s">
        <v>131</v>
      </c>
      <c r="D30" s="161">
        <v>409180102</v>
      </c>
      <c r="E30" s="107">
        <v>409180102</v>
      </c>
      <c r="F30" s="108" t="s">
        <v>267</v>
      </c>
      <c r="G30" s="104" t="s">
        <v>22</v>
      </c>
      <c r="H30" s="129" t="s">
        <v>231</v>
      </c>
      <c r="I30" s="139">
        <v>7</v>
      </c>
      <c r="J30" s="110"/>
      <c r="K30" s="109">
        <f t="shared" si="0"/>
        <v>7</v>
      </c>
      <c r="L30" s="139">
        <v>6</v>
      </c>
      <c r="M30" s="110"/>
      <c r="N30" s="109">
        <f t="shared" si="1"/>
        <v>6</v>
      </c>
      <c r="O30" s="139">
        <v>3</v>
      </c>
      <c r="P30" s="110">
        <v>7</v>
      </c>
      <c r="Q30" s="109">
        <f t="shared" si="2"/>
        <v>7</v>
      </c>
      <c r="R30" s="139">
        <v>7</v>
      </c>
      <c r="S30" s="110"/>
      <c r="T30" s="109">
        <f t="shared" si="3"/>
        <v>7</v>
      </c>
      <c r="U30" s="139">
        <v>8</v>
      </c>
      <c r="V30" s="110"/>
      <c r="W30" s="109">
        <f t="shared" si="4"/>
        <v>8</v>
      </c>
      <c r="X30" s="139">
        <v>6</v>
      </c>
      <c r="Y30" s="110"/>
      <c r="Z30" s="109">
        <f t="shared" si="5"/>
        <v>6</v>
      </c>
      <c r="AA30" s="139">
        <v>6</v>
      </c>
      <c r="AB30" s="110"/>
      <c r="AC30" s="109">
        <f t="shared" si="6"/>
        <v>6</v>
      </c>
      <c r="AD30" s="140">
        <f t="shared" si="7"/>
        <v>6.86</v>
      </c>
      <c r="AE30" s="141" t="str">
        <f t="shared" si="8"/>
        <v>TBK</v>
      </c>
    </row>
    <row r="31" spans="1:31" ht="19.5" customHeight="1">
      <c r="A31" s="113">
        <v>21</v>
      </c>
      <c r="B31" s="105" t="s">
        <v>132</v>
      </c>
      <c r="C31" s="106" t="s">
        <v>133</v>
      </c>
      <c r="D31" s="161">
        <v>409180104</v>
      </c>
      <c r="E31" s="107">
        <v>409180104</v>
      </c>
      <c r="F31" s="108" t="s">
        <v>268</v>
      </c>
      <c r="G31" s="104" t="s">
        <v>27</v>
      </c>
      <c r="H31" s="129" t="s">
        <v>231</v>
      </c>
      <c r="I31" s="139">
        <v>7</v>
      </c>
      <c r="J31" s="110"/>
      <c r="K31" s="109">
        <f t="shared" si="0"/>
        <v>7</v>
      </c>
      <c r="L31" s="139">
        <v>6</v>
      </c>
      <c r="M31" s="110"/>
      <c r="N31" s="109">
        <f t="shared" si="1"/>
        <v>6</v>
      </c>
      <c r="O31" s="139">
        <v>10</v>
      </c>
      <c r="P31" s="110"/>
      <c r="Q31" s="109">
        <f t="shared" si="2"/>
        <v>10</v>
      </c>
      <c r="R31" s="139">
        <v>6</v>
      </c>
      <c r="S31" s="110"/>
      <c r="T31" s="109">
        <f t="shared" si="3"/>
        <v>6</v>
      </c>
      <c r="U31" s="139">
        <v>8</v>
      </c>
      <c r="V31" s="110"/>
      <c r="W31" s="109">
        <f t="shared" si="4"/>
        <v>8</v>
      </c>
      <c r="X31" s="139">
        <v>5</v>
      </c>
      <c r="Y31" s="110"/>
      <c r="Z31" s="109">
        <f t="shared" si="5"/>
        <v>5</v>
      </c>
      <c r="AA31" s="139">
        <v>5</v>
      </c>
      <c r="AB31" s="110"/>
      <c r="AC31" s="109">
        <f t="shared" si="6"/>
        <v>5</v>
      </c>
      <c r="AD31" s="140">
        <f t="shared" si="7"/>
        <v>7.1</v>
      </c>
      <c r="AE31" s="141" t="str">
        <f t="shared" si="8"/>
        <v>Khá</v>
      </c>
    </row>
    <row r="32" spans="1:31" ht="19.5" customHeight="1">
      <c r="A32" s="104">
        <v>22</v>
      </c>
      <c r="B32" s="105" t="s">
        <v>141</v>
      </c>
      <c r="C32" s="106" t="s">
        <v>235</v>
      </c>
      <c r="D32" s="165">
        <v>409180105</v>
      </c>
      <c r="E32" s="114">
        <v>409180105</v>
      </c>
      <c r="F32" s="108" t="s">
        <v>269</v>
      </c>
      <c r="G32" s="104" t="s">
        <v>9</v>
      </c>
      <c r="H32" s="129" t="s">
        <v>231</v>
      </c>
      <c r="I32" s="139"/>
      <c r="J32" s="110"/>
      <c r="K32" s="109">
        <f t="shared" si="0"/>
        <v>0</v>
      </c>
      <c r="L32" s="139"/>
      <c r="M32" s="110"/>
      <c r="N32" s="109">
        <f t="shared" si="1"/>
        <v>0</v>
      </c>
      <c r="O32" s="139"/>
      <c r="P32" s="110"/>
      <c r="Q32" s="109">
        <f t="shared" si="2"/>
        <v>0</v>
      </c>
      <c r="R32" s="139"/>
      <c r="S32" s="110"/>
      <c r="T32" s="109">
        <f t="shared" si="3"/>
        <v>0</v>
      </c>
      <c r="U32" s="139"/>
      <c r="V32" s="110"/>
      <c r="W32" s="109">
        <f t="shared" si="4"/>
        <v>0</v>
      </c>
      <c r="X32" s="139"/>
      <c r="Y32" s="110"/>
      <c r="Z32" s="109">
        <f t="shared" si="5"/>
        <v>0</v>
      </c>
      <c r="AA32" s="139"/>
      <c r="AB32" s="110"/>
      <c r="AC32" s="109">
        <f t="shared" si="6"/>
        <v>0</v>
      </c>
      <c r="AD32" s="140">
        <f t="shared" si="7"/>
        <v>0</v>
      </c>
      <c r="AE32" s="141" t="str">
        <f t="shared" si="8"/>
        <v>Kém</v>
      </c>
    </row>
    <row r="33" spans="1:31" ht="19.5" customHeight="1">
      <c r="A33" s="113">
        <v>23</v>
      </c>
      <c r="B33" s="105" t="s">
        <v>134</v>
      </c>
      <c r="C33" s="106" t="s">
        <v>135</v>
      </c>
      <c r="D33" s="165">
        <v>409180107</v>
      </c>
      <c r="E33" s="114">
        <v>409180107</v>
      </c>
      <c r="F33" s="108" t="s">
        <v>270</v>
      </c>
      <c r="G33" s="104" t="s">
        <v>328</v>
      </c>
      <c r="H33" s="129" t="s">
        <v>231</v>
      </c>
      <c r="I33" s="139">
        <v>3</v>
      </c>
      <c r="J33" s="110">
        <v>6</v>
      </c>
      <c r="K33" s="109">
        <f t="shared" si="0"/>
        <v>6</v>
      </c>
      <c r="L33" s="139">
        <v>4</v>
      </c>
      <c r="M33" s="110">
        <v>6</v>
      </c>
      <c r="N33" s="109">
        <f t="shared" si="1"/>
        <v>6</v>
      </c>
      <c r="O33" s="139">
        <v>8</v>
      </c>
      <c r="P33" s="110"/>
      <c r="Q33" s="109">
        <f t="shared" si="2"/>
        <v>8</v>
      </c>
      <c r="R33" s="139">
        <v>7</v>
      </c>
      <c r="S33" s="110"/>
      <c r="T33" s="109">
        <f t="shared" si="3"/>
        <v>7</v>
      </c>
      <c r="U33" s="139">
        <v>7</v>
      </c>
      <c r="V33" s="110"/>
      <c r="W33" s="109">
        <f t="shared" si="4"/>
        <v>7</v>
      </c>
      <c r="X33" s="139">
        <v>5</v>
      </c>
      <c r="Y33" s="110"/>
      <c r="Z33" s="109">
        <f t="shared" si="5"/>
        <v>5</v>
      </c>
      <c r="AA33" s="139">
        <v>5</v>
      </c>
      <c r="AB33" s="110"/>
      <c r="AC33" s="109">
        <f t="shared" si="6"/>
        <v>5</v>
      </c>
      <c r="AD33" s="140">
        <f t="shared" si="7"/>
        <v>6.57</v>
      </c>
      <c r="AE33" s="141" t="str">
        <f t="shared" si="8"/>
        <v>TBK</v>
      </c>
    </row>
    <row r="34" spans="1:31" ht="19.5" customHeight="1">
      <c r="A34" s="104">
        <v>24</v>
      </c>
      <c r="B34" s="105" t="s">
        <v>136</v>
      </c>
      <c r="C34" s="106" t="s">
        <v>137</v>
      </c>
      <c r="D34" s="161">
        <v>409180108</v>
      </c>
      <c r="E34" s="107">
        <v>409180108</v>
      </c>
      <c r="F34" s="108" t="s">
        <v>271</v>
      </c>
      <c r="G34" s="104" t="s">
        <v>17</v>
      </c>
      <c r="H34" s="129" t="s">
        <v>164</v>
      </c>
      <c r="I34" s="139">
        <v>4</v>
      </c>
      <c r="J34" s="110">
        <v>8</v>
      </c>
      <c r="K34" s="109">
        <f t="shared" si="0"/>
        <v>8</v>
      </c>
      <c r="L34" s="139">
        <v>3</v>
      </c>
      <c r="M34" s="110">
        <v>4</v>
      </c>
      <c r="N34" s="109">
        <f t="shared" si="1"/>
        <v>4</v>
      </c>
      <c r="O34" s="139">
        <v>3</v>
      </c>
      <c r="P34" s="110">
        <v>10</v>
      </c>
      <c r="Q34" s="109">
        <f t="shared" si="2"/>
        <v>10</v>
      </c>
      <c r="R34" s="139">
        <v>7</v>
      </c>
      <c r="S34" s="110"/>
      <c r="T34" s="109">
        <f t="shared" si="3"/>
        <v>7</v>
      </c>
      <c r="U34" s="139">
        <v>8</v>
      </c>
      <c r="V34" s="110"/>
      <c r="W34" s="109">
        <f t="shared" si="4"/>
        <v>8</v>
      </c>
      <c r="X34" s="139">
        <v>6</v>
      </c>
      <c r="Y34" s="110"/>
      <c r="Z34" s="109">
        <f t="shared" si="5"/>
        <v>6</v>
      </c>
      <c r="AA34" s="139">
        <v>10</v>
      </c>
      <c r="AB34" s="110"/>
      <c r="AC34" s="109">
        <f t="shared" si="6"/>
        <v>10</v>
      </c>
      <c r="AD34" s="140">
        <f t="shared" si="7"/>
        <v>7.33</v>
      </c>
      <c r="AE34" s="141" t="str">
        <f t="shared" si="8"/>
        <v>Khá</v>
      </c>
    </row>
    <row r="35" spans="1:31" ht="19.5" customHeight="1">
      <c r="A35" s="113">
        <v>25</v>
      </c>
      <c r="B35" s="105" t="s">
        <v>138</v>
      </c>
      <c r="C35" s="106" t="s">
        <v>139</v>
      </c>
      <c r="D35" s="165">
        <v>409180109</v>
      </c>
      <c r="E35" s="114">
        <v>409180109</v>
      </c>
      <c r="F35" s="108" t="s">
        <v>272</v>
      </c>
      <c r="G35" s="104" t="s">
        <v>28</v>
      </c>
      <c r="H35" s="129" t="s">
        <v>164</v>
      </c>
      <c r="I35" s="139">
        <v>8</v>
      </c>
      <c r="J35" s="110"/>
      <c r="K35" s="109">
        <f t="shared" si="0"/>
        <v>8</v>
      </c>
      <c r="L35" s="139">
        <v>6</v>
      </c>
      <c r="M35" s="110"/>
      <c r="N35" s="109">
        <f t="shared" si="1"/>
        <v>6</v>
      </c>
      <c r="O35" s="139">
        <v>10</v>
      </c>
      <c r="P35" s="110"/>
      <c r="Q35" s="109">
        <f t="shared" si="2"/>
        <v>10</v>
      </c>
      <c r="R35" s="139">
        <v>9</v>
      </c>
      <c r="S35" s="110"/>
      <c r="T35" s="109">
        <f t="shared" si="3"/>
        <v>9</v>
      </c>
      <c r="U35" s="139">
        <v>9</v>
      </c>
      <c r="V35" s="110"/>
      <c r="W35" s="109">
        <f t="shared" si="4"/>
        <v>9</v>
      </c>
      <c r="X35" s="139">
        <v>10</v>
      </c>
      <c r="Y35" s="110"/>
      <c r="Z35" s="109">
        <f t="shared" si="5"/>
        <v>10</v>
      </c>
      <c r="AA35" s="139">
        <v>8</v>
      </c>
      <c r="AB35" s="110"/>
      <c r="AC35" s="109">
        <f t="shared" si="6"/>
        <v>8</v>
      </c>
      <c r="AD35" s="140">
        <f t="shared" si="7"/>
        <v>8.71</v>
      </c>
      <c r="AE35" s="141" t="str">
        <f t="shared" si="8"/>
        <v>Giỏi</v>
      </c>
    </row>
    <row r="36" spans="1:31" ht="19.5" customHeight="1">
      <c r="A36" s="113">
        <v>26</v>
      </c>
      <c r="B36" s="105" t="s">
        <v>140</v>
      </c>
      <c r="C36" s="106" t="s">
        <v>139</v>
      </c>
      <c r="D36" s="161">
        <v>409180110</v>
      </c>
      <c r="E36" s="107">
        <v>409180110</v>
      </c>
      <c r="F36" s="108" t="s">
        <v>273</v>
      </c>
      <c r="G36" s="104" t="s">
        <v>29</v>
      </c>
      <c r="H36" s="129" t="s">
        <v>164</v>
      </c>
      <c r="I36" s="139">
        <v>6</v>
      </c>
      <c r="J36" s="110"/>
      <c r="K36" s="109">
        <f t="shared" si="0"/>
        <v>6</v>
      </c>
      <c r="L36" s="139">
        <v>2</v>
      </c>
      <c r="M36" s="110">
        <v>6</v>
      </c>
      <c r="N36" s="109">
        <f t="shared" si="1"/>
        <v>6</v>
      </c>
      <c r="O36" s="139">
        <v>3</v>
      </c>
      <c r="P36" s="110">
        <v>5</v>
      </c>
      <c r="Q36" s="109">
        <f t="shared" si="2"/>
        <v>5</v>
      </c>
      <c r="R36" s="139">
        <v>8</v>
      </c>
      <c r="S36" s="110"/>
      <c r="T36" s="109">
        <f t="shared" si="3"/>
        <v>8</v>
      </c>
      <c r="U36" s="139">
        <v>8</v>
      </c>
      <c r="V36" s="110"/>
      <c r="W36" s="109">
        <f t="shared" si="4"/>
        <v>8</v>
      </c>
      <c r="X36" s="139">
        <v>6</v>
      </c>
      <c r="Y36" s="110"/>
      <c r="Z36" s="109">
        <f t="shared" si="5"/>
        <v>6</v>
      </c>
      <c r="AA36" s="139">
        <v>8</v>
      </c>
      <c r="AB36" s="110"/>
      <c r="AC36" s="109">
        <f t="shared" si="6"/>
        <v>8</v>
      </c>
      <c r="AD36" s="140">
        <f t="shared" si="7"/>
        <v>6.48</v>
      </c>
      <c r="AE36" s="141" t="str">
        <f t="shared" si="8"/>
        <v>TBK</v>
      </c>
    </row>
    <row r="37" spans="1:31" ht="19.5" customHeight="1">
      <c r="A37" s="104">
        <v>27</v>
      </c>
      <c r="B37" s="105" t="s">
        <v>141</v>
      </c>
      <c r="C37" s="106" t="s">
        <v>142</v>
      </c>
      <c r="D37" s="165">
        <v>409180111</v>
      </c>
      <c r="E37" s="114">
        <v>409180111</v>
      </c>
      <c r="F37" s="108" t="s">
        <v>274</v>
      </c>
      <c r="G37" s="104" t="s">
        <v>17</v>
      </c>
      <c r="H37" s="129" t="s">
        <v>231</v>
      </c>
      <c r="I37" s="139">
        <v>8</v>
      </c>
      <c r="J37" s="110"/>
      <c r="K37" s="109">
        <f t="shared" si="0"/>
        <v>8</v>
      </c>
      <c r="L37" s="139">
        <v>5</v>
      </c>
      <c r="M37" s="110"/>
      <c r="N37" s="109">
        <f t="shared" si="1"/>
        <v>5</v>
      </c>
      <c r="O37" s="139">
        <v>3</v>
      </c>
      <c r="P37" s="110">
        <v>5</v>
      </c>
      <c r="Q37" s="109">
        <f t="shared" si="2"/>
        <v>5</v>
      </c>
      <c r="R37" s="139">
        <v>7</v>
      </c>
      <c r="S37" s="110"/>
      <c r="T37" s="109">
        <f t="shared" si="3"/>
        <v>7</v>
      </c>
      <c r="U37" s="139">
        <v>7</v>
      </c>
      <c r="V37" s="110"/>
      <c r="W37" s="109">
        <f t="shared" si="4"/>
        <v>7</v>
      </c>
      <c r="X37" s="139">
        <v>6</v>
      </c>
      <c r="Y37" s="110"/>
      <c r="Z37" s="109">
        <f t="shared" si="5"/>
        <v>6</v>
      </c>
      <c r="AA37" s="139">
        <v>6</v>
      </c>
      <c r="AB37" s="110"/>
      <c r="AC37" s="109">
        <f t="shared" si="6"/>
        <v>6</v>
      </c>
      <c r="AD37" s="140">
        <f t="shared" si="7"/>
        <v>6.38</v>
      </c>
      <c r="AE37" s="141" t="str">
        <f t="shared" si="8"/>
        <v>TBK</v>
      </c>
    </row>
    <row r="38" spans="1:31" ht="19.5" customHeight="1">
      <c r="A38" s="113">
        <v>28</v>
      </c>
      <c r="B38" s="105" t="s">
        <v>143</v>
      </c>
      <c r="C38" s="106" t="s">
        <v>144</v>
      </c>
      <c r="D38" s="161">
        <v>409180112</v>
      </c>
      <c r="E38" s="107">
        <v>409180112</v>
      </c>
      <c r="F38" s="108" t="s">
        <v>275</v>
      </c>
      <c r="G38" s="104" t="s">
        <v>13</v>
      </c>
      <c r="H38" s="129" t="s">
        <v>231</v>
      </c>
      <c r="I38" s="139">
        <v>9</v>
      </c>
      <c r="J38" s="110"/>
      <c r="K38" s="109">
        <f t="shared" si="0"/>
        <v>9</v>
      </c>
      <c r="L38" s="139">
        <v>7</v>
      </c>
      <c r="M38" s="110"/>
      <c r="N38" s="109">
        <f t="shared" si="1"/>
        <v>7</v>
      </c>
      <c r="O38" s="139">
        <v>10</v>
      </c>
      <c r="P38" s="110"/>
      <c r="Q38" s="109">
        <f t="shared" si="2"/>
        <v>10</v>
      </c>
      <c r="R38" s="139">
        <v>5</v>
      </c>
      <c r="S38" s="110"/>
      <c r="T38" s="109">
        <f t="shared" si="3"/>
        <v>5</v>
      </c>
      <c r="U38" s="139">
        <v>7</v>
      </c>
      <c r="V38" s="110"/>
      <c r="W38" s="109">
        <f t="shared" si="4"/>
        <v>7</v>
      </c>
      <c r="X38" s="139">
        <v>5</v>
      </c>
      <c r="Y38" s="110"/>
      <c r="Z38" s="109">
        <f t="shared" si="5"/>
        <v>5</v>
      </c>
      <c r="AA38" s="139">
        <v>6</v>
      </c>
      <c r="AB38" s="110"/>
      <c r="AC38" s="109">
        <f t="shared" si="6"/>
        <v>6</v>
      </c>
      <c r="AD38" s="140">
        <f t="shared" si="7"/>
        <v>7.29</v>
      </c>
      <c r="AE38" s="141" t="str">
        <f t="shared" si="8"/>
        <v>Khá</v>
      </c>
    </row>
    <row r="39" spans="1:31" ht="19.5" customHeight="1">
      <c r="A39" s="104">
        <v>29</v>
      </c>
      <c r="B39" s="105" t="s">
        <v>145</v>
      </c>
      <c r="C39" s="106" t="s">
        <v>146</v>
      </c>
      <c r="D39" s="161">
        <v>409180114</v>
      </c>
      <c r="E39" s="107">
        <v>409180114</v>
      </c>
      <c r="F39" s="108" t="s">
        <v>276</v>
      </c>
      <c r="G39" s="104" t="s">
        <v>30</v>
      </c>
      <c r="H39" s="129" t="s">
        <v>231</v>
      </c>
      <c r="I39" s="139">
        <v>7</v>
      </c>
      <c r="J39" s="110"/>
      <c r="K39" s="109">
        <f t="shared" si="0"/>
        <v>7</v>
      </c>
      <c r="L39" s="139">
        <v>6</v>
      </c>
      <c r="M39" s="110"/>
      <c r="N39" s="109">
        <f t="shared" si="1"/>
        <v>6</v>
      </c>
      <c r="O39" s="139">
        <v>3</v>
      </c>
      <c r="P39" s="110">
        <v>9</v>
      </c>
      <c r="Q39" s="109">
        <f t="shared" si="2"/>
        <v>9</v>
      </c>
      <c r="R39" s="139">
        <v>8</v>
      </c>
      <c r="S39" s="110"/>
      <c r="T39" s="109">
        <f t="shared" si="3"/>
        <v>8</v>
      </c>
      <c r="U39" s="139">
        <v>8</v>
      </c>
      <c r="V39" s="110"/>
      <c r="W39" s="109">
        <f t="shared" si="4"/>
        <v>8</v>
      </c>
      <c r="X39" s="139">
        <v>7</v>
      </c>
      <c r="Y39" s="110"/>
      <c r="Z39" s="109">
        <f t="shared" si="5"/>
        <v>7</v>
      </c>
      <c r="AA39" s="139">
        <v>6</v>
      </c>
      <c r="AB39" s="110"/>
      <c r="AC39" s="109">
        <f t="shared" si="6"/>
        <v>6</v>
      </c>
      <c r="AD39" s="140">
        <f t="shared" si="7"/>
        <v>7.57</v>
      </c>
      <c r="AE39" s="141" t="str">
        <f t="shared" si="8"/>
        <v>Khá</v>
      </c>
    </row>
    <row r="40" spans="1:31" ht="19.5" customHeight="1">
      <c r="A40" s="113">
        <v>30</v>
      </c>
      <c r="B40" s="105" t="s">
        <v>108</v>
      </c>
      <c r="C40" s="106" t="s">
        <v>147</v>
      </c>
      <c r="D40" s="165">
        <v>409180115</v>
      </c>
      <c r="E40" s="114">
        <v>409180115</v>
      </c>
      <c r="F40" s="108" t="s">
        <v>277</v>
      </c>
      <c r="G40" s="104" t="s">
        <v>23</v>
      </c>
      <c r="H40" s="129" t="s">
        <v>231</v>
      </c>
      <c r="I40" s="139">
        <v>7</v>
      </c>
      <c r="J40" s="110"/>
      <c r="K40" s="109">
        <f t="shared" si="0"/>
        <v>7</v>
      </c>
      <c r="L40" s="139">
        <v>7</v>
      </c>
      <c r="M40" s="110"/>
      <c r="N40" s="109">
        <f t="shared" si="1"/>
        <v>7</v>
      </c>
      <c r="O40" s="139">
        <v>8</v>
      </c>
      <c r="P40" s="110"/>
      <c r="Q40" s="109">
        <f t="shared" si="2"/>
        <v>8</v>
      </c>
      <c r="R40" s="139">
        <v>8</v>
      </c>
      <c r="S40" s="110"/>
      <c r="T40" s="109">
        <f t="shared" si="3"/>
        <v>8</v>
      </c>
      <c r="U40" s="139">
        <v>7</v>
      </c>
      <c r="V40" s="110"/>
      <c r="W40" s="109">
        <f t="shared" si="4"/>
        <v>7</v>
      </c>
      <c r="X40" s="139">
        <v>6</v>
      </c>
      <c r="Y40" s="110"/>
      <c r="Z40" s="109">
        <f t="shared" si="5"/>
        <v>6</v>
      </c>
      <c r="AA40" s="139">
        <v>7</v>
      </c>
      <c r="AB40" s="110"/>
      <c r="AC40" s="109">
        <f t="shared" si="6"/>
        <v>7</v>
      </c>
      <c r="AD40" s="140">
        <f t="shared" si="7"/>
        <v>7.24</v>
      </c>
      <c r="AE40" s="141" t="str">
        <f t="shared" si="8"/>
        <v>Khá</v>
      </c>
    </row>
    <row r="41" spans="1:31" ht="19.5" customHeight="1">
      <c r="A41" s="113">
        <v>31</v>
      </c>
      <c r="B41" s="105" t="s">
        <v>148</v>
      </c>
      <c r="C41" s="106" t="s">
        <v>149</v>
      </c>
      <c r="D41" s="169">
        <v>409180116</v>
      </c>
      <c r="E41" s="107">
        <v>409180116</v>
      </c>
      <c r="F41" s="108" t="s">
        <v>272</v>
      </c>
      <c r="G41" s="104" t="s">
        <v>31</v>
      </c>
      <c r="H41" s="129" t="s">
        <v>231</v>
      </c>
      <c r="I41" s="139">
        <v>8</v>
      </c>
      <c r="J41" s="110"/>
      <c r="K41" s="109">
        <f t="shared" si="0"/>
        <v>8</v>
      </c>
      <c r="L41" s="139">
        <v>4</v>
      </c>
      <c r="M41" s="110">
        <v>7</v>
      </c>
      <c r="N41" s="109">
        <f t="shared" si="1"/>
        <v>7</v>
      </c>
      <c r="O41" s="139">
        <v>9</v>
      </c>
      <c r="P41" s="110"/>
      <c r="Q41" s="109">
        <f t="shared" si="2"/>
        <v>9</v>
      </c>
      <c r="R41" s="139">
        <v>8</v>
      </c>
      <c r="S41" s="110"/>
      <c r="T41" s="109">
        <f t="shared" si="3"/>
        <v>8</v>
      </c>
      <c r="U41" s="139">
        <v>8</v>
      </c>
      <c r="V41" s="110"/>
      <c r="W41" s="109">
        <f t="shared" si="4"/>
        <v>8</v>
      </c>
      <c r="X41" s="139">
        <v>7</v>
      </c>
      <c r="Y41" s="110"/>
      <c r="Z41" s="109">
        <f t="shared" si="5"/>
        <v>7</v>
      </c>
      <c r="AA41" s="139">
        <v>5</v>
      </c>
      <c r="AB41" s="110"/>
      <c r="AC41" s="109">
        <f t="shared" si="6"/>
        <v>5</v>
      </c>
      <c r="AD41" s="140">
        <f t="shared" si="7"/>
        <v>7.9</v>
      </c>
      <c r="AE41" s="141" t="str">
        <f t="shared" si="8"/>
        <v>Khá</v>
      </c>
    </row>
    <row r="42" spans="1:31" ht="19.5" customHeight="1">
      <c r="A42" s="104">
        <v>32</v>
      </c>
      <c r="B42" s="105" t="s">
        <v>150</v>
      </c>
      <c r="C42" s="106" t="s">
        <v>149</v>
      </c>
      <c r="D42" s="165">
        <v>409180117</v>
      </c>
      <c r="E42" s="114">
        <v>409180117</v>
      </c>
      <c r="F42" s="108" t="s">
        <v>278</v>
      </c>
      <c r="G42" s="104" t="s">
        <v>32</v>
      </c>
      <c r="H42" s="129" t="s">
        <v>231</v>
      </c>
      <c r="I42" s="139">
        <v>8</v>
      </c>
      <c r="J42" s="110"/>
      <c r="K42" s="109">
        <f t="shared" si="0"/>
        <v>8</v>
      </c>
      <c r="L42" s="139">
        <v>6</v>
      </c>
      <c r="M42" s="110"/>
      <c r="N42" s="109">
        <f t="shared" si="1"/>
        <v>6</v>
      </c>
      <c r="O42" s="139">
        <v>10</v>
      </c>
      <c r="P42" s="110"/>
      <c r="Q42" s="109">
        <f t="shared" si="2"/>
        <v>10</v>
      </c>
      <c r="R42" s="139">
        <v>8</v>
      </c>
      <c r="S42" s="110"/>
      <c r="T42" s="109">
        <f t="shared" si="3"/>
        <v>8</v>
      </c>
      <c r="U42" s="139">
        <v>8</v>
      </c>
      <c r="V42" s="110"/>
      <c r="W42" s="109">
        <f t="shared" si="4"/>
        <v>8</v>
      </c>
      <c r="X42" s="139">
        <v>7</v>
      </c>
      <c r="Y42" s="110"/>
      <c r="Z42" s="109">
        <f t="shared" si="5"/>
        <v>7</v>
      </c>
      <c r="AA42" s="139">
        <v>7</v>
      </c>
      <c r="AB42" s="110"/>
      <c r="AC42" s="109">
        <f t="shared" si="6"/>
        <v>7</v>
      </c>
      <c r="AD42" s="140">
        <f t="shared" si="7"/>
        <v>7.95</v>
      </c>
      <c r="AE42" s="141" t="str">
        <f t="shared" si="8"/>
        <v>Khá</v>
      </c>
    </row>
    <row r="43" spans="1:31" ht="19.5" customHeight="1">
      <c r="A43" s="113">
        <v>33</v>
      </c>
      <c r="B43" s="105" t="s">
        <v>145</v>
      </c>
      <c r="C43" s="106" t="s">
        <v>151</v>
      </c>
      <c r="D43" s="169">
        <v>409180118</v>
      </c>
      <c r="E43" s="107">
        <v>409180118</v>
      </c>
      <c r="F43" s="108" t="s">
        <v>279</v>
      </c>
      <c r="G43" s="104" t="s">
        <v>10</v>
      </c>
      <c r="H43" s="129" t="s">
        <v>231</v>
      </c>
      <c r="I43" s="139">
        <v>7</v>
      </c>
      <c r="J43" s="110"/>
      <c r="K43" s="109">
        <f t="shared" si="0"/>
        <v>7</v>
      </c>
      <c r="L43" s="139">
        <v>7</v>
      </c>
      <c r="M43" s="110"/>
      <c r="N43" s="109">
        <f t="shared" si="1"/>
        <v>7</v>
      </c>
      <c r="O43" s="139">
        <v>9</v>
      </c>
      <c r="P43" s="110"/>
      <c r="Q43" s="109">
        <f t="shared" si="2"/>
        <v>9</v>
      </c>
      <c r="R43" s="139"/>
      <c r="S43" s="110">
        <v>7</v>
      </c>
      <c r="T43" s="109">
        <f t="shared" si="3"/>
        <v>7</v>
      </c>
      <c r="U43" s="139">
        <v>8</v>
      </c>
      <c r="V43" s="110"/>
      <c r="W43" s="109">
        <f t="shared" si="4"/>
        <v>8</v>
      </c>
      <c r="X43" s="139">
        <v>8</v>
      </c>
      <c r="Y43" s="110"/>
      <c r="Z43" s="109">
        <f t="shared" si="5"/>
        <v>8</v>
      </c>
      <c r="AA43" s="139">
        <v>5</v>
      </c>
      <c r="AB43" s="110"/>
      <c r="AC43" s="109">
        <f t="shared" si="6"/>
        <v>5</v>
      </c>
      <c r="AD43" s="140">
        <f t="shared" si="7"/>
        <v>7.67</v>
      </c>
      <c r="AE43" s="141" t="str">
        <f t="shared" si="8"/>
        <v>Khá</v>
      </c>
    </row>
    <row r="44" spans="1:31" ht="19.5" customHeight="1">
      <c r="A44" s="104">
        <v>34</v>
      </c>
      <c r="B44" s="105" t="s">
        <v>152</v>
      </c>
      <c r="C44" s="106" t="s">
        <v>153</v>
      </c>
      <c r="D44" s="165">
        <v>409180119</v>
      </c>
      <c r="E44" s="114">
        <v>409180119</v>
      </c>
      <c r="F44" s="108" t="s">
        <v>280</v>
      </c>
      <c r="G44" s="104" t="s">
        <v>33</v>
      </c>
      <c r="H44" s="129" t="s">
        <v>164</v>
      </c>
      <c r="I44" s="139">
        <v>7</v>
      </c>
      <c r="J44" s="110"/>
      <c r="K44" s="109">
        <f t="shared" si="0"/>
        <v>7</v>
      </c>
      <c r="L44" s="139">
        <v>6</v>
      </c>
      <c r="M44" s="110"/>
      <c r="N44" s="109">
        <f t="shared" si="1"/>
        <v>6</v>
      </c>
      <c r="O44" s="139">
        <v>10</v>
      </c>
      <c r="P44" s="110"/>
      <c r="Q44" s="109">
        <f t="shared" si="2"/>
        <v>10</v>
      </c>
      <c r="R44" s="139">
        <v>7</v>
      </c>
      <c r="S44" s="110"/>
      <c r="T44" s="109">
        <f t="shared" si="3"/>
        <v>7</v>
      </c>
      <c r="U44" s="139">
        <v>7</v>
      </c>
      <c r="V44" s="110"/>
      <c r="W44" s="109">
        <f t="shared" si="4"/>
        <v>7</v>
      </c>
      <c r="X44" s="139">
        <v>8</v>
      </c>
      <c r="Y44" s="110"/>
      <c r="Z44" s="109">
        <f t="shared" si="5"/>
        <v>8</v>
      </c>
      <c r="AA44" s="139">
        <v>10</v>
      </c>
      <c r="AB44" s="110"/>
      <c r="AC44" s="109">
        <f t="shared" si="6"/>
        <v>10</v>
      </c>
      <c r="AD44" s="140">
        <f t="shared" si="7"/>
        <v>7.57</v>
      </c>
      <c r="AE44" s="141" t="str">
        <f t="shared" si="8"/>
        <v>Khá</v>
      </c>
    </row>
    <row r="45" spans="1:31" ht="19.5" customHeight="1">
      <c r="A45" s="113">
        <v>35</v>
      </c>
      <c r="B45" s="105" t="s">
        <v>154</v>
      </c>
      <c r="C45" s="106" t="s">
        <v>155</v>
      </c>
      <c r="D45" s="169">
        <v>409180120</v>
      </c>
      <c r="E45" s="107">
        <v>409180120</v>
      </c>
      <c r="F45" s="108" t="s">
        <v>281</v>
      </c>
      <c r="G45" s="104" t="s">
        <v>6</v>
      </c>
      <c r="H45" s="129" t="s">
        <v>164</v>
      </c>
      <c r="I45" s="139">
        <v>6</v>
      </c>
      <c r="J45" s="110"/>
      <c r="K45" s="109">
        <f t="shared" si="0"/>
        <v>6</v>
      </c>
      <c r="L45" s="139">
        <v>6</v>
      </c>
      <c r="M45" s="110"/>
      <c r="N45" s="109">
        <f t="shared" si="1"/>
        <v>6</v>
      </c>
      <c r="O45" s="139">
        <v>9</v>
      </c>
      <c r="P45" s="110"/>
      <c r="Q45" s="109">
        <f t="shared" si="2"/>
        <v>9</v>
      </c>
      <c r="R45" s="139">
        <v>9</v>
      </c>
      <c r="S45" s="110"/>
      <c r="T45" s="109">
        <f t="shared" si="3"/>
        <v>9</v>
      </c>
      <c r="U45" s="139">
        <v>7</v>
      </c>
      <c r="V45" s="110"/>
      <c r="W45" s="109">
        <f t="shared" si="4"/>
        <v>7</v>
      </c>
      <c r="X45" s="139">
        <v>8</v>
      </c>
      <c r="Y45" s="110"/>
      <c r="Z45" s="109">
        <f t="shared" si="5"/>
        <v>8</v>
      </c>
      <c r="AA45" s="139">
        <v>9</v>
      </c>
      <c r="AB45" s="110"/>
      <c r="AC45" s="109">
        <f t="shared" si="6"/>
        <v>9</v>
      </c>
      <c r="AD45" s="140">
        <f t="shared" si="7"/>
        <v>7.57</v>
      </c>
      <c r="AE45" s="141" t="str">
        <f t="shared" si="8"/>
        <v>Khá</v>
      </c>
    </row>
    <row r="46" spans="1:31" ht="19.5" customHeight="1">
      <c r="A46" s="113">
        <v>36</v>
      </c>
      <c r="B46" s="105" t="s">
        <v>156</v>
      </c>
      <c r="C46" s="106" t="s">
        <v>157</v>
      </c>
      <c r="D46" s="169">
        <v>409180122</v>
      </c>
      <c r="E46" s="107">
        <v>409180122</v>
      </c>
      <c r="F46" s="108" t="s">
        <v>282</v>
      </c>
      <c r="G46" s="104" t="s">
        <v>325</v>
      </c>
      <c r="H46" s="129" t="s">
        <v>231</v>
      </c>
      <c r="I46" s="139">
        <v>8</v>
      </c>
      <c r="J46" s="110"/>
      <c r="K46" s="109">
        <f t="shared" si="0"/>
        <v>8</v>
      </c>
      <c r="L46" s="139">
        <v>5</v>
      </c>
      <c r="M46" s="110"/>
      <c r="N46" s="109">
        <f t="shared" si="1"/>
        <v>5</v>
      </c>
      <c r="O46" s="139">
        <v>10</v>
      </c>
      <c r="P46" s="110"/>
      <c r="Q46" s="109">
        <f t="shared" si="2"/>
        <v>10</v>
      </c>
      <c r="R46" s="139">
        <v>8</v>
      </c>
      <c r="S46" s="110"/>
      <c r="T46" s="109">
        <f t="shared" si="3"/>
        <v>8</v>
      </c>
      <c r="U46" s="139">
        <v>8</v>
      </c>
      <c r="V46" s="110"/>
      <c r="W46" s="109">
        <f t="shared" si="4"/>
        <v>8</v>
      </c>
      <c r="X46" s="139">
        <v>5</v>
      </c>
      <c r="Y46" s="110"/>
      <c r="Z46" s="109">
        <f t="shared" si="5"/>
        <v>5</v>
      </c>
      <c r="AA46" s="139">
        <v>5</v>
      </c>
      <c r="AB46" s="110"/>
      <c r="AC46" s="109">
        <f t="shared" si="6"/>
        <v>5</v>
      </c>
      <c r="AD46" s="140">
        <f t="shared" si="7"/>
        <v>7.52</v>
      </c>
      <c r="AE46" s="141" t="str">
        <f t="shared" si="8"/>
        <v>Khá</v>
      </c>
    </row>
    <row r="47" spans="1:31" ht="19.5" customHeight="1">
      <c r="A47" s="104">
        <v>37</v>
      </c>
      <c r="B47" s="105" t="s">
        <v>158</v>
      </c>
      <c r="C47" s="106" t="s">
        <v>159</v>
      </c>
      <c r="D47" s="169">
        <v>409180124</v>
      </c>
      <c r="E47" s="107">
        <v>409180124</v>
      </c>
      <c r="F47" s="108" t="s">
        <v>283</v>
      </c>
      <c r="G47" s="104" t="s">
        <v>325</v>
      </c>
      <c r="H47" s="129" t="s">
        <v>164</v>
      </c>
      <c r="I47" s="139">
        <v>8</v>
      </c>
      <c r="J47" s="110"/>
      <c r="K47" s="109">
        <f t="shared" si="0"/>
        <v>8</v>
      </c>
      <c r="L47" s="139">
        <v>5</v>
      </c>
      <c r="M47" s="110"/>
      <c r="N47" s="109">
        <f t="shared" si="1"/>
        <v>5</v>
      </c>
      <c r="O47" s="139">
        <v>10</v>
      </c>
      <c r="P47" s="110"/>
      <c r="Q47" s="109">
        <f t="shared" si="2"/>
        <v>10</v>
      </c>
      <c r="R47" s="139">
        <v>8</v>
      </c>
      <c r="S47" s="110"/>
      <c r="T47" s="109">
        <f t="shared" si="3"/>
        <v>8</v>
      </c>
      <c r="U47" s="139">
        <v>8</v>
      </c>
      <c r="V47" s="110"/>
      <c r="W47" s="109">
        <f t="shared" si="4"/>
        <v>8</v>
      </c>
      <c r="X47" s="139">
        <v>6</v>
      </c>
      <c r="Y47" s="110"/>
      <c r="Z47" s="109">
        <f t="shared" si="5"/>
        <v>6</v>
      </c>
      <c r="AA47" s="139">
        <v>7</v>
      </c>
      <c r="AB47" s="110"/>
      <c r="AC47" s="109">
        <f t="shared" si="6"/>
        <v>7</v>
      </c>
      <c r="AD47" s="140">
        <f t="shared" si="7"/>
        <v>7.67</v>
      </c>
      <c r="AE47" s="141" t="str">
        <f t="shared" si="8"/>
        <v>Khá</v>
      </c>
    </row>
    <row r="48" spans="1:31" ht="19.5" customHeight="1">
      <c r="A48" s="113">
        <v>38</v>
      </c>
      <c r="B48" s="105" t="s">
        <v>145</v>
      </c>
      <c r="C48" s="106" t="s">
        <v>160</v>
      </c>
      <c r="D48" s="165">
        <v>409180125</v>
      </c>
      <c r="E48" s="114">
        <v>409180125</v>
      </c>
      <c r="F48" s="108" t="s">
        <v>284</v>
      </c>
      <c r="G48" s="104" t="s">
        <v>17</v>
      </c>
      <c r="H48" s="129" t="s">
        <v>231</v>
      </c>
      <c r="I48" s="139">
        <v>7</v>
      </c>
      <c r="J48" s="110"/>
      <c r="K48" s="109">
        <f t="shared" si="0"/>
        <v>7</v>
      </c>
      <c r="L48" s="139">
        <v>6</v>
      </c>
      <c r="M48" s="110"/>
      <c r="N48" s="109">
        <f t="shared" si="1"/>
        <v>6</v>
      </c>
      <c r="O48" s="139">
        <v>3</v>
      </c>
      <c r="P48" s="110">
        <v>10</v>
      </c>
      <c r="Q48" s="109">
        <f t="shared" si="2"/>
        <v>10</v>
      </c>
      <c r="R48" s="139">
        <v>7</v>
      </c>
      <c r="S48" s="110"/>
      <c r="T48" s="109">
        <f t="shared" si="3"/>
        <v>7</v>
      </c>
      <c r="U48" s="139">
        <v>8</v>
      </c>
      <c r="V48" s="110"/>
      <c r="W48" s="109">
        <f t="shared" si="4"/>
        <v>8</v>
      </c>
      <c r="X48" s="139">
        <v>6</v>
      </c>
      <c r="Y48" s="110"/>
      <c r="Z48" s="109">
        <f t="shared" si="5"/>
        <v>6</v>
      </c>
      <c r="AA48" s="139">
        <v>8</v>
      </c>
      <c r="AB48" s="110"/>
      <c r="AC48" s="109">
        <f t="shared" si="6"/>
        <v>8</v>
      </c>
      <c r="AD48" s="140">
        <f t="shared" si="7"/>
        <v>7.43</v>
      </c>
      <c r="AE48" s="141" t="str">
        <f t="shared" si="8"/>
        <v>Khá</v>
      </c>
    </row>
    <row r="49" spans="1:31" ht="19.5" customHeight="1">
      <c r="A49" s="104">
        <v>39</v>
      </c>
      <c r="B49" s="105" t="s">
        <v>161</v>
      </c>
      <c r="C49" s="106" t="s">
        <v>162</v>
      </c>
      <c r="D49" s="169">
        <v>409180126</v>
      </c>
      <c r="E49" s="107">
        <v>409180126</v>
      </c>
      <c r="F49" s="108" t="s">
        <v>285</v>
      </c>
      <c r="G49" s="104" t="s">
        <v>34</v>
      </c>
      <c r="H49" s="129" t="s">
        <v>231</v>
      </c>
      <c r="I49" s="139">
        <v>5</v>
      </c>
      <c r="J49" s="110"/>
      <c r="K49" s="109">
        <f t="shared" si="0"/>
        <v>5</v>
      </c>
      <c r="L49" s="139">
        <v>6</v>
      </c>
      <c r="M49" s="110"/>
      <c r="N49" s="109">
        <f t="shared" si="1"/>
        <v>6</v>
      </c>
      <c r="O49" s="139">
        <v>4</v>
      </c>
      <c r="P49" s="110">
        <v>10</v>
      </c>
      <c r="Q49" s="109">
        <f t="shared" si="2"/>
        <v>10</v>
      </c>
      <c r="R49" s="139">
        <v>7</v>
      </c>
      <c r="S49" s="110"/>
      <c r="T49" s="109">
        <f t="shared" si="3"/>
        <v>7</v>
      </c>
      <c r="U49" s="139">
        <v>8</v>
      </c>
      <c r="V49" s="110"/>
      <c r="W49" s="109">
        <f t="shared" si="4"/>
        <v>8</v>
      </c>
      <c r="X49" s="139">
        <v>5</v>
      </c>
      <c r="Y49" s="110"/>
      <c r="Z49" s="109">
        <f t="shared" si="5"/>
        <v>5</v>
      </c>
      <c r="AA49" s="139">
        <v>6</v>
      </c>
      <c r="AB49" s="110"/>
      <c r="AC49" s="109">
        <f t="shared" si="6"/>
        <v>6</v>
      </c>
      <c r="AD49" s="140">
        <f t="shared" si="7"/>
        <v>6.9</v>
      </c>
      <c r="AE49" s="141" t="str">
        <f t="shared" si="8"/>
        <v>TBK</v>
      </c>
    </row>
    <row r="50" spans="1:31" ht="19.5" customHeight="1">
      <c r="A50" s="113">
        <v>40</v>
      </c>
      <c r="B50" s="105" t="s">
        <v>163</v>
      </c>
      <c r="C50" s="106" t="s">
        <v>164</v>
      </c>
      <c r="D50" s="165">
        <v>409180127</v>
      </c>
      <c r="E50" s="114">
        <v>409180127</v>
      </c>
      <c r="F50" s="108" t="s">
        <v>286</v>
      </c>
      <c r="G50" s="104" t="s">
        <v>17</v>
      </c>
      <c r="H50" s="129" t="s">
        <v>164</v>
      </c>
      <c r="I50" s="139">
        <v>8</v>
      </c>
      <c r="J50" s="110"/>
      <c r="K50" s="109">
        <f t="shared" si="0"/>
        <v>8</v>
      </c>
      <c r="L50" s="139">
        <v>7</v>
      </c>
      <c r="M50" s="110"/>
      <c r="N50" s="109">
        <f t="shared" si="1"/>
        <v>7</v>
      </c>
      <c r="O50" s="139">
        <v>4</v>
      </c>
      <c r="P50" s="110">
        <v>10</v>
      </c>
      <c r="Q50" s="109">
        <f t="shared" si="2"/>
        <v>10</v>
      </c>
      <c r="R50" s="139">
        <v>7</v>
      </c>
      <c r="S50" s="110"/>
      <c r="T50" s="109">
        <f t="shared" si="3"/>
        <v>7</v>
      </c>
      <c r="U50" s="139">
        <v>7</v>
      </c>
      <c r="V50" s="110"/>
      <c r="W50" s="109">
        <f t="shared" si="4"/>
        <v>7</v>
      </c>
      <c r="X50" s="139">
        <v>7</v>
      </c>
      <c r="Y50" s="110"/>
      <c r="Z50" s="109">
        <f t="shared" si="5"/>
        <v>7</v>
      </c>
      <c r="AA50" s="139">
        <v>9</v>
      </c>
      <c r="AB50" s="110"/>
      <c r="AC50" s="109">
        <f t="shared" si="6"/>
        <v>9</v>
      </c>
      <c r="AD50" s="140">
        <f t="shared" si="7"/>
        <v>7.76</v>
      </c>
      <c r="AE50" s="141" t="str">
        <f t="shared" si="8"/>
        <v>Khá</v>
      </c>
    </row>
    <row r="51" spans="1:31" ht="19.5" customHeight="1">
      <c r="A51" s="113">
        <v>41</v>
      </c>
      <c r="B51" s="105" t="s">
        <v>165</v>
      </c>
      <c r="C51" s="106" t="s">
        <v>164</v>
      </c>
      <c r="D51" s="169">
        <v>409180128</v>
      </c>
      <c r="E51" s="107">
        <v>409180128</v>
      </c>
      <c r="F51" s="108" t="s">
        <v>287</v>
      </c>
      <c r="G51" s="104" t="s">
        <v>11</v>
      </c>
      <c r="H51" s="129" t="s">
        <v>164</v>
      </c>
      <c r="I51" s="139">
        <v>4</v>
      </c>
      <c r="J51" s="110">
        <v>8</v>
      </c>
      <c r="K51" s="109">
        <f t="shared" si="0"/>
        <v>8</v>
      </c>
      <c r="L51" s="139">
        <v>6</v>
      </c>
      <c r="M51" s="110"/>
      <c r="N51" s="109">
        <f t="shared" si="1"/>
        <v>6</v>
      </c>
      <c r="O51" s="139">
        <v>4</v>
      </c>
      <c r="P51" s="110">
        <v>10</v>
      </c>
      <c r="Q51" s="109">
        <f t="shared" si="2"/>
        <v>10</v>
      </c>
      <c r="R51" s="139">
        <v>6</v>
      </c>
      <c r="S51" s="110"/>
      <c r="T51" s="109">
        <f t="shared" si="3"/>
        <v>6</v>
      </c>
      <c r="U51" s="139">
        <v>9</v>
      </c>
      <c r="V51" s="110"/>
      <c r="W51" s="109">
        <f t="shared" si="4"/>
        <v>9</v>
      </c>
      <c r="X51" s="139">
        <v>8</v>
      </c>
      <c r="Y51" s="110"/>
      <c r="Z51" s="109">
        <f t="shared" si="5"/>
        <v>8</v>
      </c>
      <c r="AA51" s="139">
        <v>6</v>
      </c>
      <c r="AB51" s="110"/>
      <c r="AC51" s="109">
        <f t="shared" si="6"/>
        <v>6</v>
      </c>
      <c r="AD51" s="140">
        <f t="shared" si="7"/>
        <v>7.86</v>
      </c>
      <c r="AE51" s="141" t="str">
        <f t="shared" si="8"/>
        <v>Khá</v>
      </c>
    </row>
    <row r="52" spans="1:31" ht="19.5" customHeight="1">
      <c r="A52" s="104">
        <v>42</v>
      </c>
      <c r="B52" s="105" t="s">
        <v>132</v>
      </c>
      <c r="C52" s="106" t="s">
        <v>166</v>
      </c>
      <c r="D52" s="165">
        <v>409180129</v>
      </c>
      <c r="E52" s="114">
        <v>409180129</v>
      </c>
      <c r="F52" s="108" t="s">
        <v>288</v>
      </c>
      <c r="G52" s="104" t="s">
        <v>14</v>
      </c>
      <c r="H52" s="129" t="s">
        <v>231</v>
      </c>
      <c r="I52" s="139">
        <v>7</v>
      </c>
      <c r="J52" s="110"/>
      <c r="K52" s="109">
        <f t="shared" si="0"/>
        <v>7</v>
      </c>
      <c r="L52" s="139">
        <v>5</v>
      </c>
      <c r="M52" s="110"/>
      <c r="N52" s="109">
        <f t="shared" si="1"/>
        <v>5</v>
      </c>
      <c r="O52" s="139">
        <v>7</v>
      </c>
      <c r="P52" s="110"/>
      <c r="Q52" s="109">
        <f t="shared" si="2"/>
        <v>7</v>
      </c>
      <c r="R52" s="139">
        <v>8</v>
      </c>
      <c r="S52" s="110"/>
      <c r="T52" s="109">
        <f t="shared" si="3"/>
        <v>8</v>
      </c>
      <c r="U52" s="139">
        <v>7</v>
      </c>
      <c r="V52" s="110"/>
      <c r="W52" s="109">
        <f t="shared" si="4"/>
        <v>7</v>
      </c>
      <c r="X52" s="139">
        <v>7</v>
      </c>
      <c r="Y52" s="110"/>
      <c r="Z52" s="109">
        <f t="shared" si="5"/>
        <v>7</v>
      </c>
      <c r="AA52" s="139">
        <v>6</v>
      </c>
      <c r="AB52" s="110"/>
      <c r="AC52" s="109">
        <f t="shared" si="6"/>
        <v>6</v>
      </c>
      <c r="AD52" s="140">
        <f t="shared" si="7"/>
        <v>6.9</v>
      </c>
      <c r="AE52" s="141" t="str">
        <f t="shared" si="8"/>
        <v>TBK</v>
      </c>
    </row>
    <row r="53" spans="1:31" ht="19.5" customHeight="1">
      <c r="A53" s="113">
        <v>43</v>
      </c>
      <c r="B53" s="105" t="s">
        <v>167</v>
      </c>
      <c r="C53" s="106" t="s">
        <v>168</v>
      </c>
      <c r="D53" s="165">
        <v>409180131</v>
      </c>
      <c r="E53" s="114">
        <v>409180131</v>
      </c>
      <c r="F53" s="108" t="s">
        <v>289</v>
      </c>
      <c r="G53" s="104" t="s">
        <v>3</v>
      </c>
      <c r="H53" s="129" t="s">
        <v>231</v>
      </c>
      <c r="I53" s="139">
        <v>7</v>
      </c>
      <c r="J53" s="110"/>
      <c r="K53" s="109">
        <f t="shared" si="0"/>
        <v>7</v>
      </c>
      <c r="L53" s="139">
        <v>5</v>
      </c>
      <c r="M53" s="110"/>
      <c r="N53" s="109">
        <f t="shared" si="1"/>
        <v>5</v>
      </c>
      <c r="O53" s="139">
        <v>9</v>
      </c>
      <c r="P53" s="110"/>
      <c r="Q53" s="109">
        <f t="shared" si="2"/>
        <v>9</v>
      </c>
      <c r="R53" s="139">
        <v>8</v>
      </c>
      <c r="S53" s="110"/>
      <c r="T53" s="109">
        <f t="shared" si="3"/>
        <v>8</v>
      </c>
      <c r="U53" s="139">
        <v>7</v>
      </c>
      <c r="V53" s="110"/>
      <c r="W53" s="109">
        <f t="shared" si="4"/>
        <v>7</v>
      </c>
      <c r="X53" s="139">
        <v>7</v>
      </c>
      <c r="Y53" s="110"/>
      <c r="Z53" s="109">
        <f t="shared" si="5"/>
        <v>7</v>
      </c>
      <c r="AA53" s="139">
        <v>7</v>
      </c>
      <c r="AB53" s="110"/>
      <c r="AC53" s="109">
        <f t="shared" si="6"/>
        <v>7</v>
      </c>
      <c r="AD53" s="140">
        <f t="shared" si="7"/>
        <v>7.29</v>
      </c>
      <c r="AE53" s="141" t="str">
        <f t="shared" si="8"/>
        <v>Khá</v>
      </c>
    </row>
    <row r="54" spans="1:31" ht="19.5" customHeight="1">
      <c r="A54" s="104">
        <v>44</v>
      </c>
      <c r="B54" s="105" t="s">
        <v>169</v>
      </c>
      <c r="C54" s="106" t="s">
        <v>168</v>
      </c>
      <c r="D54" s="169">
        <v>409180132</v>
      </c>
      <c r="E54" s="107">
        <v>409180132</v>
      </c>
      <c r="F54" s="108" t="s">
        <v>290</v>
      </c>
      <c r="G54" s="104" t="s">
        <v>8</v>
      </c>
      <c r="H54" s="129" t="s">
        <v>231</v>
      </c>
      <c r="I54" s="139">
        <v>7</v>
      </c>
      <c r="J54" s="110"/>
      <c r="K54" s="109">
        <f t="shared" si="0"/>
        <v>7</v>
      </c>
      <c r="L54" s="139">
        <v>5</v>
      </c>
      <c r="M54" s="110"/>
      <c r="N54" s="109">
        <f t="shared" si="1"/>
        <v>5</v>
      </c>
      <c r="O54" s="139">
        <v>7</v>
      </c>
      <c r="P54" s="110"/>
      <c r="Q54" s="109">
        <f t="shared" si="2"/>
        <v>7</v>
      </c>
      <c r="R54" s="139">
        <v>7</v>
      </c>
      <c r="S54" s="110"/>
      <c r="T54" s="109">
        <f t="shared" si="3"/>
        <v>7</v>
      </c>
      <c r="U54" s="139">
        <v>6</v>
      </c>
      <c r="V54" s="110"/>
      <c r="W54" s="109">
        <f t="shared" si="4"/>
        <v>6</v>
      </c>
      <c r="X54" s="139">
        <v>6</v>
      </c>
      <c r="Y54" s="110"/>
      <c r="Z54" s="109">
        <f t="shared" si="5"/>
        <v>6</v>
      </c>
      <c r="AA54" s="139">
        <v>5</v>
      </c>
      <c r="AB54" s="110"/>
      <c r="AC54" s="109">
        <f t="shared" si="6"/>
        <v>5</v>
      </c>
      <c r="AD54" s="140">
        <f t="shared" si="7"/>
        <v>6.43</v>
      </c>
      <c r="AE54" s="141" t="str">
        <f t="shared" si="8"/>
        <v>TBK</v>
      </c>
    </row>
    <row r="55" spans="1:31" ht="19.5" customHeight="1">
      <c r="A55" s="113">
        <v>45</v>
      </c>
      <c r="B55" s="105" t="s">
        <v>170</v>
      </c>
      <c r="C55" s="106" t="s">
        <v>171</v>
      </c>
      <c r="D55" s="165">
        <v>409180133</v>
      </c>
      <c r="E55" s="114">
        <v>409180133</v>
      </c>
      <c r="F55" s="108" t="s">
        <v>291</v>
      </c>
      <c r="G55" s="104" t="s">
        <v>35</v>
      </c>
      <c r="H55" s="129" t="s">
        <v>231</v>
      </c>
      <c r="I55" s="139">
        <v>9</v>
      </c>
      <c r="J55" s="110"/>
      <c r="K55" s="109">
        <f t="shared" si="0"/>
        <v>9</v>
      </c>
      <c r="L55" s="139">
        <v>7</v>
      </c>
      <c r="M55" s="110"/>
      <c r="N55" s="109">
        <f t="shared" si="1"/>
        <v>7</v>
      </c>
      <c r="O55" s="139">
        <v>10</v>
      </c>
      <c r="P55" s="110"/>
      <c r="Q55" s="109">
        <f t="shared" si="2"/>
        <v>10</v>
      </c>
      <c r="R55" s="139">
        <v>8</v>
      </c>
      <c r="S55" s="110"/>
      <c r="T55" s="109">
        <f t="shared" si="3"/>
        <v>8</v>
      </c>
      <c r="U55" s="139">
        <v>9</v>
      </c>
      <c r="V55" s="110"/>
      <c r="W55" s="109">
        <f t="shared" si="4"/>
        <v>9</v>
      </c>
      <c r="X55" s="139">
        <v>6</v>
      </c>
      <c r="Y55" s="110"/>
      <c r="Z55" s="109">
        <f t="shared" si="5"/>
        <v>6</v>
      </c>
      <c r="AA55" s="139">
        <v>7</v>
      </c>
      <c r="AB55" s="110"/>
      <c r="AC55" s="109">
        <f t="shared" si="6"/>
        <v>7</v>
      </c>
      <c r="AD55" s="140">
        <f t="shared" si="7"/>
        <v>8.29</v>
      </c>
      <c r="AE55" s="141" t="str">
        <f t="shared" si="8"/>
        <v>Giỏi</v>
      </c>
    </row>
    <row r="56" spans="1:31" ht="19.5" customHeight="1">
      <c r="A56" s="113">
        <v>46</v>
      </c>
      <c r="B56" s="105" t="s">
        <v>172</v>
      </c>
      <c r="C56" s="106" t="s">
        <v>171</v>
      </c>
      <c r="D56" s="169">
        <v>409180134</v>
      </c>
      <c r="E56" s="107">
        <v>409180134</v>
      </c>
      <c r="F56" s="108" t="s">
        <v>292</v>
      </c>
      <c r="G56" s="104" t="s">
        <v>6</v>
      </c>
      <c r="H56" s="129" t="s">
        <v>231</v>
      </c>
      <c r="I56" s="139">
        <v>6</v>
      </c>
      <c r="J56" s="110"/>
      <c r="K56" s="109">
        <f aca="true" t="shared" si="9" ref="K56:K92">IF(J56="",I56,IF(I56&gt;=5,J56,MAX(I56,J56)))</f>
        <v>6</v>
      </c>
      <c r="L56" s="139">
        <v>6</v>
      </c>
      <c r="M56" s="110"/>
      <c r="N56" s="109">
        <f aca="true" t="shared" si="10" ref="N56:N92">IF(M56="",L56,IF(L56&gt;=5,M56,MAX(L56,M56)))</f>
        <v>6</v>
      </c>
      <c r="O56" s="139">
        <v>10</v>
      </c>
      <c r="P56" s="110"/>
      <c r="Q56" s="109">
        <f aca="true" t="shared" si="11" ref="Q56:Q92">IF(P56="",O56,IF(O56&gt;=5,P56,MAX(O56,P56)))</f>
        <v>10</v>
      </c>
      <c r="R56" s="139">
        <v>8</v>
      </c>
      <c r="S56" s="110"/>
      <c r="T56" s="109">
        <f aca="true" t="shared" si="12" ref="T56:T92">IF(S56="",R56,IF(R56&gt;=5,S56,MAX(R56,S56)))</f>
        <v>8</v>
      </c>
      <c r="U56" s="139">
        <v>8</v>
      </c>
      <c r="V56" s="110"/>
      <c r="W56" s="109">
        <f aca="true" t="shared" si="13" ref="W56:W92">IF(V56="",U56,IF(U56&gt;=5,V56,MAX(U56,V56)))</f>
        <v>8</v>
      </c>
      <c r="X56" s="139">
        <v>6</v>
      </c>
      <c r="Y56" s="110"/>
      <c r="Z56" s="109">
        <f aca="true" t="shared" si="14" ref="Z56:Z92">IF(Y56="",X56,IF(X56&gt;=5,Y56,MAX(X56,Y56)))</f>
        <v>6</v>
      </c>
      <c r="AA56" s="139">
        <v>6</v>
      </c>
      <c r="AB56" s="110"/>
      <c r="AC56" s="109">
        <f aca="true" t="shared" si="15" ref="AC56:AC92">IF(AB56="",AA56,IF(AA56&gt;=5,AB56,MAX(AA56,AB56)))</f>
        <v>6</v>
      </c>
      <c r="AD56" s="140">
        <f aca="true" t="shared" si="16" ref="AD56:AD92">ROUND(SUMPRODUCT(I56:AC56,$I$10:$AC$10)/SUM($I$10:$AC$10),2)</f>
        <v>7.43</v>
      </c>
      <c r="AE56" s="141" t="str">
        <f t="shared" si="8"/>
        <v>Khá</v>
      </c>
    </row>
    <row r="57" spans="1:31" ht="19.5" customHeight="1">
      <c r="A57" s="104">
        <v>47</v>
      </c>
      <c r="B57" s="105" t="s">
        <v>173</v>
      </c>
      <c r="C57" s="106" t="s">
        <v>174</v>
      </c>
      <c r="D57" s="165">
        <v>409180135</v>
      </c>
      <c r="E57" s="114">
        <v>409180135</v>
      </c>
      <c r="F57" s="108" t="s">
        <v>293</v>
      </c>
      <c r="G57" s="104" t="s">
        <v>23</v>
      </c>
      <c r="H57" s="129" t="s">
        <v>164</v>
      </c>
      <c r="I57" s="139">
        <v>6</v>
      </c>
      <c r="J57" s="110"/>
      <c r="K57" s="109">
        <f t="shared" si="9"/>
        <v>6</v>
      </c>
      <c r="L57" s="139">
        <v>5</v>
      </c>
      <c r="M57" s="110"/>
      <c r="N57" s="109">
        <f t="shared" si="10"/>
        <v>5</v>
      </c>
      <c r="O57" s="139">
        <v>5</v>
      </c>
      <c r="P57" s="110"/>
      <c r="Q57" s="109">
        <f t="shared" si="11"/>
        <v>5</v>
      </c>
      <c r="R57" s="139">
        <v>8</v>
      </c>
      <c r="S57" s="110"/>
      <c r="T57" s="109">
        <f t="shared" si="12"/>
        <v>8</v>
      </c>
      <c r="U57" s="139">
        <v>8</v>
      </c>
      <c r="V57" s="110"/>
      <c r="W57" s="109">
        <f t="shared" si="13"/>
        <v>8</v>
      </c>
      <c r="X57" s="139">
        <v>6</v>
      </c>
      <c r="Y57" s="110"/>
      <c r="Z57" s="109">
        <f t="shared" si="14"/>
        <v>6</v>
      </c>
      <c r="AA57" s="139">
        <v>9</v>
      </c>
      <c r="AB57" s="110"/>
      <c r="AC57" s="109">
        <f t="shared" si="15"/>
        <v>9</v>
      </c>
      <c r="AD57" s="140">
        <f t="shared" si="16"/>
        <v>6.33</v>
      </c>
      <c r="AE57" s="141" t="str">
        <f t="shared" si="8"/>
        <v>TBK</v>
      </c>
    </row>
    <row r="58" spans="1:31" ht="19.5" customHeight="1">
      <c r="A58" s="113">
        <v>48</v>
      </c>
      <c r="B58" s="105" t="s">
        <v>234</v>
      </c>
      <c r="C58" s="106" t="s">
        <v>176</v>
      </c>
      <c r="D58" s="169">
        <v>409180136</v>
      </c>
      <c r="E58" s="107">
        <v>409180136</v>
      </c>
      <c r="F58" s="108" t="s">
        <v>294</v>
      </c>
      <c r="G58" s="104" t="s">
        <v>36</v>
      </c>
      <c r="H58" s="129" t="s">
        <v>231</v>
      </c>
      <c r="I58" s="139">
        <v>7</v>
      </c>
      <c r="J58" s="110"/>
      <c r="K58" s="109">
        <f t="shared" si="9"/>
        <v>7</v>
      </c>
      <c r="L58" s="139">
        <v>6</v>
      </c>
      <c r="M58" s="110"/>
      <c r="N58" s="109">
        <f t="shared" si="10"/>
        <v>6</v>
      </c>
      <c r="O58" s="139">
        <v>10</v>
      </c>
      <c r="P58" s="110"/>
      <c r="Q58" s="109">
        <f t="shared" si="11"/>
        <v>10</v>
      </c>
      <c r="R58" s="139">
        <v>8</v>
      </c>
      <c r="S58" s="110"/>
      <c r="T58" s="109">
        <f t="shared" si="12"/>
        <v>8</v>
      </c>
      <c r="U58" s="139">
        <v>8</v>
      </c>
      <c r="V58" s="110"/>
      <c r="W58" s="109">
        <f t="shared" si="13"/>
        <v>8</v>
      </c>
      <c r="X58" s="139">
        <v>7</v>
      </c>
      <c r="Y58" s="110"/>
      <c r="Z58" s="109">
        <f t="shared" si="14"/>
        <v>7</v>
      </c>
      <c r="AA58" s="139">
        <v>6</v>
      </c>
      <c r="AB58" s="110"/>
      <c r="AC58" s="109">
        <f t="shared" si="15"/>
        <v>6</v>
      </c>
      <c r="AD58" s="140">
        <f t="shared" si="16"/>
        <v>7.76</v>
      </c>
      <c r="AE58" s="141" t="str">
        <f t="shared" si="8"/>
        <v>Khá</v>
      </c>
    </row>
    <row r="59" spans="1:31" ht="19.5" customHeight="1">
      <c r="A59" s="104">
        <v>49</v>
      </c>
      <c r="B59" s="105" t="s">
        <v>175</v>
      </c>
      <c r="C59" s="106" t="s">
        <v>176</v>
      </c>
      <c r="D59" s="165">
        <v>409180137</v>
      </c>
      <c r="E59" s="114">
        <v>409180137</v>
      </c>
      <c r="F59" s="108" t="s">
        <v>269</v>
      </c>
      <c r="G59" s="104" t="s">
        <v>1</v>
      </c>
      <c r="H59" s="129" t="s">
        <v>231</v>
      </c>
      <c r="I59" s="139">
        <v>7</v>
      </c>
      <c r="J59" s="110"/>
      <c r="K59" s="109">
        <f t="shared" si="9"/>
        <v>7</v>
      </c>
      <c r="L59" s="139">
        <v>5</v>
      </c>
      <c r="M59" s="110"/>
      <c r="N59" s="109">
        <f t="shared" si="10"/>
        <v>5</v>
      </c>
      <c r="O59" s="139">
        <v>5</v>
      </c>
      <c r="P59" s="110"/>
      <c r="Q59" s="109">
        <f t="shared" si="11"/>
        <v>5</v>
      </c>
      <c r="R59" s="139">
        <v>5</v>
      </c>
      <c r="S59" s="110"/>
      <c r="T59" s="109">
        <f t="shared" si="12"/>
        <v>5</v>
      </c>
      <c r="U59" s="139">
        <v>7</v>
      </c>
      <c r="V59" s="110"/>
      <c r="W59" s="109">
        <f t="shared" si="13"/>
        <v>7</v>
      </c>
      <c r="X59" s="139">
        <v>8</v>
      </c>
      <c r="Y59" s="110"/>
      <c r="Z59" s="109">
        <f t="shared" si="14"/>
        <v>8</v>
      </c>
      <c r="AA59" s="139">
        <v>6</v>
      </c>
      <c r="AB59" s="110"/>
      <c r="AC59" s="109">
        <f t="shared" si="15"/>
        <v>6</v>
      </c>
      <c r="AD59" s="140">
        <f t="shared" si="16"/>
        <v>6.1</v>
      </c>
      <c r="AE59" s="141" t="str">
        <f t="shared" si="8"/>
        <v>TBK</v>
      </c>
    </row>
    <row r="60" spans="1:31" ht="19.5" customHeight="1">
      <c r="A60" s="113">
        <v>50</v>
      </c>
      <c r="B60" s="105" t="s">
        <v>177</v>
      </c>
      <c r="C60" s="106" t="s">
        <v>178</v>
      </c>
      <c r="D60" s="165">
        <v>409180139</v>
      </c>
      <c r="E60" s="114">
        <v>409180139</v>
      </c>
      <c r="F60" s="108" t="s">
        <v>262</v>
      </c>
      <c r="G60" s="104" t="s">
        <v>12</v>
      </c>
      <c r="H60" s="129" t="s">
        <v>164</v>
      </c>
      <c r="I60" s="139">
        <v>7</v>
      </c>
      <c r="J60" s="110"/>
      <c r="K60" s="109">
        <f t="shared" si="9"/>
        <v>7</v>
      </c>
      <c r="L60" s="139">
        <v>3</v>
      </c>
      <c r="M60" s="110">
        <v>5</v>
      </c>
      <c r="N60" s="109">
        <f t="shared" si="10"/>
        <v>5</v>
      </c>
      <c r="O60" s="139">
        <v>6</v>
      </c>
      <c r="P60" s="110"/>
      <c r="Q60" s="109">
        <f t="shared" si="11"/>
        <v>6</v>
      </c>
      <c r="R60" s="139">
        <v>6</v>
      </c>
      <c r="S60" s="110"/>
      <c r="T60" s="109">
        <f t="shared" si="12"/>
        <v>6</v>
      </c>
      <c r="U60" s="139">
        <v>7</v>
      </c>
      <c r="V60" s="110"/>
      <c r="W60" s="109">
        <f t="shared" si="13"/>
        <v>7</v>
      </c>
      <c r="X60" s="139">
        <v>7</v>
      </c>
      <c r="Y60" s="110"/>
      <c r="Z60" s="109">
        <f t="shared" si="14"/>
        <v>7</v>
      </c>
      <c r="AA60" s="139">
        <v>9</v>
      </c>
      <c r="AB60" s="110"/>
      <c r="AC60" s="109">
        <f t="shared" si="15"/>
        <v>9</v>
      </c>
      <c r="AD60" s="140">
        <f t="shared" si="16"/>
        <v>6.33</v>
      </c>
      <c r="AE60" s="141" t="str">
        <f t="shared" si="8"/>
        <v>TBK</v>
      </c>
    </row>
    <row r="61" spans="1:31" ht="19.5" customHeight="1">
      <c r="A61" s="113">
        <v>51</v>
      </c>
      <c r="B61" s="105" t="s">
        <v>179</v>
      </c>
      <c r="C61" s="106" t="s">
        <v>180</v>
      </c>
      <c r="D61" s="169">
        <v>409180140</v>
      </c>
      <c r="E61" s="107">
        <v>409180140</v>
      </c>
      <c r="F61" s="108" t="s">
        <v>273</v>
      </c>
      <c r="G61" s="104" t="s">
        <v>325</v>
      </c>
      <c r="H61" s="129" t="s">
        <v>164</v>
      </c>
      <c r="I61" s="139">
        <v>5</v>
      </c>
      <c r="J61" s="110"/>
      <c r="K61" s="109">
        <f t="shared" si="9"/>
        <v>5</v>
      </c>
      <c r="L61" s="139">
        <v>6</v>
      </c>
      <c r="M61" s="110"/>
      <c r="N61" s="109">
        <f t="shared" si="10"/>
        <v>6</v>
      </c>
      <c r="O61" s="139">
        <v>10</v>
      </c>
      <c r="P61" s="110"/>
      <c r="Q61" s="109">
        <f t="shared" si="11"/>
        <v>10</v>
      </c>
      <c r="R61" s="139">
        <v>6</v>
      </c>
      <c r="S61" s="110"/>
      <c r="T61" s="109">
        <f t="shared" si="12"/>
        <v>6</v>
      </c>
      <c r="U61" s="139">
        <v>8</v>
      </c>
      <c r="V61" s="110"/>
      <c r="W61" s="109">
        <f t="shared" si="13"/>
        <v>8</v>
      </c>
      <c r="X61" s="139">
        <v>7</v>
      </c>
      <c r="Y61" s="110"/>
      <c r="Z61" s="109">
        <f t="shared" si="14"/>
        <v>7</v>
      </c>
      <c r="AA61" s="139">
        <v>8</v>
      </c>
      <c r="AB61" s="110"/>
      <c r="AC61" s="109">
        <f t="shared" si="15"/>
        <v>8</v>
      </c>
      <c r="AD61" s="140">
        <f t="shared" si="16"/>
        <v>7</v>
      </c>
      <c r="AE61" s="141" t="str">
        <f t="shared" si="8"/>
        <v>Khá</v>
      </c>
    </row>
    <row r="62" spans="1:31" ht="19.5" customHeight="1">
      <c r="A62" s="104">
        <v>52</v>
      </c>
      <c r="B62" s="105" t="s">
        <v>181</v>
      </c>
      <c r="C62" s="106" t="s">
        <v>182</v>
      </c>
      <c r="D62" s="165">
        <v>409180141</v>
      </c>
      <c r="E62" s="114">
        <v>409180141</v>
      </c>
      <c r="F62" s="108" t="s">
        <v>256</v>
      </c>
      <c r="G62" s="104" t="s">
        <v>7</v>
      </c>
      <c r="H62" s="129" t="s">
        <v>231</v>
      </c>
      <c r="I62" s="139">
        <v>8</v>
      </c>
      <c r="J62" s="110"/>
      <c r="K62" s="109">
        <f t="shared" si="9"/>
        <v>8</v>
      </c>
      <c r="L62" s="139">
        <v>6</v>
      </c>
      <c r="M62" s="110"/>
      <c r="N62" s="109">
        <f t="shared" si="10"/>
        <v>6</v>
      </c>
      <c r="O62" s="139">
        <v>10</v>
      </c>
      <c r="P62" s="110"/>
      <c r="Q62" s="109">
        <f t="shared" si="11"/>
        <v>10</v>
      </c>
      <c r="R62" s="139">
        <v>8</v>
      </c>
      <c r="S62" s="110"/>
      <c r="T62" s="109">
        <f t="shared" si="12"/>
        <v>8</v>
      </c>
      <c r="U62" s="139">
        <v>8</v>
      </c>
      <c r="V62" s="110"/>
      <c r="W62" s="109">
        <f t="shared" si="13"/>
        <v>8</v>
      </c>
      <c r="X62" s="139">
        <v>6</v>
      </c>
      <c r="Y62" s="110"/>
      <c r="Z62" s="109">
        <f t="shared" si="14"/>
        <v>6</v>
      </c>
      <c r="AA62" s="139">
        <v>6</v>
      </c>
      <c r="AB62" s="110"/>
      <c r="AC62" s="109">
        <f t="shared" si="15"/>
        <v>6</v>
      </c>
      <c r="AD62" s="140">
        <f t="shared" si="16"/>
        <v>7.81</v>
      </c>
      <c r="AE62" s="141" t="str">
        <f t="shared" si="8"/>
        <v>Khá</v>
      </c>
    </row>
    <row r="63" spans="1:31" ht="19.5" customHeight="1">
      <c r="A63" s="113">
        <v>53</v>
      </c>
      <c r="B63" s="105" t="s">
        <v>183</v>
      </c>
      <c r="C63" s="106" t="s">
        <v>184</v>
      </c>
      <c r="D63" s="169">
        <v>409180142</v>
      </c>
      <c r="E63" s="107">
        <v>409180142</v>
      </c>
      <c r="F63" s="108" t="s">
        <v>295</v>
      </c>
      <c r="G63" s="104" t="s">
        <v>14</v>
      </c>
      <c r="H63" s="129" t="s">
        <v>164</v>
      </c>
      <c r="I63" s="139">
        <v>8</v>
      </c>
      <c r="J63" s="110"/>
      <c r="K63" s="109">
        <f t="shared" si="9"/>
        <v>8</v>
      </c>
      <c r="L63" s="139">
        <v>7</v>
      </c>
      <c r="M63" s="110"/>
      <c r="N63" s="109">
        <f t="shared" si="10"/>
        <v>7</v>
      </c>
      <c r="O63" s="151">
        <v>10</v>
      </c>
      <c r="P63" s="110"/>
      <c r="Q63" s="109">
        <f t="shared" si="11"/>
        <v>10</v>
      </c>
      <c r="R63" s="139">
        <v>9</v>
      </c>
      <c r="S63" s="110"/>
      <c r="T63" s="109">
        <f t="shared" si="12"/>
        <v>9</v>
      </c>
      <c r="U63" s="139">
        <v>9</v>
      </c>
      <c r="V63" s="110"/>
      <c r="W63" s="109">
        <f t="shared" si="13"/>
        <v>9</v>
      </c>
      <c r="X63" s="139">
        <v>8</v>
      </c>
      <c r="Y63" s="110"/>
      <c r="Z63" s="109">
        <f t="shared" si="14"/>
        <v>8</v>
      </c>
      <c r="AA63" s="139">
        <v>10</v>
      </c>
      <c r="AB63" s="110"/>
      <c r="AC63" s="109">
        <f t="shared" si="15"/>
        <v>10</v>
      </c>
      <c r="AD63" s="140">
        <f t="shared" si="16"/>
        <v>8.57</v>
      </c>
      <c r="AE63" s="141" t="str">
        <f t="shared" si="8"/>
        <v>Giỏi</v>
      </c>
    </row>
    <row r="64" spans="1:31" ht="19.5" customHeight="1">
      <c r="A64" s="104">
        <v>54</v>
      </c>
      <c r="B64" s="105" t="s">
        <v>145</v>
      </c>
      <c r="C64" s="106" t="s">
        <v>185</v>
      </c>
      <c r="D64" s="169">
        <v>409180144</v>
      </c>
      <c r="E64" s="107">
        <v>409180144</v>
      </c>
      <c r="F64" s="108" t="s">
        <v>296</v>
      </c>
      <c r="G64" s="104" t="s">
        <v>6</v>
      </c>
      <c r="H64" s="129" t="s">
        <v>231</v>
      </c>
      <c r="I64" s="139">
        <v>8</v>
      </c>
      <c r="J64" s="110"/>
      <c r="K64" s="109">
        <f t="shared" si="9"/>
        <v>8</v>
      </c>
      <c r="L64" s="139">
        <v>7</v>
      </c>
      <c r="M64" s="110"/>
      <c r="N64" s="109">
        <f t="shared" si="10"/>
        <v>7</v>
      </c>
      <c r="O64" s="139">
        <v>1</v>
      </c>
      <c r="P64" s="110">
        <v>10</v>
      </c>
      <c r="Q64" s="109">
        <f t="shared" si="11"/>
        <v>10</v>
      </c>
      <c r="R64" s="139">
        <v>8</v>
      </c>
      <c r="S64" s="110"/>
      <c r="T64" s="109">
        <f t="shared" si="12"/>
        <v>8</v>
      </c>
      <c r="U64" s="139">
        <v>9</v>
      </c>
      <c r="V64" s="110"/>
      <c r="W64" s="109">
        <f t="shared" si="13"/>
        <v>9</v>
      </c>
      <c r="X64" s="139">
        <v>8</v>
      </c>
      <c r="Y64" s="110"/>
      <c r="Z64" s="109">
        <f t="shared" si="14"/>
        <v>8</v>
      </c>
      <c r="AA64" s="139">
        <v>5</v>
      </c>
      <c r="AB64" s="110"/>
      <c r="AC64" s="109">
        <f t="shared" si="15"/>
        <v>5</v>
      </c>
      <c r="AD64" s="140">
        <f t="shared" si="16"/>
        <v>8.38</v>
      </c>
      <c r="AE64" s="141" t="str">
        <f t="shared" si="8"/>
        <v>Giỏi</v>
      </c>
    </row>
    <row r="65" spans="1:31" ht="19.5" customHeight="1">
      <c r="A65" s="113">
        <v>55</v>
      </c>
      <c r="B65" s="115" t="s">
        <v>186</v>
      </c>
      <c r="C65" s="116" t="s">
        <v>187</v>
      </c>
      <c r="D65" s="165">
        <v>409180145</v>
      </c>
      <c r="E65" s="114">
        <v>409180145</v>
      </c>
      <c r="F65" s="117" t="s">
        <v>297</v>
      </c>
      <c r="G65" s="118" t="s">
        <v>28</v>
      </c>
      <c r="H65" s="129" t="s">
        <v>164</v>
      </c>
      <c r="I65" s="139">
        <v>7</v>
      </c>
      <c r="J65" s="110"/>
      <c r="K65" s="109">
        <f t="shared" si="9"/>
        <v>7</v>
      </c>
      <c r="L65" s="139">
        <v>5</v>
      </c>
      <c r="M65" s="110"/>
      <c r="N65" s="109">
        <f t="shared" si="10"/>
        <v>5</v>
      </c>
      <c r="O65" s="139">
        <v>1</v>
      </c>
      <c r="P65" s="110">
        <v>10</v>
      </c>
      <c r="Q65" s="109">
        <f t="shared" si="11"/>
        <v>10</v>
      </c>
      <c r="R65" s="139">
        <v>7</v>
      </c>
      <c r="S65" s="110"/>
      <c r="T65" s="109">
        <f t="shared" si="12"/>
        <v>7</v>
      </c>
      <c r="U65" s="139">
        <v>8</v>
      </c>
      <c r="V65" s="110"/>
      <c r="W65" s="109">
        <f t="shared" si="13"/>
        <v>8</v>
      </c>
      <c r="X65" s="139">
        <v>5</v>
      </c>
      <c r="Y65" s="110"/>
      <c r="Z65" s="109">
        <f t="shared" si="14"/>
        <v>5</v>
      </c>
      <c r="AA65" s="139">
        <v>9</v>
      </c>
      <c r="AB65" s="110"/>
      <c r="AC65" s="109">
        <f t="shared" si="15"/>
        <v>9</v>
      </c>
      <c r="AD65" s="140">
        <f t="shared" si="16"/>
        <v>7.14</v>
      </c>
      <c r="AE65" s="141" t="str">
        <f t="shared" si="8"/>
        <v>Khá</v>
      </c>
    </row>
    <row r="66" spans="1:31" ht="19.5" customHeight="1">
      <c r="A66" s="113">
        <v>56</v>
      </c>
      <c r="B66" s="115" t="s">
        <v>188</v>
      </c>
      <c r="C66" s="116" t="s">
        <v>189</v>
      </c>
      <c r="D66" s="169">
        <v>409180146</v>
      </c>
      <c r="E66" s="107">
        <v>409180146</v>
      </c>
      <c r="F66" s="117" t="s">
        <v>298</v>
      </c>
      <c r="G66" s="118" t="s">
        <v>13</v>
      </c>
      <c r="H66" s="129" t="s">
        <v>231</v>
      </c>
      <c r="I66" s="139">
        <v>7</v>
      </c>
      <c r="J66" s="110"/>
      <c r="K66" s="109">
        <f t="shared" si="9"/>
        <v>7</v>
      </c>
      <c r="L66" s="139">
        <v>6</v>
      </c>
      <c r="M66" s="110"/>
      <c r="N66" s="109">
        <f t="shared" si="10"/>
        <v>6</v>
      </c>
      <c r="O66" s="139">
        <v>10</v>
      </c>
      <c r="P66" s="110"/>
      <c r="Q66" s="109">
        <f t="shared" si="11"/>
        <v>10</v>
      </c>
      <c r="R66" s="139">
        <v>8</v>
      </c>
      <c r="S66" s="110"/>
      <c r="T66" s="109">
        <f t="shared" si="12"/>
        <v>8</v>
      </c>
      <c r="U66" s="139">
        <v>9</v>
      </c>
      <c r="V66" s="110"/>
      <c r="W66" s="109">
        <f t="shared" si="13"/>
        <v>9</v>
      </c>
      <c r="X66" s="139">
        <v>6</v>
      </c>
      <c r="Y66" s="110"/>
      <c r="Z66" s="109">
        <f t="shared" si="14"/>
        <v>6</v>
      </c>
      <c r="AA66" s="139">
        <v>7</v>
      </c>
      <c r="AB66" s="110"/>
      <c r="AC66" s="109">
        <f t="shared" si="15"/>
        <v>7</v>
      </c>
      <c r="AD66" s="140">
        <f t="shared" si="16"/>
        <v>7.76</v>
      </c>
      <c r="AE66" s="141" t="str">
        <f t="shared" si="8"/>
        <v>Khá</v>
      </c>
    </row>
    <row r="67" spans="1:31" ht="19.5" customHeight="1">
      <c r="A67" s="104">
        <v>57</v>
      </c>
      <c r="B67" s="115" t="s">
        <v>232</v>
      </c>
      <c r="C67" s="116" t="s">
        <v>233</v>
      </c>
      <c r="D67" s="165">
        <v>409180147</v>
      </c>
      <c r="E67" s="114">
        <v>409180147</v>
      </c>
      <c r="F67" s="117" t="s">
        <v>260</v>
      </c>
      <c r="G67" s="118" t="s">
        <v>37</v>
      </c>
      <c r="H67" s="129" t="s">
        <v>231</v>
      </c>
      <c r="I67" s="139"/>
      <c r="J67" s="110"/>
      <c r="K67" s="109">
        <f t="shared" si="9"/>
        <v>0</v>
      </c>
      <c r="L67" s="139"/>
      <c r="M67" s="110"/>
      <c r="N67" s="109">
        <f t="shared" si="10"/>
        <v>0</v>
      </c>
      <c r="O67" s="139"/>
      <c r="P67" s="110"/>
      <c r="Q67" s="109">
        <f t="shared" si="11"/>
        <v>0</v>
      </c>
      <c r="R67" s="139"/>
      <c r="S67" s="110"/>
      <c r="T67" s="109">
        <f t="shared" si="12"/>
        <v>0</v>
      </c>
      <c r="U67" s="139"/>
      <c r="V67" s="110"/>
      <c r="W67" s="109">
        <f t="shared" si="13"/>
        <v>0</v>
      </c>
      <c r="X67" s="139"/>
      <c r="Y67" s="110"/>
      <c r="Z67" s="109">
        <f t="shared" si="14"/>
        <v>0</v>
      </c>
      <c r="AA67" s="139"/>
      <c r="AB67" s="110"/>
      <c r="AC67" s="109">
        <f t="shared" si="15"/>
        <v>0</v>
      </c>
      <c r="AD67" s="140">
        <f t="shared" si="16"/>
        <v>0</v>
      </c>
      <c r="AE67" s="141" t="str">
        <f t="shared" si="8"/>
        <v>Kém</v>
      </c>
    </row>
    <row r="68" spans="1:31" ht="19.5" customHeight="1">
      <c r="A68" s="113">
        <v>58</v>
      </c>
      <c r="B68" s="115" t="s">
        <v>190</v>
      </c>
      <c r="C68" s="116" t="s">
        <v>191</v>
      </c>
      <c r="D68" s="165">
        <v>409180150</v>
      </c>
      <c r="E68" s="114">
        <v>409180150</v>
      </c>
      <c r="F68" s="117" t="s">
        <v>299</v>
      </c>
      <c r="G68" s="118" t="s">
        <v>325</v>
      </c>
      <c r="H68" s="129" t="s">
        <v>231</v>
      </c>
      <c r="I68" s="139">
        <v>7</v>
      </c>
      <c r="J68" s="110"/>
      <c r="K68" s="109">
        <f t="shared" si="9"/>
        <v>7</v>
      </c>
      <c r="L68" s="139">
        <v>7</v>
      </c>
      <c r="M68" s="110"/>
      <c r="N68" s="109">
        <f t="shared" si="10"/>
        <v>7</v>
      </c>
      <c r="O68" s="139">
        <v>10</v>
      </c>
      <c r="P68" s="110"/>
      <c r="Q68" s="109">
        <f t="shared" si="11"/>
        <v>10</v>
      </c>
      <c r="R68" s="139">
        <v>8</v>
      </c>
      <c r="S68" s="110"/>
      <c r="T68" s="109">
        <f t="shared" si="12"/>
        <v>8</v>
      </c>
      <c r="U68" s="139">
        <v>7</v>
      </c>
      <c r="V68" s="110"/>
      <c r="W68" s="109">
        <f t="shared" si="13"/>
        <v>7</v>
      </c>
      <c r="X68" s="139">
        <v>7</v>
      </c>
      <c r="Y68" s="110"/>
      <c r="Z68" s="109">
        <f t="shared" si="14"/>
        <v>7</v>
      </c>
      <c r="AA68" s="139">
        <v>6</v>
      </c>
      <c r="AB68" s="110"/>
      <c r="AC68" s="109">
        <f t="shared" si="15"/>
        <v>6</v>
      </c>
      <c r="AD68" s="140">
        <f t="shared" si="16"/>
        <v>7.76</v>
      </c>
      <c r="AE68" s="141" t="str">
        <f t="shared" si="8"/>
        <v>Khá</v>
      </c>
    </row>
    <row r="69" spans="1:31" ht="19.5" customHeight="1">
      <c r="A69" s="104">
        <v>59</v>
      </c>
      <c r="B69" s="115" t="s">
        <v>118</v>
      </c>
      <c r="C69" s="116" t="s">
        <v>192</v>
      </c>
      <c r="D69" s="169">
        <v>409180151</v>
      </c>
      <c r="E69" s="107">
        <v>409180151</v>
      </c>
      <c r="F69" s="117" t="s">
        <v>300</v>
      </c>
      <c r="G69" s="118" t="s">
        <v>38</v>
      </c>
      <c r="H69" s="129" t="s">
        <v>164</v>
      </c>
      <c r="I69" s="139">
        <v>6</v>
      </c>
      <c r="J69" s="110"/>
      <c r="K69" s="109">
        <f t="shared" si="9"/>
        <v>6</v>
      </c>
      <c r="L69" s="139">
        <v>6</v>
      </c>
      <c r="M69" s="110"/>
      <c r="N69" s="109">
        <f t="shared" si="10"/>
        <v>6</v>
      </c>
      <c r="O69" s="139">
        <v>1</v>
      </c>
      <c r="P69" s="110">
        <v>10</v>
      </c>
      <c r="Q69" s="109">
        <f t="shared" si="11"/>
        <v>10</v>
      </c>
      <c r="R69" s="139">
        <v>7</v>
      </c>
      <c r="S69" s="110"/>
      <c r="T69" s="109">
        <f t="shared" si="12"/>
        <v>7</v>
      </c>
      <c r="U69" s="139">
        <v>7</v>
      </c>
      <c r="V69" s="110"/>
      <c r="W69" s="109">
        <f t="shared" si="13"/>
        <v>7</v>
      </c>
      <c r="X69" s="139">
        <v>6</v>
      </c>
      <c r="Y69" s="110"/>
      <c r="Z69" s="109">
        <f t="shared" si="14"/>
        <v>6</v>
      </c>
      <c r="AA69" s="139">
        <v>10</v>
      </c>
      <c r="AB69" s="110"/>
      <c r="AC69" s="109">
        <f t="shared" si="15"/>
        <v>10</v>
      </c>
      <c r="AD69" s="140">
        <f t="shared" si="16"/>
        <v>7.1</v>
      </c>
      <c r="AE69" s="141" t="str">
        <f t="shared" si="8"/>
        <v>Khá</v>
      </c>
    </row>
    <row r="70" spans="1:31" ht="19.5" customHeight="1">
      <c r="A70" s="113">
        <v>60</v>
      </c>
      <c r="B70" s="105" t="s">
        <v>193</v>
      </c>
      <c r="C70" s="106" t="s">
        <v>194</v>
      </c>
      <c r="D70" s="169">
        <v>409180152</v>
      </c>
      <c r="E70" s="107">
        <v>409180152</v>
      </c>
      <c r="F70" s="108" t="s">
        <v>301</v>
      </c>
      <c r="G70" s="104" t="s">
        <v>31</v>
      </c>
      <c r="H70" s="129" t="s">
        <v>231</v>
      </c>
      <c r="I70" s="139">
        <v>5</v>
      </c>
      <c r="J70" s="110"/>
      <c r="K70" s="109">
        <f t="shared" si="9"/>
        <v>5</v>
      </c>
      <c r="L70" s="139">
        <v>6</v>
      </c>
      <c r="M70" s="110"/>
      <c r="N70" s="109">
        <f t="shared" si="10"/>
        <v>6</v>
      </c>
      <c r="O70" s="139">
        <v>5</v>
      </c>
      <c r="P70" s="110"/>
      <c r="Q70" s="109">
        <f t="shared" si="11"/>
        <v>5</v>
      </c>
      <c r="R70" s="139">
        <v>7</v>
      </c>
      <c r="S70" s="110"/>
      <c r="T70" s="109">
        <f t="shared" si="12"/>
        <v>7</v>
      </c>
      <c r="U70" s="139">
        <v>7</v>
      </c>
      <c r="V70" s="110"/>
      <c r="W70" s="109">
        <f t="shared" si="13"/>
        <v>7</v>
      </c>
      <c r="X70" s="139">
        <v>6</v>
      </c>
      <c r="Y70" s="110"/>
      <c r="Z70" s="109">
        <f t="shared" si="14"/>
        <v>6</v>
      </c>
      <c r="AA70" s="139">
        <v>6</v>
      </c>
      <c r="AB70" s="110"/>
      <c r="AC70" s="109">
        <f t="shared" si="15"/>
        <v>6</v>
      </c>
      <c r="AD70" s="140">
        <f t="shared" si="16"/>
        <v>5.95</v>
      </c>
      <c r="AE70" s="141" t="str">
        <f t="shared" si="8"/>
        <v>TB</v>
      </c>
    </row>
    <row r="71" spans="1:31" ht="19.5" customHeight="1">
      <c r="A71" s="113">
        <v>61</v>
      </c>
      <c r="B71" s="105" t="s">
        <v>195</v>
      </c>
      <c r="C71" s="106" t="s">
        <v>194</v>
      </c>
      <c r="D71" s="165">
        <v>409180153</v>
      </c>
      <c r="E71" s="114">
        <v>409180153</v>
      </c>
      <c r="F71" s="108" t="s">
        <v>302</v>
      </c>
      <c r="G71" s="104" t="s">
        <v>4</v>
      </c>
      <c r="H71" s="129" t="s">
        <v>231</v>
      </c>
      <c r="I71" s="139">
        <v>6</v>
      </c>
      <c r="J71" s="110"/>
      <c r="K71" s="109">
        <f t="shared" si="9"/>
        <v>6</v>
      </c>
      <c r="L71" s="139">
        <v>5</v>
      </c>
      <c r="M71" s="110"/>
      <c r="N71" s="109">
        <f t="shared" si="10"/>
        <v>5</v>
      </c>
      <c r="O71" s="139">
        <v>3</v>
      </c>
      <c r="P71" s="110">
        <v>10</v>
      </c>
      <c r="Q71" s="109">
        <f t="shared" si="11"/>
        <v>10</v>
      </c>
      <c r="R71" s="139">
        <v>8</v>
      </c>
      <c r="S71" s="110"/>
      <c r="T71" s="109">
        <f t="shared" si="12"/>
        <v>8</v>
      </c>
      <c r="U71" s="139">
        <v>6</v>
      </c>
      <c r="V71" s="110"/>
      <c r="W71" s="109">
        <f t="shared" si="13"/>
        <v>6</v>
      </c>
      <c r="X71" s="139">
        <v>6</v>
      </c>
      <c r="Y71" s="110"/>
      <c r="Z71" s="109">
        <f t="shared" si="14"/>
        <v>6</v>
      </c>
      <c r="AA71" s="139">
        <v>7</v>
      </c>
      <c r="AB71" s="110"/>
      <c r="AC71" s="109">
        <f t="shared" si="15"/>
        <v>7</v>
      </c>
      <c r="AD71" s="140">
        <f t="shared" si="16"/>
        <v>7</v>
      </c>
      <c r="AE71" s="141" t="str">
        <f t="shared" si="8"/>
        <v>Khá</v>
      </c>
    </row>
    <row r="72" spans="1:31" ht="19.5" customHeight="1">
      <c r="A72" s="104">
        <v>62</v>
      </c>
      <c r="B72" s="105" t="s">
        <v>196</v>
      </c>
      <c r="C72" s="106" t="s">
        <v>194</v>
      </c>
      <c r="D72" s="169">
        <v>409180154</v>
      </c>
      <c r="E72" s="107">
        <v>409180154</v>
      </c>
      <c r="F72" s="108" t="s">
        <v>303</v>
      </c>
      <c r="G72" s="104" t="s">
        <v>38</v>
      </c>
      <c r="H72" s="129" t="s">
        <v>231</v>
      </c>
      <c r="I72" s="139">
        <v>7</v>
      </c>
      <c r="J72" s="110"/>
      <c r="K72" s="109">
        <f t="shared" si="9"/>
        <v>7</v>
      </c>
      <c r="L72" s="139">
        <v>8</v>
      </c>
      <c r="M72" s="110"/>
      <c r="N72" s="109">
        <f t="shared" si="10"/>
        <v>8</v>
      </c>
      <c r="O72" s="139">
        <v>1</v>
      </c>
      <c r="P72" s="110">
        <v>10</v>
      </c>
      <c r="Q72" s="109">
        <f t="shared" si="11"/>
        <v>10</v>
      </c>
      <c r="R72" s="139">
        <v>9</v>
      </c>
      <c r="S72" s="110"/>
      <c r="T72" s="109">
        <f t="shared" si="12"/>
        <v>9</v>
      </c>
      <c r="U72" s="139">
        <v>8</v>
      </c>
      <c r="V72" s="110"/>
      <c r="W72" s="109">
        <f t="shared" si="13"/>
        <v>8</v>
      </c>
      <c r="X72" s="139">
        <v>7</v>
      </c>
      <c r="Y72" s="110"/>
      <c r="Z72" s="109">
        <f t="shared" si="14"/>
        <v>7</v>
      </c>
      <c r="AA72" s="139">
        <v>6</v>
      </c>
      <c r="AB72" s="110"/>
      <c r="AC72" s="109">
        <f t="shared" si="15"/>
        <v>6</v>
      </c>
      <c r="AD72" s="140">
        <f t="shared" si="16"/>
        <v>8.24</v>
      </c>
      <c r="AE72" s="141" t="str">
        <f t="shared" si="8"/>
        <v>Giỏi</v>
      </c>
    </row>
    <row r="73" spans="1:31" ht="19.5" customHeight="1">
      <c r="A73" s="113">
        <v>63</v>
      </c>
      <c r="B73" s="105" t="s">
        <v>197</v>
      </c>
      <c r="C73" s="106" t="s">
        <v>194</v>
      </c>
      <c r="D73" s="169">
        <v>409180155</v>
      </c>
      <c r="E73" s="107">
        <v>409180155</v>
      </c>
      <c r="F73" s="108" t="s">
        <v>304</v>
      </c>
      <c r="G73" s="104" t="s">
        <v>39</v>
      </c>
      <c r="H73" s="129" t="s">
        <v>231</v>
      </c>
      <c r="I73" s="139">
        <v>8</v>
      </c>
      <c r="J73" s="110"/>
      <c r="K73" s="109">
        <f t="shared" si="9"/>
        <v>8</v>
      </c>
      <c r="L73" s="139">
        <v>7</v>
      </c>
      <c r="M73" s="110"/>
      <c r="N73" s="109">
        <f t="shared" si="10"/>
        <v>7</v>
      </c>
      <c r="O73" s="139">
        <v>10</v>
      </c>
      <c r="P73" s="110"/>
      <c r="Q73" s="109">
        <f t="shared" si="11"/>
        <v>10</v>
      </c>
      <c r="R73" s="139">
        <v>8</v>
      </c>
      <c r="S73" s="110"/>
      <c r="T73" s="109">
        <f t="shared" si="12"/>
        <v>8</v>
      </c>
      <c r="U73" s="139">
        <v>8</v>
      </c>
      <c r="V73" s="110"/>
      <c r="W73" s="109">
        <f t="shared" si="13"/>
        <v>8</v>
      </c>
      <c r="X73" s="139">
        <v>7</v>
      </c>
      <c r="Y73" s="110"/>
      <c r="Z73" s="109">
        <f t="shared" si="14"/>
        <v>7</v>
      </c>
      <c r="AA73" s="139">
        <v>6</v>
      </c>
      <c r="AB73" s="110"/>
      <c r="AC73" s="109">
        <f t="shared" si="15"/>
        <v>6</v>
      </c>
      <c r="AD73" s="140">
        <f t="shared" si="16"/>
        <v>8.1</v>
      </c>
      <c r="AE73" s="141" t="str">
        <f t="shared" si="8"/>
        <v>Giỏi</v>
      </c>
    </row>
    <row r="74" spans="1:31" ht="19.5" customHeight="1">
      <c r="A74" s="104">
        <v>64</v>
      </c>
      <c r="B74" s="115" t="s">
        <v>198</v>
      </c>
      <c r="C74" s="116" t="s">
        <v>194</v>
      </c>
      <c r="D74" s="165">
        <v>409180156</v>
      </c>
      <c r="E74" s="114">
        <v>409180156</v>
      </c>
      <c r="F74" s="117" t="s">
        <v>305</v>
      </c>
      <c r="G74" s="118" t="s">
        <v>326</v>
      </c>
      <c r="H74" s="129" t="s">
        <v>231</v>
      </c>
      <c r="I74" s="139">
        <v>7</v>
      </c>
      <c r="J74" s="110"/>
      <c r="K74" s="109">
        <f t="shared" si="9"/>
        <v>7</v>
      </c>
      <c r="L74" s="139">
        <v>7</v>
      </c>
      <c r="M74" s="110"/>
      <c r="N74" s="109">
        <f t="shared" si="10"/>
        <v>7</v>
      </c>
      <c r="O74" s="139">
        <v>10</v>
      </c>
      <c r="P74" s="110"/>
      <c r="Q74" s="109">
        <f t="shared" si="11"/>
        <v>10</v>
      </c>
      <c r="R74" s="139">
        <v>9</v>
      </c>
      <c r="S74" s="110"/>
      <c r="T74" s="109">
        <f t="shared" si="12"/>
        <v>9</v>
      </c>
      <c r="U74" s="139">
        <v>8</v>
      </c>
      <c r="V74" s="110"/>
      <c r="W74" s="109">
        <f t="shared" si="13"/>
        <v>8</v>
      </c>
      <c r="X74" s="139">
        <v>8</v>
      </c>
      <c r="Y74" s="110"/>
      <c r="Z74" s="109">
        <f t="shared" si="14"/>
        <v>8</v>
      </c>
      <c r="AA74" s="139">
        <v>5</v>
      </c>
      <c r="AB74" s="110"/>
      <c r="AC74" s="109">
        <f t="shared" si="15"/>
        <v>5</v>
      </c>
      <c r="AD74" s="140">
        <f t="shared" si="16"/>
        <v>8.24</v>
      </c>
      <c r="AE74" s="141" t="str">
        <f t="shared" si="8"/>
        <v>Giỏi</v>
      </c>
    </row>
    <row r="75" spans="1:31" ht="19.5" customHeight="1">
      <c r="A75" s="113">
        <v>65</v>
      </c>
      <c r="B75" s="115" t="s">
        <v>199</v>
      </c>
      <c r="C75" s="116" t="s">
        <v>194</v>
      </c>
      <c r="D75" s="169">
        <v>409180157</v>
      </c>
      <c r="E75" s="107">
        <v>409180157</v>
      </c>
      <c r="F75" s="117" t="s">
        <v>306</v>
      </c>
      <c r="G75" s="118" t="s">
        <v>325</v>
      </c>
      <c r="H75" s="129" t="s">
        <v>231</v>
      </c>
      <c r="I75" s="139">
        <v>6</v>
      </c>
      <c r="J75" s="110"/>
      <c r="K75" s="109">
        <f t="shared" si="9"/>
        <v>6</v>
      </c>
      <c r="L75" s="139">
        <v>6</v>
      </c>
      <c r="M75" s="110"/>
      <c r="N75" s="109">
        <f t="shared" si="10"/>
        <v>6</v>
      </c>
      <c r="O75" s="139">
        <v>10</v>
      </c>
      <c r="P75" s="110"/>
      <c r="Q75" s="109">
        <f t="shared" si="11"/>
        <v>10</v>
      </c>
      <c r="R75" s="139">
        <v>8</v>
      </c>
      <c r="S75" s="110"/>
      <c r="T75" s="109">
        <f t="shared" si="12"/>
        <v>8</v>
      </c>
      <c r="U75" s="139">
        <v>7</v>
      </c>
      <c r="V75" s="110"/>
      <c r="W75" s="109">
        <f t="shared" si="13"/>
        <v>7</v>
      </c>
      <c r="X75" s="139">
        <v>6</v>
      </c>
      <c r="Y75" s="110"/>
      <c r="Z75" s="109">
        <f t="shared" si="14"/>
        <v>6</v>
      </c>
      <c r="AA75" s="139">
        <v>5</v>
      </c>
      <c r="AB75" s="110"/>
      <c r="AC75" s="109">
        <f t="shared" si="15"/>
        <v>5</v>
      </c>
      <c r="AD75" s="140">
        <f t="shared" si="16"/>
        <v>7.29</v>
      </c>
      <c r="AE75" s="141" t="str">
        <f t="shared" si="8"/>
        <v>Khá</v>
      </c>
    </row>
    <row r="76" spans="1:31" ht="19.5" customHeight="1">
      <c r="A76" s="113">
        <v>66</v>
      </c>
      <c r="B76" s="105" t="s">
        <v>145</v>
      </c>
      <c r="C76" s="106" t="s">
        <v>200</v>
      </c>
      <c r="D76" s="169">
        <v>409180158</v>
      </c>
      <c r="E76" s="107">
        <v>409180158</v>
      </c>
      <c r="F76" s="108" t="s">
        <v>300</v>
      </c>
      <c r="G76" s="104" t="s">
        <v>328</v>
      </c>
      <c r="H76" s="129" t="s">
        <v>231</v>
      </c>
      <c r="I76" s="139">
        <v>6</v>
      </c>
      <c r="J76" s="110"/>
      <c r="K76" s="109">
        <f t="shared" si="9"/>
        <v>6</v>
      </c>
      <c r="L76" s="139">
        <v>5</v>
      </c>
      <c r="M76" s="110"/>
      <c r="N76" s="109">
        <f t="shared" si="10"/>
        <v>5</v>
      </c>
      <c r="O76" s="139">
        <v>1</v>
      </c>
      <c r="P76" s="110">
        <v>10</v>
      </c>
      <c r="Q76" s="109">
        <f t="shared" si="11"/>
        <v>10</v>
      </c>
      <c r="R76" s="139">
        <v>7</v>
      </c>
      <c r="S76" s="110"/>
      <c r="T76" s="109">
        <f t="shared" si="12"/>
        <v>7</v>
      </c>
      <c r="U76" s="139">
        <v>7</v>
      </c>
      <c r="V76" s="110"/>
      <c r="W76" s="109">
        <f t="shared" si="13"/>
        <v>7</v>
      </c>
      <c r="X76" s="139">
        <v>6</v>
      </c>
      <c r="Y76" s="110"/>
      <c r="Z76" s="109">
        <f t="shared" si="14"/>
        <v>6</v>
      </c>
      <c r="AA76" s="139">
        <v>5</v>
      </c>
      <c r="AB76" s="110"/>
      <c r="AC76" s="109">
        <f t="shared" si="15"/>
        <v>5</v>
      </c>
      <c r="AD76" s="140">
        <f t="shared" si="16"/>
        <v>6.95</v>
      </c>
      <c r="AE76" s="141" t="str">
        <f t="shared" si="8"/>
        <v>TBK</v>
      </c>
    </row>
    <row r="77" spans="1:31" ht="19.5" customHeight="1">
      <c r="A77" s="104">
        <v>67</v>
      </c>
      <c r="B77" s="105" t="s">
        <v>201</v>
      </c>
      <c r="C77" s="106" t="s">
        <v>202</v>
      </c>
      <c r="D77" s="165">
        <v>409180159</v>
      </c>
      <c r="E77" s="114">
        <v>409180159</v>
      </c>
      <c r="F77" s="108" t="s">
        <v>307</v>
      </c>
      <c r="G77" s="104" t="s">
        <v>41</v>
      </c>
      <c r="H77" s="129" t="s">
        <v>231</v>
      </c>
      <c r="I77" s="139">
        <v>7</v>
      </c>
      <c r="J77" s="110"/>
      <c r="K77" s="109">
        <f t="shared" si="9"/>
        <v>7</v>
      </c>
      <c r="L77" s="139">
        <v>5</v>
      </c>
      <c r="M77" s="110"/>
      <c r="N77" s="109">
        <f t="shared" si="10"/>
        <v>5</v>
      </c>
      <c r="O77" s="139">
        <v>1</v>
      </c>
      <c r="P77" s="110">
        <v>5</v>
      </c>
      <c r="Q77" s="109">
        <f t="shared" si="11"/>
        <v>5</v>
      </c>
      <c r="R77" s="139">
        <v>6</v>
      </c>
      <c r="S77" s="110"/>
      <c r="T77" s="109">
        <f t="shared" si="12"/>
        <v>6</v>
      </c>
      <c r="U77" s="139">
        <v>6</v>
      </c>
      <c r="V77" s="110"/>
      <c r="W77" s="109">
        <f t="shared" si="13"/>
        <v>6</v>
      </c>
      <c r="X77" s="139">
        <v>7</v>
      </c>
      <c r="Y77" s="110"/>
      <c r="Z77" s="109">
        <f t="shared" si="14"/>
        <v>7</v>
      </c>
      <c r="AA77" s="139">
        <v>9</v>
      </c>
      <c r="AB77" s="110"/>
      <c r="AC77" s="109">
        <f t="shared" si="15"/>
        <v>9</v>
      </c>
      <c r="AD77" s="140">
        <f t="shared" si="16"/>
        <v>6</v>
      </c>
      <c r="AE77" s="141" t="str">
        <f aca="true" t="shared" si="17" ref="AE77:AE92">IF(AD77&gt;=9,"Xuất sắc",IF(AD77&gt;=8,"Giỏi",IF(AD77&gt;=7,"Khá",IF(AD77&gt;=6,"TBK",IF(AD77&gt;=5,"TB",IF(AD77&gt;=4,"Yếu","Kém"))))))</f>
        <v>TBK</v>
      </c>
    </row>
    <row r="78" spans="1:31" ht="19.5" customHeight="1">
      <c r="A78" s="113">
        <v>68</v>
      </c>
      <c r="B78" s="105" t="s">
        <v>203</v>
      </c>
      <c r="C78" s="106" t="s">
        <v>204</v>
      </c>
      <c r="D78" s="169">
        <v>409180160</v>
      </c>
      <c r="E78" s="107">
        <v>409180160</v>
      </c>
      <c r="F78" s="108" t="s">
        <v>276</v>
      </c>
      <c r="G78" s="104" t="s">
        <v>36</v>
      </c>
      <c r="H78" s="129" t="s">
        <v>231</v>
      </c>
      <c r="I78" s="139">
        <v>7</v>
      </c>
      <c r="J78" s="110"/>
      <c r="K78" s="109">
        <f t="shared" si="9"/>
        <v>7</v>
      </c>
      <c r="L78" s="139">
        <v>6</v>
      </c>
      <c r="M78" s="110"/>
      <c r="N78" s="109">
        <f t="shared" si="10"/>
        <v>6</v>
      </c>
      <c r="O78" s="139">
        <v>10</v>
      </c>
      <c r="P78" s="110"/>
      <c r="Q78" s="109">
        <f t="shared" si="11"/>
        <v>10</v>
      </c>
      <c r="R78" s="139">
        <v>6</v>
      </c>
      <c r="S78" s="110"/>
      <c r="T78" s="109">
        <f t="shared" si="12"/>
        <v>6</v>
      </c>
      <c r="U78" s="139">
        <v>7</v>
      </c>
      <c r="V78" s="110"/>
      <c r="W78" s="109">
        <f t="shared" si="13"/>
        <v>7</v>
      </c>
      <c r="X78" s="139">
        <v>6</v>
      </c>
      <c r="Y78" s="110"/>
      <c r="Z78" s="109">
        <f t="shared" si="14"/>
        <v>6</v>
      </c>
      <c r="AA78" s="139">
        <v>5</v>
      </c>
      <c r="AB78" s="110"/>
      <c r="AC78" s="109">
        <f t="shared" si="15"/>
        <v>5</v>
      </c>
      <c r="AD78" s="140">
        <f t="shared" si="16"/>
        <v>7.1</v>
      </c>
      <c r="AE78" s="141" t="str">
        <f t="shared" si="17"/>
        <v>Khá</v>
      </c>
    </row>
    <row r="79" spans="1:31" ht="19.5" customHeight="1">
      <c r="A79" s="104">
        <v>69</v>
      </c>
      <c r="B79" s="105" t="s">
        <v>205</v>
      </c>
      <c r="C79" s="106" t="s">
        <v>206</v>
      </c>
      <c r="D79" s="169">
        <v>409180161</v>
      </c>
      <c r="E79" s="107">
        <v>409180161</v>
      </c>
      <c r="F79" s="108" t="s">
        <v>308</v>
      </c>
      <c r="G79" s="104" t="s">
        <v>325</v>
      </c>
      <c r="H79" s="129" t="s">
        <v>164</v>
      </c>
      <c r="I79" s="139">
        <v>7</v>
      </c>
      <c r="J79" s="110"/>
      <c r="K79" s="109">
        <f t="shared" si="9"/>
        <v>7</v>
      </c>
      <c r="L79" s="139">
        <v>6</v>
      </c>
      <c r="M79" s="110"/>
      <c r="N79" s="109">
        <f t="shared" si="10"/>
        <v>6</v>
      </c>
      <c r="O79" s="139">
        <v>10</v>
      </c>
      <c r="P79" s="110"/>
      <c r="Q79" s="109">
        <f t="shared" si="11"/>
        <v>10</v>
      </c>
      <c r="R79" s="139">
        <v>8</v>
      </c>
      <c r="S79" s="110"/>
      <c r="T79" s="109">
        <f t="shared" si="12"/>
        <v>8</v>
      </c>
      <c r="U79" s="139">
        <v>8</v>
      </c>
      <c r="V79" s="110"/>
      <c r="W79" s="109">
        <f t="shared" si="13"/>
        <v>8</v>
      </c>
      <c r="X79" s="139">
        <v>5</v>
      </c>
      <c r="Y79" s="110"/>
      <c r="Z79" s="109">
        <f t="shared" si="14"/>
        <v>5</v>
      </c>
      <c r="AA79" s="139">
        <v>7</v>
      </c>
      <c r="AB79" s="110"/>
      <c r="AC79" s="109">
        <f t="shared" si="15"/>
        <v>7</v>
      </c>
      <c r="AD79" s="140">
        <f t="shared" si="16"/>
        <v>7.48</v>
      </c>
      <c r="AE79" s="141" t="str">
        <f t="shared" si="17"/>
        <v>Khá</v>
      </c>
    </row>
    <row r="80" spans="1:31" ht="19.5" customHeight="1">
      <c r="A80" s="113">
        <v>70</v>
      </c>
      <c r="B80" s="105" t="s">
        <v>207</v>
      </c>
      <c r="C80" s="106" t="s">
        <v>208</v>
      </c>
      <c r="D80" s="165">
        <v>409180162</v>
      </c>
      <c r="E80" s="114">
        <v>409180162</v>
      </c>
      <c r="F80" s="108" t="s">
        <v>309</v>
      </c>
      <c r="G80" s="104" t="s">
        <v>9</v>
      </c>
      <c r="H80" s="129" t="s">
        <v>231</v>
      </c>
      <c r="I80" s="139">
        <v>8</v>
      </c>
      <c r="J80" s="110"/>
      <c r="K80" s="109">
        <f t="shared" si="9"/>
        <v>8</v>
      </c>
      <c r="L80" s="139">
        <v>7</v>
      </c>
      <c r="M80" s="110"/>
      <c r="N80" s="109">
        <f t="shared" si="10"/>
        <v>7</v>
      </c>
      <c r="O80" s="139">
        <v>10</v>
      </c>
      <c r="P80" s="110"/>
      <c r="Q80" s="109">
        <f t="shared" si="11"/>
        <v>10</v>
      </c>
      <c r="R80" s="139">
        <v>8</v>
      </c>
      <c r="S80" s="110"/>
      <c r="T80" s="109">
        <f t="shared" si="12"/>
        <v>8</v>
      </c>
      <c r="U80" s="139">
        <v>8</v>
      </c>
      <c r="V80" s="110"/>
      <c r="W80" s="109">
        <f t="shared" si="13"/>
        <v>8</v>
      </c>
      <c r="X80" s="139">
        <v>9</v>
      </c>
      <c r="Y80" s="110"/>
      <c r="Z80" s="109">
        <f t="shared" si="14"/>
        <v>9</v>
      </c>
      <c r="AA80" s="139">
        <v>7</v>
      </c>
      <c r="AB80" s="110"/>
      <c r="AC80" s="109">
        <f t="shared" si="15"/>
        <v>7</v>
      </c>
      <c r="AD80" s="140">
        <f t="shared" si="16"/>
        <v>8.38</v>
      </c>
      <c r="AE80" s="141" t="str">
        <f t="shared" si="17"/>
        <v>Giỏi</v>
      </c>
    </row>
    <row r="81" spans="1:31" ht="19.5" customHeight="1">
      <c r="A81" s="113">
        <v>71</v>
      </c>
      <c r="B81" s="105" t="s">
        <v>209</v>
      </c>
      <c r="C81" s="106" t="s">
        <v>210</v>
      </c>
      <c r="D81" s="169">
        <v>409180164</v>
      </c>
      <c r="E81" s="107">
        <v>409180164</v>
      </c>
      <c r="F81" s="108" t="s">
        <v>310</v>
      </c>
      <c r="G81" s="104" t="s">
        <v>23</v>
      </c>
      <c r="H81" s="129" t="s">
        <v>164</v>
      </c>
      <c r="I81" s="139">
        <v>7</v>
      </c>
      <c r="J81" s="110"/>
      <c r="K81" s="109">
        <f t="shared" si="9"/>
        <v>7</v>
      </c>
      <c r="L81" s="139">
        <v>5</v>
      </c>
      <c r="M81" s="110"/>
      <c r="N81" s="109">
        <f t="shared" si="10"/>
        <v>5</v>
      </c>
      <c r="O81" s="139">
        <v>1</v>
      </c>
      <c r="P81" s="110">
        <v>10</v>
      </c>
      <c r="Q81" s="109">
        <f t="shared" si="11"/>
        <v>10</v>
      </c>
      <c r="R81" s="139">
        <v>8</v>
      </c>
      <c r="S81" s="110"/>
      <c r="T81" s="109">
        <f t="shared" si="12"/>
        <v>8</v>
      </c>
      <c r="U81" s="139">
        <v>8</v>
      </c>
      <c r="V81" s="110"/>
      <c r="W81" s="109">
        <f t="shared" si="13"/>
        <v>8</v>
      </c>
      <c r="X81" s="139">
        <v>7</v>
      </c>
      <c r="Y81" s="110"/>
      <c r="Z81" s="109">
        <f t="shared" si="14"/>
        <v>7</v>
      </c>
      <c r="AA81" s="139">
        <v>8</v>
      </c>
      <c r="AB81" s="110"/>
      <c r="AC81" s="109">
        <f t="shared" si="15"/>
        <v>8</v>
      </c>
      <c r="AD81" s="140">
        <f t="shared" si="16"/>
        <v>7.62</v>
      </c>
      <c r="AE81" s="141" t="str">
        <f t="shared" si="17"/>
        <v>Khá</v>
      </c>
    </row>
    <row r="82" spans="1:31" ht="19.5" customHeight="1">
      <c r="A82" s="104">
        <v>72</v>
      </c>
      <c r="B82" s="105" t="s">
        <v>211</v>
      </c>
      <c r="C82" s="106" t="s">
        <v>212</v>
      </c>
      <c r="D82" s="165">
        <v>409180165</v>
      </c>
      <c r="E82" s="114">
        <v>409180165</v>
      </c>
      <c r="F82" s="108" t="s">
        <v>311</v>
      </c>
      <c r="G82" s="104" t="s">
        <v>5</v>
      </c>
      <c r="H82" s="129" t="s">
        <v>164</v>
      </c>
      <c r="I82" s="139">
        <v>6</v>
      </c>
      <c r="J82" s="110"/>
      <c r="K82" s="109">
        <f t="shared" si="9"/>
        <v>6</v>
      </c>
      <c r="L82" s="139">
        <v>6</v>
      </c>
      <c r="M82" s="110"/>
      <c r="N82" s="109">
        <f t="shared" si="10"/>
        <v>6</v>
      </c>
      <c r="O82" s="139">
        <v>7</v>
      </c>
      <c r="P82" s="110"/>
      <c r="Q82" s="109">
        <f t="shared" si="11"/>
        <v>7</v>
      </c>
      <c r="R82" s="150">
        <v>6</v>
      </c>
      <c r="S82" s="110"/>
      <c r="T82" s="109">
        <f t="shared" si="12"/>
        <v>6</v>
      </c>
      <c r="U82" s="139">
        <v>8</v>
      </c>
      <c r="V82" s="110"/>
      <c r="W82" s="109">
        <f t="shared" si="13"/>
        <v>8</v>
      </c>
      <c r="X82" s="139">
        <v>7</v>
      </c>
      <c r="Y82" s="110"/>
      <c r="Z82" s="109">
        <f t="shared" si="14"/>
        <v>7</v>
      </c>
      <c r="AA82" s="139">
        <v>10</v>
      </c>
      <c r="AB82" s="110"/>
      <c r="AC82" s="109">
        <f t="shared" si="15"/>
        <v>10</v>
      </c>
      <c r="AD82" s="140">
        <f t="shared" si="16"/>
        <v>6.62</v>
      </c>
      <c r="AE82" s="141" t="str">
        <f t="shared" si="17"/>
        <v>TBK</v>
      </c>
    </row>
    <row r="83" spans="1:31" ht="19.5" customHeight="1">
      <c r="A83" s="113">
        <v>73</v>
      </c>
      <c r="B83" s="105" t="s">
        <v>213</v>
      </c>
      <c r="C83" s="106" t="s">
        <v>214</v>
      </c>
      <c r="D83" s="169">
        <v>409180166</v>
      </c>
      <c r="E83" s="107">
        <v>409180166</v>
      </c>
      <c r="F83" s="108" t="s">
        <v>312</v>
      </c>
      <c r="G83" s="104" t="s">
        <v>37</v>
      </c>
      <c r="H83" s="129" t="s">
        <v>231</v>
      </c>
      <c r="I83" s="139">
        <v>4</v>
      </c>
      <c r="J83" s="110">
        <v>7</v>
      </c>
      <c r="K83" s="109">
        <f t="shared" si="9"/>
        <v>7</v>
      </c>
      <c r="L83" s="139">
        <v>6</v>
      </c>
      <c r="M83" s="110"/>
      <c r="N83" s="109">
        <f t="shared" si="10"/>
        <v>6</v>
      </c>
      <c r="O83" s="139">
        <v>1</v>
      </c>
      <c r="P83" s="110">
        <v>5</v>
      </c>
      <c r="Q83" s="109">
        <f t="shared" si="11"/>
        <v>5</v>
      </c>
      <c r="R83" s="139"/>
      <c r="S83" s="110"/>
      <c r="T83" s="109">
        <f t="shared" si="12"/>
        <v>0</v>
      </c>
      <c r="U83" s="139">
        <v>7</v>
      </c>
      <c r="V83" s="110"/>
      <c r="W83" s="109">
        <f t="shared" si="13"/>
        <v>7</v>
      </c>
      <c r="X83" s="139">
        <v>5</v>
      </c>
      <c r="Y83" s="110"/>
      <c r="Z83" s="109">
        <f t="shared" si="14"/>
        <v>5</v>
      </c>
      <c r="AA83" s="139">
        <v>6</v>
      </c>
      <c r="AB83" s="110"/>
      <c r="AC83" s="109">
        <f t="shared" si="15"/>
        <v>6</v>
      </c>
      <c r="AD83" s="140">
        <f t="shared" si="16"/>
        <v>4.86</v>
      </c>
      <c r="AE83" s="141" t="str">
        <f t="shared" si="17"/>
        <v>Yếu</v>
      </c>
    </row>
    <row r="84" spans="1:31" ht="19.5" customHeight="1">
      <c r="A84" s="104">
        <v>74</v>
      </c>
      <c r="B84" s="105" t="s">
        <v>215</v>
      </c>
      <c r="C84" s="106" t="s">
        <v>216</v>
      </c>
      <c r="D84" s="169">
        <v>409180167</v>
      </c>
      <c r="E84" s="107">
        <v>409180167</v>
      </c>
      <c r="F84" s="108" t="s">
        <v>313</v>
      </c>
      <c r="G84" s="104" t="s">
        <v>42</v>
      </c>
      <c r="H84" s="129" t="s">
        <v>231</v>
      </c>
      <c r="I84" s="139">
        <v>8</v>
      </c>
      <c r="J84" s="110"/>
      <c r="K84" s="109">
        <f t="shared" si="9"/>
        <v>8</v>
      </c>
      <c r="L84" s="139">
        <v>7</v>
      </c>
      <c r="M84" s="110"/>
      <c r="N84" s="109">
        <f t="shared" si="10"/>
        <v>7</v>
      </c>
      <c r="O84" s="139">
        <v>10</v>
      </c>
      <c r="P84" s="110"/>
      <c r="Q84" s="109">
        <f t="shared" si="11"/>
        <v>10</v>
      </c>
      <c r="R84" s="139">
        <v>8</v>
      </c>
      <c r="S84" s="110"/>
      <c r="T84" s="109">
        <f t="shared" si="12"/>
        <v>8</v>
      </c>
      <c r="U84" s="139">
        <v>8</v>
      </c>
      <c r="V84" s="110"/>
      <c r="W84" s="109">
        <f t="shared" si="13"/>
        <v>8</v>
      </c>
      <c r="X84" s="139">
        <v>8</v>
      </c>
      <c r="Y84" s="110"/>
      <c r="Z84" s="109">
        <f t="shared" si="14"/>
        <v>8</v>
      </c>
      <c r="AA84" s="139">
        <v>6</v>
      </c>
      <c r="AB84" s="110"/>
      <c r="AC84" s="109">
        <f t="shared" si="15"/>
        <v>6</v>
      </c>
      <c r="AD84" s="140">
        <f t="shared" si="16"/>
        <v>8.24</v>
      </c>
      <c r="AE84" s="141" t="str">
        <f t="shared" si="17"/>
        <v>Giỏi</v>
      </c>
    </row>
    <row r="85" spans="1:31" ht="19.5" customHeight="1">
      <c r="A85" s="113">
        <v>75</v>
      </c>
      <c r="B85" s="105" t="s">
        <v>217</v>
      </c>
      <c r="C85" s="106" t="s">
        <v>218</v>
      </c>
      <c r="D85" s="169">
        <v>409180169</v>
      </c>
      <c r="E85" s="107">
        <v>409180169</v>
      </c>
      <c r="F85" s="108" t="s">
        <v>314</v>
      </c>
      <c r="G85" s="104" t="s">
        <v>10</v>
      </c>
      <c r="H85" s="129" t="s">
        <v>231</v>
      </c>
      <c r="I85" s="139">
        <v>7</v>
      </c>
      <c r="J85" s="110"/>
      <c r="K85" s="109">
        <f t="shared" si="9"/>
        <v>7</v>
      </c>
      <c r="L85" s="139">
        <v>6</v>
      </c>
      <c r="M85" s="110"/>
      <c r="N85" s="109">
        <f t="shared" si="10"/>
        <v>6</v>
      </c>
      <c r="O85" s="139">
        <v>1</v>
      </c>
      <c r="P85" s="110">
        <v>10</v>
      </c>
      <c r="Q85" s="109">
        <f t="shared" si="11"/>
        <v>10</v>
      </c>
      <c r="R85" s="139"/>
      <c r="S85" s="110">
        <v>6</v>
      </c>
      <c r="T85" s="109">
        <f t="shared" si="12"/>
        <v>6</v>
      </c>
      <c r="U85" s="139">
        <v>8</v>
      </c>
      <c r="V85" s="110"/>
      <c r="W85" s="109">
        <f t="shared" si="13"/>
        <v>8</v>
      </c>
      <c r="X85" s="139">
        <v>5</v>
      </c>
      <c r="Y85" s="110"/>
      <c r="Z85" s="109">
        <f t="shared" si="14"/>
        <v>5</v>
      </c>
      <c r="AA85" s="139">
        <v>6</v>
      </c>
      <c r="AB85" s="110"/>
      <c r="AC85" s="109">
        <f t="shared" si="15"/>
        <v>6</v>
      </c>
      <c r="AD85" s="140">
        <f t="shared" si="16"/>
        <v>7.1</v>
      </c>
      <c r="AE85" s="141" t="str">
        <f t="shared" si="17"/>
        <v>Khá</v>
      </c>
    </row>
    <row r="86" spans="1:31" ht="19.5" customHeight="1">
      <c r="A86" s="113">
        <v>76</v>
      </c>
      <c r="B86" s="105" t="s">
        <v>219</v>
      </c>
      <c r="C86" s="106" t="s">
        <v>220</v>
      </c>
      <c r="D86" s="165">
        <v>409180171</v>
      </c>
      <c r="E86" s="114">
        <v>409180171</v>
      </c>
      <c r="F86" s="108" t="s">
        <v>315</v>
      </c>
      <c r="G86" s="104" t="s">
        <v>5</v>
      </c>
      <c r="H86" s="129" t="s">
        <v>231</v>
      </c>
      <c r="I86" s="139">
        <v>9</v>
      </c>
      <c r="J86" s="110"/>
      <c r="K86" s="109">
        <f t="shared" si="9"/>
        <v>9</v>
      </c>
      <c r="L86" s="139">
        <v>5</v>
      </c>
      <c r="M86" s="110"/>
      <c r="N86" s="109">
        <f t="shared" si="10"/>
        <v>5</v>
      </c>
      <c r="O86" s="139">
        <v>1</v>
      </c>
      <c r="P86" s="110">
        <v>10</v>
      </c>
      <c r="Q86" s="109">
        <f t="shared" si="11"/>
        <v>10</v>
      </c>
      <c r="R86" s="139">
        <v>8</v>
      </c>
      <c r="S86" s="110"/>
      <c r="T86" s="109">
        <f t="shared" si="12"/>
        <v>8</v>
      </c>
      <c r="U86" s="139">
        <v>7</v>
      </c>
      <c r="V86" s="110"/>
      <c r="W86" s="109">
        <f t="shared" si="13"/>
        <v>7</v>
      </c>
      <c r="X86" s="139">
        <v>7</v>
      </c>
      <c r="Y86" s="110"/>
      <c r="Z86" s="109">
        <f t="shared" si="14"/>
        <v>7</v>
      </c>
      <c r="AA86" s="139">
        <v>5</v>
      </c>
      <c r="AB86" s="110"/>
      <c r="AC86" s="109">
        <f t="shared" si="15"/>
        <v>5</v>
      </c>
      <c r="AD86" s="140">
        <f t="shared" si="16"/>
        <v>7.86</v>
      </c>
      <c r="AE86" s="141" t="str">
        <f t="shared" si="17"/>
        <v>Khá</v>
      </c>
    </row>
    <row r="87" spans="1:31" ht="19.5" customHeight="1">
      <c r="A87" s="104">
        <v>77</v>
      </c>
      <c r="B87" s="105" t="s">
        <v>221</v>
      </c>
      <c r="C87" s="106" t="s">
        <v>222</v>
      </c>
      <c r="D87" s="169">
        <v>409180172</v>
      </c>
      <c r="E87" s="107">
        <v>409180172</v>
      </c>
      <c r="F87" s="108" t="s">
        <v>316</v>
      </c>
      <c r="G87" s="104" t="s">
        <v>44</v>
      </c>
      <c r="H87" s="129" t="s">
        <v>231</v>
      </c>
      <c r="I87" s="139">
        <v>8</v>
      </c>
      <c r="J87" s="110"/>
      <c r="K87" s="109">
        <f t="shared" si="9"/>
        <v>8</v>
      </c>
      <c r="L87" s="139">
        <v>7</v>
      </c>
      <c r="M87" s="110"/>
      <c r="N87" s="109">
        <f t="shared" si="10"/>
        <v>7</v>
      </c>
      <c r="O87" s="139">
        <v>10</v>
      </c>
      <c r="P87" s="110"/>
      <c r="Q87" s="109">
        <f t="shared" si="11"/>
        <v>10</v>
      </c>
      <c r="R87" s="139">
        <v>8</v>
      </c>
      <c r="S87" s="110"/>
      <c r="T87" s="109">
        <f t="shared" si="12"/>
        <v>8</v>
      </c>
      <c r="U87" s="139">
        <v>7</v>
      </c>
      <c r="V87" s="110"/>
      <c r="W87" s="109">
        <f t="shared" si="13"/>
        <v>7</v>
      </c>
      <c r="X87" s="139">
        <v>6</v>
      </c>
      <c r="Y87" s="110"/>
      <c r="Z87" s="109">
        <f t="shared" si="14"/>
        <v>6</v>
      </c>
      <c r="AA87" s="139">
        <v>5</v>
      </c>
      <c r="AB87" s="110"/>
      <c r="AC87" s="109">
        <f t="shared" si="15"/>
        <v>5</v>
      </c>
      <c r="AD87" s="140">
        <f t="shared" si="16"/>
        <v>7.81</v>
      </c>
      <c r="AE87" s="141" t="str">
        <f t="shared" si="17"/>
        <v>Khá</v>
      </c>
    </row>
    <row r="88" spans="1:31" ht="19.5" customHeight="1">
      <c r="A88" s="113">
        <v>78</v>
      </c>
      <c r="B88" s="105" t="s">
        <v>223</v>
      </c>
      <c r="C88" s="106" t="s">
        <v>224</v>
      </c>
      <c r="D88" s="169">
        <v>409180175</v>
      </c>
      <c r="E88" s="107">
        <v>409180175</v>
      </c>
      <c r="F88" s="108" t="s">
        <v>317</v>
      </c>
      <c r="G88" s="104" t="s">
        <v>8</v>
      </c>
      <c r="H88" s="129" t="s">
        <v>164</v>
      </c>
      <c r="I88" s="139">
        <v>7</v>
      </c>
      <c r="J88" s="110"/>
      <c r="K88" s="109">
        <f t="shared" si="9"/>
        <v>7</v>
      </c>
      <c r="L88" s="139">
        <v>7</v>
      </c>
      <c r="M88" s="110"/>
      <c r="N88" s="109">
        <f t="shared" si="10"/>
        <v>7</v>
      </c>
      <c r="O88" s="151">
        <v>10</v>
      </c>
      <c r="P88" s="110"/>
      <c r="Q88" s="109">
        <f t="shared" si="11"/>
        <v>10</v>
      </c>
      <c r="R88" s="139">
        <v>7</v>
      </c>
      <c r="S88" s="110"/>
      <c r="T88" s="109">
        <f t="shared" si="12"/>
        <v>7</v>
      </c>
      <c r="U88" s="139">
        <v>7</v>
      </c>
      <c r="V88" s="110"/>
      <c r="W88" s="109">
        <f t="shared" si="13"/>
        <v>7</v>
      </c>
      <c r="X88" s="139">
        <v>7</v>
      </c>
      <c r="Y88" s="110"/>
      <c r="Z88" s="109">
        <f t="shared" si="14"/>
        <v>7</v>
      </c>
      <c r="AA88" s="139">
        <v>7</v>
      </c>
      <c r="AB88" s="110"/>
      <c r="AC88" s="109">
        <f t="shared" si="15"/>
        <v>7</v>
      </c>
      <c r="AD88" s="140">
        <f t="shared" si="16"/>
        <v>7.57</v>
      </c>
      <c r="AE88" s="141" t="str">
        <f t="shared" si="17"/>
        <v>Khá</v>
      </c>
    </row>
    <row r="89" spans="1:31" ht="19.5" customHeight="1">
      <c r="A89" s="104">
        <v>79</v>
      </c>
      <c r="B89" s="105" t="s">
        <v>173</v>
      </c>
      <c r="C89" s="106" t="s">
        <v>225</v>
      </c>
      <c r="D89" s="165">
        <v>409180177</v>
      </c>
      <c r="E89" s="114">
        <v>409180177</v>
      </c>
      <c r="F89" s="108" t="s">
        <v>318</v>
      </c>
      <c r="G89" s="104" t="s">
        <v>4</v>
      </c>
      <c r="H89" s="129" t="s">
        <v>164</v>
      </c>
      <c r="I89" s="139">
        <v>5</v>
      </c>
      <c r="J89" s="110"/>
      <c r="K89" s="109">
        <f t="shared" si="9"/>
        <v>5</v>
      </c>
      <c r="L89" s="139">
        <v>4</v>
      </c>
      <c r="M89" s="110">
        <v>5</v>
      </c>
      <c r="N89" s="109">
        <f t="shared" si="10"/>
        <v>5</v>
      </c>
      <c r="O89" s="139">
        <v>1</v>
      </c>
      <c r="P89" s="110">
        <v>6</v>
      </c>
      <c r="Q89" s="109">
        <f t="shared" si="11"/>
        <v>6</v>
      </c>
      <c r="R89" s="139">
        <v>8</v>
      </c>
      <c r="S89" s="110"/>
      <c r="T89" s="109">
        <f t="shared" si="12"/>
        <v>8</v>
      </c>
      <c r="U89" s="139">
        <v>7</v>
      </c>
      <c r="V89" s="110"/>
      <c r="W89" s="109">
        <f t="shared" si="13"/>
        <v>7</v>
      </c>
      <c r="X89" s="139">
        <v>7</v>
      </c>
      <c r="Y89" s="110"/>
      <c r="Z89" s="109">
        <f t="shared" si="14"/>
        <v>7</v>
      </c>
      <c r="AA89" s="139">
        <v>8</v>
      </c>
      <c r="AB89" s="110"/>
      <c r="AC89" s="109">
        <f t="shared" si="15"/>
        <v>8</v>
      </c>
      <c r="AD89" s="140">
        <f t="shared" si="16"/>
        <v>6.33</v>
      </c>
      <c r="AE89" s="141" t="str">
        <f t="shared" si="17"/>
        <v>TBK</v>
      </c>
    </row>
    <row r="90" spans="1:31" ht="19.5" customHeight="1">
      <c r="A90" s="113">
        <v>80</v>
      </c>
      <c r="B90" s="105" t="s">
        <v>226</v>
      </c>
      <c r="C90" s="106" t="s">
        <v>227</v>
      </c>
      <c r="D90" s="169">
        <v>409180178</v>
      </c>
      <c r="E90" s="107">
        <v>409180178</v>
      </c>
      <c r="F90" s="108" t="s">
        <v>319</v>
      </c>
      <c r="G90" s="104" t="s">
        <v>46</v>
      </c>
      <c r="H90" s="129" t="s">
        <v>164</v>
      </c>
      <c r="I90" s="139">
        <v>6</v>
      </c>
      <c r="J90" s="110"/>
      <c r="K90" s="109">
        <f t="shared" si="9"/>
        <v>6</v>
      </c>
      <c r="L90" s="139">
        <v>5</v>
      </c>
      <c r="M90" s="110"/>
      <c r="N90" s="109">
        <f t="shared" si="10"/>
        <v>5</v>
      </c>
      <c r="O90" s="139">
        <v>2</v>
      </c>
      <c r="P90" s="110">
        <v>10</v>
      </c>
      <c r="Q90" s="109">
        <f t="shared" si="11"/>
        <v>10</v>
      </c>
      <c r="R90" s="139">
        <v>8</v>
      </c>
      <c r="S90" s="110"/>
      <c r="T90" s="109">
        <f t="shared" si="12"/>
        <v>8</v>
      </c>
      <c r="U90" s="139">
        <v>8</v>
      </c>
      <c r="V90" s="110"/>
      <c r="W90" s="109">
        <f t="shared" si="13"/>
        <v>8</v>
      </c>
      <c r="X90" s="139">
        <v>7</v>
      </c>
      <c r="Y90" s="110"/>
      <c r="Z90" s="109">
        <f t="shared" si="14"/>
        <v>7</v>
      </c>
      <c r="AA90" s="139">
        <v>9</v>
      </c>
      <c r="AB90" s="110"/>
      <c r="AC90" s="109">
        <f t="shared" si="15"/>
        <v>9</v>
      </c>
      <c r="AD90" s="140">
        <f t="shared" si="16"/>
        <v>7.43</v>
      </c>
      <c r="AE90" s="141" t="str">
        <f t="shared" si="17"/>
        <v>Khá</v>
      </c>
    </row>
    <row r="91" spans="1:31" ht="19.5" customHeight="1">
      <c r="A91" s="113">
        <v>81</v>
      </c>
      <c r="B91" s="105" t="s">
        <v>228</v>
      </c>
      <c r="C91" s="106" t="s">
        <v>229</v>
      </c>
      <c r="D91" s="169">
        <v>409180179</v>
      </c>
      <c r="E91" s="107">
        <v>409180179</v>
      </c>
      <c r="F91" s="108" t="s">
        <v>320</v>
      </c>
      <c r="G91" s="104" t="s">
        <v>31</v>
      </c>
      <c r="H91" s="129" t="s">
        <v>231</v>
      </c>
      <c r="I91" s="139">
        <v>3</v>
      </c>
      <c r="J91" s="110">
        <v>8</v>
      </c>
      <c r="K91" s="109">
        <f t="shared" si="9"/>
        <v>8</v>
      </c>
      <c r="L91" s="139">
        <v>6</v>
      </c>
      <c r="M91" s="110"/>
      <c r="N91" s="109">
        <f t="shared" si="10"/>
        <v>6</v>
      </c>
      <c r="O91" s="139">
        <v>10</v>
      </c>
      <c r="P91" s="110"/>
      <c r="Q91" s="109">
        <f t="shared" si="11"/>
        <v>10</v>
      </c>
      <c r="R91" s="139">
        <v>8</v>
      </c>
      <c r="S91" s="110"/>
      <c r="T91" s="109">
        <f t="shared" si="12"/>
        <v>8</v>
      </c>
      <c r="U91" s="139">
        <v>7</v>
      </c>
      <c r="V91" s="110"/>
      <c r="W91" s="109">
        <f t="shared" si="13"/>
        <v>7</v>
      </c>
      <c r="X91" s="139">
        <v>6</v>
      </c>
      <c r="Y91" s="110"/>
      <c r="Z91" s="109">
        <f t="shared" si="14"/>
        <v>6</v>
      </c>
      <c r="AA91" s="139">
        <v>6</v>
      </c>
      <c r="AB91" s="110"/>
      <c r="AC91" s="109">
        <f t="shared" si="15"/>
        <v>6</v>
      </c>
      <c r="AD91" s="140">
        <f t="shared" si="16"/>
        <v>7.67</v>
      </c>
      <c r="AE91" s="141" t="str">
        <f t="shared" si="17"/>
        <v>Khá</v>
      </c>
    </row>
    <row r="92" spans="1:31" ht="19.5" customHeight="1">
      <c r="A92" s="119">
        <v>82</v>
      </c>
      <c r="B92" s="120" t="s">
        <v>230</v>
      </c>
      <c r="C92" s="121" t="s">
        <v>47</v>
      </c>
      <c r="D92" s="173">
        <v>409180180</v>
      </c>
      <c r="E92" s="122">
        <v>409180180</v>
      </c>
      <c r="F92" s="123" t="s">
        <v>321</v>
      </c>
      <c r="G92" s="119" t="s">
        <v>5</v>
      </c>
      <c r="H92" s="130" t="s">
        <v>231</v>
      </c>
      <c r="I92" s="142">
        <v>7</v>
      </c>
      <c r="J92" s="125"/>
      <c r="K92" s="124">
        <f t="shared" si="9"/>
        <v>7</v>
      </c>
      <c r="L92" s="142">
        <v>6</v>
      </c>
      <c r="M92" s="125"/>
      <c r="N92" s="124">
        <f t="shared" si="10"/>
        <v>6</v>
      </c>
      <c r="O92" s="142">
        <v>10</v>
      </c>
      <c r="P92" s="125"/>
      <c r="Q92" s="124">
        <f t="shared" si="11"/>
        <v>10</v>
      </c>
      <c r="R92" s="142">
        <v>7</v>
      </c>
      <c r="S92" s="125"/>
      <c r="T92" s="124">
        <f t="shared" si="12"/>
        <v>7</v>
      </c>
      <c r="U92" s="142">
        <v>7</v>
      </c>
      <c r="V92" s="125"/>
      <c r="W92" s="124">
        <f t="shared" si="13"/>
        <v>7</v>
      </c>
      <c r="X92" s="142">
        <v>7</v>
      </c>
      <c r="Y92" s="125"/>
      <c r="Z92" s="124">
        <f t="shared" si="14"/>
        <v>7</v>
      </c>
      <c r="AA92" s="142">
        <v>7</v>
      </c>
      <c r="AB92" s="125"/>
      <c r="AC92" s="124">
        <f t="shared" si="15"/>
        <v>7</v>
      </c>
      <c r="AD92" s="143">
        <f t="shared" si="16"/>
        <v>7.43</v>
      </c>
      <c r="AE92" s="144" t="str">
        <f t="shared" si="17"/>
        <v>Khá</v>
      </c>
    </row>
    <row r="93" spans="1:28" s="49" customFormat="1" ht="44.25" customHeight="1">
      <c r="A93" s="44"/>
      <c r="B93" s="45"/>
      <c r="C93" s="45"/>
      <c r="D93" s="50"/>
      <c r="E93" s="20"/>
      <c r="F93" s="46"/>
      <c r="G93" s="20"/>
      <c r="H93" s="20"/>
      <c r="I93" s="20"/>
      <c r="J93" s="47"/>
      <c r="K93" s="47"/>
      <c r="L93" s="47"/>
      <c r="M93" s="47"/>
      <c r="N93" s="47"/>
      <c r="O93" s="47"/>
      <c r="P93" s="47"/>
      <c r="Q93" s="47"/>
      <c r="R93" s="48"/>
      <c r="S93" s="48"/>
      <c r="U93" s="48"/>
      <c r="V93" s="48"/>
      <c r="W93" s="48"/>
      <c r="X93" s="50" t="s">
        <v>96</v>
      </c>
      <c r="Y93" s="48"/>
      <c r="AB93" s="50"/>
    </row>
    <row r="94" spans="1:28" s="49" customFormat="1" ht="15" customHeight="1">
      <c r="A94" s="44"/>
      <c r="B94" s="45"/>
      <c r="C94" s="51" t="s">
        <v>332</v>
      </c>
      <c r="D94" s="54"/>
      <c r="F94" s="52"/>
      <c r="G94" s="52"/>
      <c r="H94" s="52"/>
      <c r="I94" s="52"/>
      <c r="J94" s="47"/>
      <c r="K94" s="47"/>
      <c r="L94" s="47"/>
      <c r="M94" s="47"/>
      <c r="N94" s="47"/>
      <c r="O94" s="47"/>
      <c r="P94" s="47"/>
      <c r="Q94" s="47"/>
      <c r="R94" s="48"/>
      <c r="S94" s="48"/>
      <c r="U94" s="48"/>
      <c r="V94" s="48"/>
      <c r="W94" s="48"/>
      <c r="X94" s="50" t="s">
        <v>97</v>
      </c>
      <c r="Y94" s="48"/>
      <c r="AB94" s="50"/>
    </row>
    <row r="95" spans="1:28" s="49" customFormat="1" ht="15" customHeight="1">
      <c r="A95" s="44"/>
      <c r="C95" s="53" t="s">
        <v>238</v>
      </c>
      <c r="D95" s="56"/>
      <c r="F95" s="44"/>
      <c r="G95" s="44"/>
      <c r="H95" s="44"/>
      <c r="I95" s="44"/>
      <c r="J95" s="47"/>
      <c r="K95" s="47"/>
      <c r="L95" s="47"/>
      <c r="M95" s="47"/>
      <c r="N95" s="47"/>
      <c r="O95" s="47"/>
      <c r="P95" s="47"/>
      <c r="Q95" s="47"/>
      <c r="R95" s="48"/>
      <c r="S95" s="48"/>
      <c r="U95" s="48"/>
      <c r="V95" s="48"/>
      <c r="W95" s="48"/>
      <c r="X95" s="54" t="s">
        <v>330</v>
      </c>
      <c r="Y95" s="48"/>
      <c r="AB95" s="54"/>
    </row>
    <row r="96" spans="1:28" s="49" customFormat="1" ht="15.75">
      <c r="A96" s="44"/>
      <c r="C96" s="50"/>
      <c r="D96" s="54"/>
      <c r="F96" s="44"/>
      <c r="G96" s="44"/>
      <c r="H96" s="44"/>
      <c r="I96" s="44"/>
      <c r="J96" s="47"/>
      <c r="K96" s="47"/>
      <c r="L96" s="47"/>
      <c r="M96" s="47"/>
      <c r="N96" s="47"/>
      <c r="O96" s="47"/>
      <c r="P96" s="47"/>
      <c r="Q96" s="47"/>
      <c r="R96" s="48"/>
      <c r="S96" s="48"/>
      <c r="U96" s="48"/>
      <c r="V96" s="48"/>
      <c r="W96" s="48"/>
      <c r="X96" s="54"/>
      <c r="Y96" s="48"/>
      <c r="AB96" s="54"/>
    </row>
    <row r="97" spans="1:28" s="49" customFormat="1" ht="22.5" customHeight="1">
      <c r="A97" s="44"/>
      <c r="C97" s="54"/>
      <c r="D97" s="37"/>
      <c r="F97" s="44"/>
      <c r="G97" s="44"/>
      <c r="H97" s="44"/>
      <c r="I97" s="44"/>
      <c r="J97" s="47"/>
      <c r="K97" s="47"/>
      <c r="L97" s="47"/>
      <c r="M97" s="47"/>
      <c r="N97" s="47"/>
      <c r="O97" s="47"/>
      <c r="P97" s="47"/>
      <c r="Q97" s="47"/>
      <c r="R97" s="48"/>
      <c r="S97" s="48"/>
      <c r="U97" s="48"/>
      <c r="V97" s="48"/>
      <c r="W97" s="48"/>
      <c r="X97" s="54"/>
      <c r="Y97" s="48"/>
      <c r="AB97" s="54"/>
    </row>
    <row r="98" spans="1:28" s="49" customFormat="1" ht="16.5">
      <c r="A98" s="55"/>
      <c r="C98" s="56"/>
      <c r="D98" s="37"/>
      <c r="F98" s="44"/>
      <c r="G98" s="44"/>
      <c r="H98" s="44"/>
      <c r="I98" s="44"/>
      <c r="J98" s="47"/>
      <c r="K98" s="47"/>
      <c r="L98" s="47"/>
      <c r="M98" s="47"/>
      <c r="N98" s="47"/>
      <c r="O98" s="47"/>
      <c r="P98" s="47"/>
      <c r="Q98" s="47"/>
      <c r="R98" s="57"/>
      <c r="S98" s="57"/>
      <c r="U98" s="57"/>
      <c r="V98" s="57"/>
      <c r="W98" s="57"/>
      <c r="X98" s="57"/>
      <c r="Y98" s="47"/>
      <c r="AB98" s="57"/>
    </row>
    <row r="99" spans="1:28" s="49" customFormat="1" ht="16.5">
      <c r="A99" s="44"/>
      <c r="C99" s="54" t="s">
        <v>239</v>
      </c>
      <c r="D99" s="37"/>
      <c r="F99" s="44"/>
      <c r="G99" s="44"/>
      <c r="H99" s="44"/>
      <c r="I99" s="44"/>
      <c r="J99" s="47"/>
      <c r="K99" s="47"/>
      <c r="L99" s="47"/>
      <c r="M99" s="47"/>
      <c r="N99" s="47"/>
      <c r="O99" s="47"/>
      <c r="P99" s="59"/>
      <c r="Q99" s="47"/>
      <c r="R99" s="57"/>
      <c r="S99" s="57"/>
      <c r="U99" s="47"/>
      <c r="V99" s="57"/>
      <c r="W99" s="57"/>
      <c r="X99" s="54" t="s">
        <v>331</v>
      </c>
      <c r="Y99" s="47"/>
      <c r="AB99" s="54"/>
    </row>
  </sheetData>
  <sheetProtection/>
  <mergeCells count="22">
    <mergeCell ref="AA8:AC8"/>
    <mergeCell ref="A5:AE5"/>
    <mergeCell ref="A6:AE6"/>
    <mergeCell ref="I8:K8"/>
    <mergeCell ref="L8:N8"/>
    <mergeCell ref="R8:T8"/>
    <mergeCell ref="O8:Q8"/>
    <mergeCell ref="AE8:AE9"/>
    <mergeCell ref="AD8:AD9"/>
    <mergeCell ref="U8:W8"/>
    <mergeCell ref="A1:F1"/>
    <mergeCell ref="R1:AE1"/>
    <mergeCell ref="A2:F2"/>
    <mergeCell ref="R2:AE2"/>
    <mergeCell ref="X8:Z8"/>
    <mergeCell ref="A3:F3"/>
    <mergeCell ref="B8:C8"/>
    <mergeCell ref="E8:E10"/>
    <mergeCell ref="H8:H10"/>
    <mergeCell ref="A8:A10"/>
    <mergeCell ref="F8:F10"/>
    <mergeCell ref="G8:G10"/>
  </mergeCells>
  <printOptions/>
  <pageMargins left="0.31" right="0.16" top="0.44" bottom="0.26" header="0.24" footer="0.16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M99"/>
  <sheetViews>
    <sheetView zoomScalePageLayoutView="0" workbookViewId="0" topLeftCell="A5">
      <pane xSplit="3" ySplit="6" topLeftCell="D39" activePane="bottomRight" state="frozen"/>
      <selection pane="topLeft" activeCell="A5" sqref="A5"/>
      <selection pane="topRight" activeCell="D5" sqref="D5"/>
      <selection pane="bottomLeft" activeCell="A11" sqref="A11"/>
      <selection pane="bottomRight" activeCell="X21" sqref="X21"/>
    </sheetView>
  </sheetViews>
  <sheetFormatPr defaultColWidth="10.28125" defaultRowHeight="12.75"/>
  <cols>
    <col min="1" max="1" width="3.8515625" style="32" customWidth="1"/>
    <col min="2" max="2" width="17.57421875" style="38" customWidth="1"/>
    <col min="3" max="3" width="9.140625" style="38" customWidth="1"/>
    <col min="4" max="4" width="10.140625" style="32" customWidth="1"/>
    <col min="5" max="5" width="10.8515625" style="33" customWidth="1"/>
    <col min="6" max="6" width="15.8515625" style="32" customWidth="1"/>
    <col min="7" max="7" width="6.8515625" style="32" customWidth="1"/>
    <col min="8" max="8" width="5.7109375" style="34" customWidth="1"/>
    <col min="9" max="9" width="5.28125" style="34" customWidth="1"/>
    <col min="10" max="11" width="5.7109375" style="34" customWidth="1"/>
    <col min="12" max="12" width="5.57421875" style="372" customWidth="1"/>
    <col min="13" max="14" width="5.7109375" style="34" customWidth="1"/>
    <col min="15" max="15" width="5.28125" style="34" customWidth="1"/>
    <col min="16" max="17" width="5.7109375" style="34" customWidth="1"/>
    <col min="18" max="18" width="5.28125" style="34" customWidth="1"/>
    <col min="19" max="20" width="5.7109375" style="34" customWidth="1"/>
    <col min="21" max="21" width="5.28125" style="34" customWidth="1"/>
    <col min="22" max="23" width="5.7109375" style="34" customWidth="1"/>
    <col min="24" max="24" width="5.28125" style="472" customWidth="1"/>
    <col min="25" max="26" width="5.7109375" style="34" customWidth="1"/>
    <col min="27" max="27" width="5.28125" style="372" customWidth="1"/>
    <col min="28" max="28" width="5.7109375" style="34" customWidth="1"/>
    <col min="29" max="29" width="6.421875" style="35" customWidth="1"/>
    <col min="30" max="30" width="12.8515625" style="146" customWidth="1"/>
    <col min="31" max="16384" width="10.28125" style="32" customWidth="1"/>
  </cols>
  <sheetData>
    <row r="1" spans="1:36" s="18" customFormat="1" ht="13.5" customHeight="1">
      <c r="A1" s="491" t="s">
        <v>90</v>
      </c>
      <c r="B1" s="491"/>
      <c r="C1" s="491"/>
      <c r="D1" s="491"/>
      <c r="E1" s="491"/>
      <c r="F1" s="60"/>
      <c r="G1" s="60"/>
      <c r="H1" s="60"/>
      <c r="I1" s="60"/>
      <c r="J1" s="60"/>
      <c r="L1" s="242"/>
      <c r="P1" s="492" t="s">
        <v>240</v>
      </c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80"/>
      <c r="AE1" s="80"/>
      <c r="AF1" s="80"/>
      <c r="AG1" s="80"/>
      <c r="AH1" s="80"/>
      <c r="AI1" s="80"/>
      <c r="AJ1" s="80"/>
    </row>
    <row r="2" spans="1:36" s="18" customFormat="1" ht="13.5" customHeight="1">
      <c r="A2" s="491" t="s">
        <v>91</v>
      </c>
      <c r="B2" s="491"/>
      <c r="C2" s="491"/>
      <c r="D2" s="491"/>
      <c r="E2" s="491"/>
      <c r="F2" s="60"/>
      <c r="G2" s="60"/>
      <c r="H2" s="60"/>
      <c r="I2" s="60"/>
      <c r="J2" s="60"/>
      <c r="L2" s="242"/>
      <c r="P2" s="492" t="s">
        <v>241</v>
      </c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80"/>
      <c r="AE2" s="80"/>
      <c r="AF2" s="80"/>
      <c r="AG2" s="80"/>
      <c r="AH2" s="80"/>
      <c r="AI2" s="80"/>
      <c r="AJ2" s="80"/>
    </row>
    <row r="3" spans="1:27" s="18" customFormat="1" ht="13.5" customHeight="1">
      <c r="A3" s="491" t="s">
        <v>242</v>
      </c>
      <c r="B3" s="491"/>
      <c r="C3" s="491"/>
      <c r="D3" s="491"/>
      <c r="E3" s="491"/>
      <c r="F3" s="60"/>
      <c r="G3" s="60"/>
      <c r="H3" s="60"/>
      <c r="I3" s="60"/>
      <c r="J3" s="60"/>
      <c r="K3" s="60"/>
      <c r="L3" s="373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469"/>
      <c r="Y3" s="49"/>
      <c r="AA3" s="242"/>
    </row>
    <row r="4" spans="1:27" s="18" customFormat="1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374"/>
      <c r="M4" s="60"/>
      <c r="N4" s="60"/>
      <c r="O4" s="60"/>
      <c r="P4" s="60"/>
      <c r="Q4" s="61" t="s">
        <v>243</v>
      </c>
      <c r="R4" s="61"/>
      <c r="S4" s="61"/>
      <c r="T4" s="61"/>
      <c r="U4" s="61"/>
      <c r="V4" s="61"/>
      <c r="W4" s="62"/>
      <c r="X4" s="469"/>
      <c r="Y4" s="49"/>
      <c r="AA4" s="242"/>
    </row>
    <row r="5" spans="1:39" ht="19.5" customHeight="1">
      <c r="A5" s="493" t="s">
        <v>323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66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147"/>
      <c r="AF5" s="147"/>
      <c r="AG5" s="147"/>
      <c r="AH5" s="147"/>
      <c r="AI5" s="147"/>
      <c r="AJ5" s="147"/>
      <c r="AK5" s="147"/>
      <c r="AL5" s="147"/>
      <c r="AM5" s="147"/>
    </row>
    <row r="6" spans="1:39" s="64" customFormat="1" ht="19.5" customHeight="1">
      <c r="A6" s="494" t="s">
        <v>324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53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148"/>
      <c r="AF6" s="148"/>
      <c r="AG6" s="148"/>
      <c r="AH6" s="148"/>
      <c r="AI6" s="148"/>
      <c r="AJ6" s="148"/>
      <c r="AK6" s="148"/>
      <c r="AL6" s="148"/>
      <c r="AM6" s="148"/>
    </row>
    <row r="7" spans="1:39" ht="15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368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457"/>
      <c r="Y7" s="63"/>
      <c r="Z7" s="63"/>
      <c r="AA7" s="368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1:30" s="208" customFormat="1" ht="33" customHeight="1">
      <c r="A8" s="476" t="s">
        <v>0</v>
      </c>
      <c r="B8" s="495" t="s">
        <v>64</v>
      </c>
      <c r="C8" s="496"/>
      <c r="D8" s="476" t="s">
        <v>65</v>
      </c>
      <c r="E8" s="476" t="s">
        <v>66</v>
      </c>
      <c r="F8" s="476" t="s">
        <v>67</v>
      </c>
      <c r="G8" s="475" t="s">
        <v>236</v>
      </c>
      <c r="H8" s="454" t="s">
        <v>79</v>
      </c>
      <c r="I8" s="455"/>
      <c r="J8" s="499"/>
      <c r="K8" s="454" t="s">
        <v>80</v>
      </c>
      <c r="L8" s="503"/>
      <c r="M8" s="499"/>
      <c r="N8" s="454" t="s">
        <v>81</v>
      </c>
      <c r="O8" s="455"/>
      <c r="P8" s="499"/>
      <c r="Q8" s="454" t="s">
        <v>82</v>
      </c>
      <c r="R8" s="455"/>
      <c r="S8" s="499"/>
      <c r="T8" s="454" t="s">
        <v>83</v>
      </c>
      <c r="U8" s="455"/>
      <c r="V8" s="499"/>
      <c r="W8" s="454" t="s">
        <v>84</v>
      </c>
      <c r="X8" s="455"/>
      <c r="Y8" s="499"/>
      <c r="Z8" s="454" t="s">
        <v>85</v>
      </c>
      <c r="AA8" s="455"/>
      <c r="AB8" s="499"/>
      <c r="AC8" s="505" t="s">
        <v>86</v>
      </c>
      <c r="AD8" s="505" t="s">
        <v>353</v>
      </c>
    </row>
    <row r="9" spans="1:30" ht="51" customHeight="1">
      <c r="A9" s="476"/>
      <c r="B9" s="65" t="s">
        <v>245</v>
      </c>
      <c r="C9" s="66" t="s">
        <v>246</v>
      </c>
      <c r="D9" s="476"/>
      <c r="E9" s="476"/>
      <c r="F9" s="476"/>
      <c r="G9" s="475"/>
      <c r="H9" s="209" t="s">
        <v>352</v>
      </c>
      <c r="I9" s="209" t="s">
        <v>69</v>
      </c>
      <c r="J9" s="210" t="s">
        <v>70</v>
      </c>
      <c r="K9" s="209" t="s">
        <v>352</v>
      </c>
      <c r="L9" s="369" t="s">
        <v>69</v>
      </c>
      <c r="M9" s="210" t="s">
        <v>70</v>
      </c>
      <c r="N9" s="209" t="s">
        <v>352</v>
      </c>
      <c r="O9" s="209" t="s">
        <v>69</v>
      </c>
      <c r="P9" s="210" t="s">
        <v>70</v>
      </c>
      <c r="Q9" s="209" t="s">
        <v>352</v>
      </c>
      <c r="R9" s="209" t="s">
        <v>69</v>
      </c>
      <c r="S9" s="210" t="s">
        <v>70</v>
      </c>
      <c r="T9" s="209" t="s">
        <v>352</v>
      </c>
      <c r="U9" s="209" t="s">
        <v>69</v>
      </c>
      <c r="V9" s="210" t="s">
        <v>70</v>
      </c>
      <c r="W9" s="209" t="s">
        <v>352</v>
      </c>
      <c r="X9" s="470" t="s">
        <v>69</v>
      </c>
      <c r="Y9" s="210" t="s">
        <v>70</v>
      </c>
      <c r="Z9" s="209" t="s">
        <v>352</v>
      </c>
      <c r="AA9" s="369" t="s">
        <v>69</v>
      </c>
      <c r="AB9" s="210" t="s">
        <v>70</v>
      </c>
      <c r="AC9" s="506"/>
      <c r="AD9" s="506"/>
    </row>
    <row r="10" spans="1:30" ht="20.25" customHeight="1">
      <c r="A10" s="476"/>
      <c r="B10" s="134"/>
      <c r="C10" s="93"/>
      <c r="D10" s="476"/>
      <c r="E10" s="476"/>
      <c r="F10" s="476"/>
      <c r="G10" s="475"/>
      <c r="H10" s="135">
        <v>0</v>
      </c>
      <c r="I10" s="135">
        <v>0</v>
      </c>
      <c r="J10" s="135">
        <v>4</v>
      </c>
      <c r="K10" s="135">
        <v>0</v>
      </c>
      <c r="L10" s="370">
        <v>0</v>
      </c>
      <c r="M10" s="135">
        <v>4</v>
      </c>
      <c r="N10" s="135">
        <v>0</v>
      </c>
      <c r="O10" s="135">
        <v>0</v>
      </c>
      <c r="P10" s="135">
        <v>4</v>
      </c>
      <c r="Q10" s="135">
        <v>0</v>
      </c>
      <c r="R10" s="135">
        <v>0</v>
      </c>
      <c r="S10" s="135">
        <v>4</v>
      </c>
      <c r="T10" s="135">
        <v>0</v>
      </c>
      <c r="U10" s="135">
        <v>0</v>
      </c>
      <c r="V10" s="135">
        <v>4</v>
      </c>
      <c r="W10" s="135">
        <v>0</v>
      </c>
      <c r="X10" s="471">
        <v>0</v>
      </c>
      <c r="Y10" s="135">
        <v>0</v>
      </c>
      <c r="Z10" s="135">
        <v>0</v>
      </c>
      <c r="AA10" s="370">
        <v>0</v>
      </c>
      <c r="AB10" s="135">
        <v>1</v>
      </c>
      <c r="AC10" s="135">
        <f>SUM(H10:AB10)</f>
        <v>21</v>
      </c>
      <c r="AD10" s="135">
        <v>0</v>
      </c>
    </row>
    <row r="11" spans="1:30" ht="22.5" customHeight="1">
      <c r="A11" s="94">
        <v>1</v>
      </c>
      <c r="B11" s="95" t="s">
        <v>98</v>
      </c>
      <c r="C11" s="96" t="s">
        <v>99</v>
      </c>
      <c r="D11" s="97">
        <v>409180081</v>
      </c>
      <c r="E11" s="98" t="s">
        <v>248</v>
      </c>
      <c r="F11" s="99" t="s">
        <v>15</v>
      </c>
      <c r="G11" s="128" t="s">
        <v>231</v>
      </c>
      <c r="H11" s="136">
        <v>6</v>
      </c>
      <c r="I11" s="100"/>
      <c r="J11" s="100">
        <f aca="true" t="shared" si="0" ref="J11:J55">IF(I11="",H11,IF(H11&gt;=5,I11,MAX(H11,I11)))</f>
        <v>6</v>
      </c>
      <c r="K11" s="136">
        <v>3</v>
      </c>
      <c r="L11" s="245">
        <v>7</v>
      </c>
      <c r="M11" s="100">
        <f aca="true" t="shared" si="1" ref="M11:M55">IF(L11="",K11,IF(K11&gt;=5,L11,MAX(K11,L11)))</f>
        <v>7</v>
      </c>
      <c r="N11" s="136">
        <v>6</v>
      </c>
      <c r="O11" s="100"/>
      <c r="P11" s="100">
        <f aca="true" t="shared" si="2" ref="P11:P55">IF(O11="",N11,IF(N11&gt;=5,O11,MAX(N11,O11)))</f>
        <v>6</v>
      </c>
      <c r="Q11" s="136">
        <v>8</v>
      </c>
      <c r="R11" s="100"/>
      <c r="S11" s="100">
        <f aca="true" t="shared" si="3" ref="S11:S55">IF(R11="",Q11,IF(Q11&gt;=5,R11,MAX(Q11,R11)))</f>
        <v>8</v>
      </c>
      <c r="T11" s="136">
        <v>8</v>
      </c>
      <c r="U11" s="100"/>
      <c r="V11" s="100">
        <f aca="true" t="shared" si="4" ref="V11:V55">IF(U11="",T11,IF(T11&gt;=5,U11,MAX(T11,U11)))</f>
        <v>8</v>
      </c>
      <c r="W11" s="136">
        <v>6</v>
      </c>
      <c r="X11" s="460"/>
      <c r="Y11" s="100">
        <f aca="true" t="shared" si="5" ref="Y11:Y55">IF(X11="",W11,IF(W11&gt;=5,X11,MAX(W11,X11)))</f>
        <v>6</v>
      </c>
      <c r="Z11" s="136">
        <v>0</v>
      </c>
      <c r="AA11" s="245">
        <v>3</v>
      </c>
      <c r="AB11" s="100">
        <f aca="true" t="shared" si="6" ref="AB11:AB55">IF(AA11="",Z11,IF(Z11&gt;=5,AA11,MAX(Z11,AA11)))</f>
        <v>3</v>
      </c>
      <c r="AC11" s="137">
        <f>ROUND(SUMPRODUCT(H11:AB11,$H$10:$AB$10)/SUM($H$10:$AB$10),2)</f>
        <v>6.81</v>
      </c>
      <c r="AD11" s="138" t="str">
        <f>IF(AC11&gt;=9,"Xuất sắc",IF(AC11&gt;=8,"Giỏi",IF(AC11&gt;=7,"Khá",IF(AC11&gt;=6,"TB.Khá",IF(AC11&gt;=5,"Trung Bình",IF(AC11&gt;=4,"Yếu","Kém"))))))</f>
        <v>TB.Khá</v>
      </c>
    </row>
    <row r="12" spans="1:30" ht="22.5" customHeight="1">
      <c r="A12" s="104">
        <v>2</v>
      </c>
      <c r="B12" s="105" t="s">
        <v>100</v>
      </c>
      <c r="C12" s="106" t="s">
        <v>99</v>
      </c>
      <c r="D12" s="107">
        <v>409180082</v>
      </c>
      <c r="E12" s="108" t="s">
        <v>249</v>
      </c>
      <c r="F12" s="104" t="s">
        <v>16</v>
      </c>
      <c r="G12" s="129" t="s">
        <v>164</v>
      </c>
      <c r="H12" s="139">
        <v>6</v>
      </c>
      <c r="I12" s="110"/>
      <c r="J12" s="109">
        <f t="shared" si="0"/>
        <v>6</v>
      </c>
      <c r="K12" s="139">
        <v>3</v>
      </c>
      <c r="L12" s="253">
        <v>7</v>
      </c>
      <c r="M12" s="109">
        <f t="shared" si="1"/>
        <v>7</v>
      </c>
      <c r="N12" s="139">
        <v>3</v>
      </c>
      <c r="O12" s="110">
        <v>6</v>
      </c>
      <c r="P12" s="109">
        <f t="shared" si="2"/>
        <v>6</v>
      </c>
      <c r="Q12" s="139">
        <v>8</v>
      </c>
      <c r="R12" s="110"/>
      <c r="S12" s="109">
        <f t="shared" si="3"/>
        <v>8</v>
      </c>
      <c r="T12" s="139">
        <v>7</v>
      </c>
      <c r="U12" s="110"/>
      <c r="V12" s="109">
        <f t="shared" si="4"/>
        <v>7</v>
      </c>
      <c r="W12" s="139">
        <v>7</v>
      </c>
      <c r="X12" s="436"/>
      <c r="Y12" s="109">
        <f t="shared" si="5"/>
        <v>7</v>
      </c>
      <c r="Z12" s="139">
        <v>5</v>
      </c>
      <c r="AA12" s="253"/>
      <c r="AB12" s="109">
        <f t="shared" si="6"/>
        <v>5</v>
      </c>
      <c r="AC12" s="140">
        <f aca="true" t="shared" si="7" ref="AC12:AC55">ROUND(SUMPRODUCT(H12:AB12,$H$10:$AB$10)/SUM($H$10:$AB$10),2)</f>
        <v>6.71</v>
      </c>
      <c r="AD12" s="141" t="str">
        <f>IF(AC12&gt;=9,"Xuất sắc",IF(AC12&gt;=8,"Giỏi",IF(AC12&gt;=7,"Khá",IF(AC12&gt;=6,"TB.Khá",IF(AC12&gt;=5,"Trung Bình",IF(AC12&gt;=4,"Yếu","Kém"))))))</f>
        <v>TB.Khá</v>
      </c>
    </row>
    <row r="13" spans="1:30" ht="22.5" customHeight="1">
      <c r="A13" s="113">
        <v>3</v>
      </c>
      <c r="B13" s="105" t="s">
        <v>101</v>
      </c>
      <c r="C13" s="106" t="s">
        <v>99</v>
      </c>
      <c r="D13" s="114">
        <v>409180083</v>
      </c>
      <c r="E13" s="108" t="s">
        <v>250</v>
      </c>
      <c r="F13" s="104" t="s">
        <v>3</v>
      </c>
      <c r="G13" s="129" t="s">
        <v>164</v>
      </c>
      <c r="H13" s="139">
        <v>7</v>
      </c>
      <c r="I13" s="110"/>
      <c r="J13" s="109">
        <f t="shared" si="0"/>
        <v>7</v>
      </c>
      <c r="K13" s="139">
        <v>3</v>
      </c>
      <c r="L13" s="253">
        <v>4</v>
      </c>
      <c r="M13" s="109">
        <f t="shared" si="1"/>
        <v>4</v>
      </c>
      <c r="N13" s="139">
        <v>4</v>
      </c>
      <c r="O13" s="110">
        <v>6</v>
      </c>
      <c r="P13" s="109">
        <f t="shared" si="2"/>
        <v>6</v>
      </c>
      <c r="Q13" s="139">
        <v>8</v>
      </c>
      <c r="R13" s="110"/>
      <c r="S13" s="109">
        <f t="shared" si="3"/>
        <v>8</v>
      </c>
      <c r="T13" s="139">
        <v>7</v>
      </c>
      <c r="U13" s="110"/>
      <c r="V13" s="109">
        <f t="shared" si="4"/>
        <v>7</v>
      </c>
      <c r="W13" s="139">
        <v>6</v>
      </c>
      <c r="X13" s="436"/>
      <c r="Y13" s="109">
        <f t="shared" si="5"/>
        <v>6</v>
      </c>
      <c r="Z13" s="139">
        <v>10</v>
      </c>
      <c r="AA13" s="253"/>
      <c r="AB13" s="109">
        <f t="shared" si="6"/>
        <v>10</v>
      </c>
      <c r="AC13" s="140">
        <f t="shared" si="7"/>
        <v>6.57</v>
      </c>
      <c r="AD13" s="141" t="str">
        <f>IF(AC13&gt;=9,"Xuất sắc",IF(AC13&gt;=8,"Giỏi",IF(AC13&gt;=7,"Khá",IF(AC13&gt;=6,"TB.Khá",IF(AC13&gt;=5,"Trung Bình",IF(AC13&gt;=4,"Yếu","Kém"))))))</f>
        <v>TB.Khá</v>
      </c>
    </row>
    <row r="14" spans="1:30" ht="22.5" customHeight="1">
      <c r="A14" s="104">
        <v>4</v>
      </c>
      <c r="B14" s="105" t="s">
        <v>102</v>
      </c>
      <c r="C14" s="106" t="s">
        <v>103</v>
      </c>
      <c r="D14" s="107">
        <v>409180084</v>
      </c>
      <c r="E14" s="108" t="s">
        <v>251</v>
      </c>
      <c r="F14" s="104" t="s">
        <v>17</v>
      </c>
      <c r="G14" s="129" t="s">
        <v>231</v>
      </c>
      <c r="H14" s="139">
        <v>6</v>
      </c>
      <c r="I14" s="110"/>
      <c r="J14" s="109">
        <f t="shared" si="0"/>
        <v>6</v>
      </c>
      <c r="K14" s="139">
        <v>6</v>
      </c>
      <c r="L14" s="110"/>
      <c r="M14" s="109">
        <f t="shared" si="1"/>
        <v>6</v>
      </c>
      <c r="N14" s="139">
        <v>4</v>
      </c>
      <c r="O14" s="110">
        <v>6</v>
      </c>
      <c r="P14" s="109">
        <f t="shared" si="2"/>
        <v>6</v>
      </c>
      <c r="Q14" s="139">
        <v>8</v>
      </c>
      <c r="R14" s="110"/>
      <c r="S14" s="109">
        <f t="shared" si="3"/>
        <v>8</v>
      </c>
      <c r="T14" s="139">
        <v>9</v>
      </c>
      <c r="U14" s="110"/>
      <c r="V14" s="109">
        <f t="shared" si="4"/>
        <v>9</v>
      </c>
      <c r="W14" s="139">
        <v>6</v>
      </c>
      <c r="X14" s="436"/>
      <c r="Y14" s="109">
        <f t="shared" si="5"/>
        <v>6</v>
      </c>
      <c r="Z14" s="139">
        <v>1</v>
      </c>
      <c r="AA14" s="253">
        <v>10</v>
      </c>
      <c r="AB14" s="109">
        <f t="shared" si="6"/>
        <v>10</v>
      </c>
      <c r="AC14" s="140">
        <f t="shared" si="7"/>
        <v>7.14</v>
      </c>
      <c r="AD14" s="141" t="str">
        <f aca="true" t="shared" si="8" ref="AD14:AD77">IF(AC14&gt;=9,"Xuất sắc",IF(AC14&gt;=8,"Giỏi",IF(AC14&gt;=7,"Khá",IF(AC14&gt;=6,"TB.Khá",IF(AC14&gt;=5,"Trung Bình",IF(AC14&gt;=4,"Yếu","Kém"))))))</f>
        <v>Khá</v>
      </c>
    </row>
    <row r="15" spans="1:30" ht="22.5" customHeight="1">
      <c r="A15" s="113">
        <v>5</v>
      </c>
      <c r="B15" s="105" t="s">
        <v>104</v>
      </c>
      <c r="C15" s="106" t="s">
        <v>105</v>
      </c>
      <c r="D15" s="114">
        <v>409180085</v>
      </c>
      <c r="E15" s="108" t="s">
        <v>252</v>
      </c>
      <c r="F15" s="104" t="s">
        <v>7</v>
      </c>
      <c r="G15" s="129" t="s">
        <v>164</v>
      </c>
      <c r="H15" s="139">
        <v>7</v>
      </c>
      <c r="I15" s="110"/>
      <c r="J15" s="109">
        <f t="shared" si="0"/>
        <v>7</v>
      </c>
      <c r="K15" s="139">
        <v>3</v>
      </c>
      <c r="L15" s="253">
        <v>5</v>
      </c>
      <c r="M15" s="109">
        <f t="shared" si="1"/>
        <v>5</v>
      </c>
      <c r="N15" s="139">
        <v>4</v>
      </c>
      <c r="O15" s="110">
        <v>7</v>
      </c>
      <c r="P15" s="109">
        <f t="shared" si="2"/>
        <v>7</v>
      </c>
      <c r="Q15" s="139">
        <v>9</v>
      </c>
      <c r="R15" s="110"/>
      <c r="S15" s="109">
        <f t="shared" si="3"/>
        <v>9</v>
      </c>
      <c r="T15" s="139">
        <v>6</v>
      </c>
      <c r="U15" s="110"/>
      <c r="V15" s="109">
        <f t="shared" si="4"/>
        <v>6</v>
      </c>
      <c r="W15" s="139">
        <v>4</v>
      </c>
      <c r="X15" s="436">
        <v>5</v>
      </c>
      <c r="Y15" s="109">
        <f t="shared" si="5"/>
        <v>5</v>
      </c>
      <c r="Z15" s="139">
        <v>0</v>
      </c>
      <c r="AA15" s="253">
        <v>10</v>
      </c>
      <c r="AB15" s="109">
        <f t="shared" si="6"/>
        <v>10</v>
      </c>
      <c r="AC15" s="140">
        <f t="shared" si="7"/>
        <v>6.95</v>
      </c>
      <c r="AD15" s="141" t="str">
        <f t="shared" si="8"/>
        <v>TB.Khá</v>
      </c>
    </row>
    <row r="16" spans="1:30" ht="22.5" customHeight="1">
      <c r="A16" s="113">
        <v>6</v>
      </c>
      <c r="B16" s="105" t="s">
        <v>106</v>
      </c>
      <c r="C16" s="106" t="s">
        <v>107</v>
      </c>
      <c r="D16" s="107">
        <v>409180086</v>
      </c>
      <c r="E16" s="108" t="s">
        <v>253</v>
      </c>
      <c r="F16" s="104" t="s">
        <v>5</v>
      </c>
      <c r="G16" s="129" t="s">
        <v>164</v>
      </c>
      <c r="H16" s="139">
        <v>7</v>
      </c>
      <c r="I16" s="110"/>
      <c r="J16" s="109">
        <f t="shared" si="0"/>
        <v>7</v>
      </c>
      <c r="K16" s="139">
        <v>5</v>
      </c>
      <c r="L16" s="110"/>
      <c r="M16" s="109">
        <f t="shared" si="1"/>
        <v>5</v>
      </c>
      <c r="N16" s="139">
        <v>4</v>
      </c>
      <c r="O16" s="110">
        <v>6</v>
      </c>
      <c r="P16" s="109">
        <f t="shared" si="2"/>
        <v>6</v>
      </c>
      <c r="Q16" s="139">
        <v>9</v>
      </c>
      <c r="R16" s="110"/>
      <c r="S16" s="109">
        <f t="shared" si="3"/>
        <v>9</v>
      </c>
      <c r="T16" s="139">
        <v>8</v>
      </c>
      <c r="U16" s="110"/>
      <c r="V16" s="109">
        <f t="shared" si="4"/>
        <v>8</v>
      </c>
      <c r="W16" s="139">
        <v>4</v>
      </c>
      <c r="X16" s="436">
        <v>6</v>
      </c>
      <c r="Y16" s="109">
        <f t="shared" si="5"/>
        <v>6</v>
      </c>
      <c r="Z16" s="139">
        <v>0</v>
      </c>
      <c r="AA16" s="253">
        <v>10</v>
      </c>
      <c r="AB16" s="109">
        <f t="shared" si="6"/>
        <v>10</v>
      </c>
      <c r="AC16" s="140">
        <f t="shared" si="7"/>
        <v>7.14</v>
      </c>
      <c r="AD16" s="141" t="str">
        <f t="shared" si="8"/>
        <v>Khá</v>
      </c>
    </row>
    <row r="17" spans="1:30" ht="22.5" customHeight="1">
      <c r="A17" s="104">
        <v>7</v>
      </c>
      <c r="B17" s="105" t="s">
        <v>108</v>
      </c>
      <c r="C17" s="106" t="s">
        <v>109</v>
      </c>
      <c r="D17" s="107">
        <v>409180088</v>
      </c>
      <c r="E17" s="108" t="s">
        <v>254</v>
      </c>
      <c r="F17" s="104" t="s">
        <v>18</v>
      </c>
      <c r="G17" s="129" t="s">
        <v>231</v>
      </c>
      <c r="H17" s="139">
        <v>8</v>
      </c>
      <c r="I17" s="110"/>
      <c r="J17" s="109">
        <f t="shared" si="0"/>
        <v>8</v>
      </c>
      <c r="K17" s="139">
        <v>6</v>
      </c>
      <c r="L17" s="110"/>
      <c r="M17" s="109">
        <f t="shared" si="1"/>
        <v>6</v>
      </c>
      <c r="N17" s="139">
        <v>7</v>
      </c>
      <c r="O17" s="110"/>
      <c r="P17" s="109">
        <f t="shared" si="2"/>
        <v>7</v>
      </c>
      <c r="Q17" s="139">
        <v>8</v>
      </c>
      <c r="R17" s="110"/>
      <c r="S17" s="109">
        <f t="shared" si="3"/>
        <v>8</v>
      </c>
      <c r="T17" s="139">
        <v>8</v>
      </c>
      <c r="U17" s="110"/>
      <c r="V17" s="109">
        <f t="shared" si="4"/>
        <v>8</v>
      </c>
      <c r="W17" s="139">
        <v>5</v>
      </c>
      <c r="X17" s="436"/>
      <c r="Y17" s="109">
        <f t="shared" si="5"/>
        <v>5</v>
      </c>
      <c r="Z17" s="139">
        <v>10</v>
      </c>
      <c r="AA17" s="253"/>
      <c r="AB17" s="109">
        <f t="shared" si="6"/>
        <v>10</v>
      </c>
      <c r="AC17" s="140">
        <f t="shared" si="7"/>
        <v>7.52</v>
      </c>
      <c r="AD17" s="141" t="str">
        <f t="shared" si="8"/>
        <v>Khá</v>
      </c>
    </row>
    <row r="18" spans="1:30" ht="22.5" customHeight="1">
      <c r="A18" s="113">
        <v>8</v>
      </c>
      <c r="B18" s="105" t="s">
        <v>110</v>
      </c>
      <c r="C18" s="106" t="s">
        <v>109</v>
      </c>
      <c r="D18" s="114">
        <v>409180089</v>
      </c>
      <c r="E18" s="108" t="s">
        <v>255</v>
      </c>
      <c r="F18" s="104" t="s">
        <v>18</v>
      </c>
      <c r="G18" s="129" t="s">
        <v>231</v>
      </c>
      <c r="H18" s="139">
        <v>6</v>
      </c>
      <c r="I18" s="110"/>
      <c r="J18" s="109">
        <f t="shared" si="0"/>
        <v>6</v>
      </c>
      <c r="K18" s="139">
        <v>3</v>
      </c>
      <c r="L18" s="253">
        <v>6</v>
      </c>
      <c r="M18" s="109">
        <f t="shared" si="1"/>
        <v>6</v>
      </c>
      <c r="N18" s="139">
        <v>4</v>
      </c>
      <c r="O18" s="110">
        <v>6</v>
      </c>
      <c r="P18" s="109">
        <f t="shared" si="2"/>
        <v>6</v>
      </c>
      <c r="Q18" s="139">
        <v>8</v>
      </c>
      <c r="R18" s="110"/>
      <c r="S18" s="109">
        <f t="shared" si="3"/>
        <v>8</v>
      </c>
      <c r="T18" s="139">
        <v>7</v>
      </c>
      <c r="U18" s="110"/>
      <c r="V18" s="109">
        <f t="shared" si="4"/>
        <v>7</v>
      </c>
      <c r="W18" s="139">
        <v>5</v>
      </c>
      <c r="X18" s="436"/>
      <c r="Y18" s="109">
        <f t="shared" si="5"/>
        <v>5</v>
      </c>
      <c r="Z18" s="139">
        <v>0</v>
      </c>
      <c r="AA18" s="253"/>
      <c r="AB18" s="109">
        <f t="shared" si="6"/>
        <v>0</v>
      </c>
      <c r="AC18" s="140">
        <f t="shared" si="7"/>
        <v>6.29</v>
      </c>
      <c r="AD18" s="141" t="str">
        <f t="shared" si="8"/>
        <v>TB.Khá</v>
      </c>
    </row>
    <row r="19" spans="1:30" ht="22.5" customHeight="1">
      <c r="A19" s="104">
        <v>9</v>
      </c>
      <c r="B19" s="105" t="s">
        <v>111</v>
      </c>
      <c r="C19" s="106" t="s">
        <v>112</v>
      </c>
      <c r="D19" s="107">
        <v>409180090</v>
      </c>
      <c r="E19" s="108" t="s">
        <v>256</v>
      </c>
      <c r="F19" s="104" t="s">
        <v>19</v>
      </c>
      <c r="G19" s="129" t="s">
        <v>231</v>
      </c>
      <c r="H19" s="139">
        <v>6</v>
      </c>
      <c r="I19" s="110"/>
      <c r="J19" s="109">
        <f t="shared" si="0"/>
        <v>6</v>
      </c>
      <c r="K19" s="139">
        <v>6</v>
      </c>
      <c r="L19" s="110"/>
      <c r="M19" s="109">
        <f t="shared" si="1"/>
        <v>6</v>
      </c>
      <c r="N19" s="139">
        <v>6</v>
      </c>
      <c r="O19" s="110"/>
      <c r="P19" s="109">
        <f t="shared" si="2"/>
        <v>6</v>
      </c>
      <c r="Q19" s="139">
        <v>9</v>
      </c>
      <c r="R19" s="110"/>
      <c r="S19" s="109">
        <f t="shared" si="3"/>
        <v>9</v>
      </c>
      <c r="T19" s="139">
        <v>8</v>
      </c>
      <c r="U19" s="110"/>
      <c r="V19" s="109">
        <f t="shared" si="4"/>
        <v>8</v>
      </c>
      <c r="W19" s="139">
        <v>5</v>
      </c>
      <c r="X19" s="436"/>
      <c r="Y19" s="109">
        <f t="shared" si="5"/>
        <v>5</v>
      </c>
      <c r="Z19" s="139">
        <v>0</v>
      </c>
      <c r="AA19" s="253">
        <v>0</v>
      </c>
      <c r="AB19" s="109">
        <f t="shared" si="6"/>
        <v>0</v>
      </c>
      <c r="AC19" s="140">
        <f t="shared" si="7"/>
        <v>6.67</v>
      </c>
      <c r="AD19" s="141" t="str">
        <f t="shared" si="8"/>
        <v>TB.Khá</v>
      </c>
    </row>
    <row r="20" spans="1:30" ht="22.5" customHeight="1">
      <c r="A20" s="113">
        <v>10</v>
      </c>
      <c r="B20" s="105" t="s">
        <v>113</v>
      </c>
      <c r="C20" s="106" t="s">
        <v>112</v>
      </c>
      <c r="D20" s="114">
        <v>409180091</v>
      </c>
      <c r="E20" s="108" t="s">
        <v>257</v>
      </c>
      <c r="F20" s="104" t="s">
        <v>20</v>
      </c>
      <c r="G20" s="129" t="s">
        <v>231</v>
      </c>
      <c r="H20" s="139">
        <v>7</v>
      </c>
      <c r="I20" s="110"/>
      <c r="J20" s="109">
        <f t="shared" si="0"/>
        <v>7</v>
      </c>
      <c r="K20" s="139">
        <v>4</v>
      </c>
      <c r="L20" s="253">
        <v>5</v>
      </c>
      <c r="M20" s="109">
        <f t="shared" si="1"/>
        <v>5</v>
      </c>
      <c r="N20" s="139">
        <v>7</v>
      </c>
      <c r="O20" s="110"/>
      <c r="P20" s="109">
        <f t="shared" si="2"/>
        <v>7</v>
      </c>
      <c r="Q20" s="139">
        <v>8</v>
      </c>
      <c r="R20" s="110"/>
      <c r="S20" s="109">
        <f t="shared" si="3"/>
        <v>8</v>
      </c>
      <c r="T20" s="139">
        <v>8</v>
      </c>
      <c r="U20" s="110"/>
      <c r="V20" s="109">
        <f t="shared" si="4"/>
        <v>8</v>
      </c>
      <c r="W20" s="139">
        <v>6</v>
      </c>
      <c r="X20" s="436"/>
      <c r="Y20" s="109">
        <f t="shared" si="5"/>
        <v>6</v>
      </c>
      <c r="Z20" s="139">
        <v>4</v>
      </c>
      <c r="AA20" s="253"/>
      <c r="AB20" s="109">
        <f t="shared" si="6"/>
        <v>4</v>
      </c>
      <c r="AC20" s="140">
        <f t="shared" si="7"/>
        <v>6.86</v>
      </c>
      <c r="AD20" s="141" t="str">
        <f t="shared" si="8"/>
        <v>TB.Khá</v>
      </c>
    </row>
    <row r="21" spans="1:30" ht="22.5" customHeight="1">
      <c r="A21" s="113">
        <v>11</v>
      </c>
      <c r="B21" s="105" t="s">
        <v>114</v>
      </c>
      <c r="C21" s="106" t="s">
        <v>115</v>
      </c>
      <c r="D21" s="107">
        <v>409180092</v>
      </c>
      <c r="E21" s="108" t="s">
        <v>258</v>
      </c>
      <c r="F21" s="104" t="s">
        <v>21</v>
      </c>
      <c r="G21" s="129" t="s">
        <v>164</v>
      </c>
      <c r="H21" s="139">
        <v>6</v>
      </c>
      <c r="I21" s="110"/>
      <c r="J21" s="109">
        <f t="shared" si="0"/>
        <v>6</v>
      </c>
      <c r="K21" s="139">
        <v>5</v>
      </c>
      <c r="L21" s="110"/>
      <c r="M21" s="109">
        <f t="shared" si="1"/>
        <v>5</v>
      </c>
      <c r="N21" s="139">
        <v>3</v>
      </c>
      <c r="O21" s="110">
        <v>5</v>
      </c>
      <c r="P21" s="109">
        <f t="shared" si="2"/>
        <v>5</v>
      </c>
      <c r="Q21" s="139">
        <v>7</v>
      </c>
      <c r="R21" s="110"/>
      <c r="S21" s="109">
        <f t="shared" si="3"/>
        <v>7</v>
      </c>
      <c r="T21" s="139">
        <v>6</v>
      </c>
      <c r="U21" s="110"/>
      <c r="V21" s="109">
        <f t="shared" si="4"/>
        <v>6</v>
      </c>
      <c r="W21" s="139">
        <v>4</v>
      </c>
      <c r="X21" s="436">
        <v>5</v>
      </c>
      <c r="Y21" s="109">
        <f t="shared" si="5"/>
        <v>5</v>
      </c>
      <c r="Z21" s="139">
        <v>0</v>
      </c>
      <c r="AA21" s="253">
        <v>7</v>
      </c>
      <c r="AB21" s="109">
        <f t="shared" si="6"/>
        <v>7</v>
      </c>
      <c r="AC21" s="140">
        <f t="shared" si="7"/>
        <v>5.86</v>
      </c>
      <c r="AD21" s="141" t="str">
        <f t="shared" si="8"/>
        <v>Trung Bình</v>
      </c>
    </row>
    <row r="22" spans="1:30" ht="22.5" customHeight="1">
      <c r="A22" s="104">
        <v>12</v>
      </c>
      <c r="B22" s="105" t="s">
        <v>116</v>
      </c>
      <c r="C22" s="106" t="s">
        <v>117</v>
      </c>
      <c r="D22" s="114">
        <v>409180093</v>
      </c>
      <c r="E22" s="108" t="s">
        <v>259</v>
      </c>
      <c r="F22" s="104" t="s">
        <v>9</v>
      </c>
      <c r="G22" s="129" t="s">
        <v>164</v>
      </c>
      <c r="H22" s="139">
        <v>6</v>
      </c>
      <c r="I22" s="110"/>
      <c r="J22" s="109">
        <f t="shared" si="0"/>
        <v>6</v>
      </c>
      <c r="K22" s="139">
        <v>3</v>
      </c>
      <c r="L22" s="253">
        <v>4</v>
      </c>
      <c r="M22" s="109">
        <f t="shared" si="1"/>
        <v>4</v>
      </c>
      <c r="N22" s="139">
        <v>4</v>
      </c>
      <c r="O22" s="110">
        <v>6</v>
      </c>
      <c r="P22" s="109">
        <f t="shared" si="2"/>
        <v>6</v>
      </c>
      <c r="Q22" s="139">
        <v>8</v>
      </c>
      <c r="R22" s="110"/>
      <c r="S22" s="109">
        <f t="shared" si="3"/>
        <v>8</v>
      </c>
      <c r="T22" s="139">
        <v>7</v>
      </c>
      <c r="U22" s="110"/>
      <c r="V22" s="109">
        <f t="shared" si="4"/>
        <v>7</v>
      </c>
      <c r="W22" s="139">
        <v>7</v>
      </c>
      <c r="X22" s="436"/>
      <c r="Y22" s="109">
        <f t="shared" si="5"/>
        <v>7</v>
      </c>
      <c r="Z22" s="139">
        <v>4</v>
      </c>
      <c r="AA22" s="253">
        <v>10</v>
      </c>
      <c r="AB22" s="109">
        <f t="shared" si="6"/>
        <v>10</v>
      </c>
      <c r="AC22" s="140">
        <f t="shared" si="7"/>
        <v>6.38</v>
      </c>
      <c r="AD22" s="141" t="str">
        <f t="shared" si="8"/>
        <v>TB.Khá</v>
      </c>
    </row>
    <row r="23" spans="1:30" ht="22.5" customHeight="1">
      <c r="A23" s="113">
        <v>13</v>
      </c>
      <c r="B23" s="105" t="s">
        <v>118</v>
      </c>
      <c r="C23" s="106" t="s">
        <v>119</v>
      </c>
      <c r="D23" s="114">
        <v>409180095</v>
      </c>
      <c r="E23" s="108" t="s">
        <v>260</v>
      </c>
      <c r="F23" s="104" t="s">
        <v>23</v>
      </c>
      <c r="G23" s="129" t="s">
        <v>164</v>
      </c>
      <c r="H23" s="139">
        <v>6</v>
      </c>
      <c r="I23" s="110"/>
      <c r="J23" s="109">
        <f t="shared" si="0"/>
        <v>6</v>
      </c>
      <c r="K23" s="139">
        <v>4</v>
      </c>
      <c r="L23" s="253">
        <v>5</v>
      </c>
      <c r="M23" s="109">
        <f t="shared" si="1"/>
        <v>5</v>
      </c>
      <c r="N23" s="139">
        <v>4</v>
      </c>
      <c r="O23" s="110">
        <v>5</v>
      </c>
      <c r="P23" s="109">
        <f t="shared" si="2"/>
        <v>5</v>
      </c>
      <c r="Q23" s="139">
        <v>8</v>
      </c>
      <c r="R23" s="110"/>
      <c r="S23" s="109">
        <f t="shared" si="3"/>
        <v>8</v>
      </c>
      <c r="T23" s="139">
        <v>7</v>
      </c>
      <c r="U23" s="110"/>
      <c r="V23" s="109">
        <f t="shared" si="4"/>
        <v>7</v>
      </c>
      <c r="W23" s="139">
        <v>6</v>
      </c>
      <c r="X23" s="436"/>
      <c r="Y23" s="109">
        <f t="shared" si="5"/>
        <v>6</v>
      </c>
      <c r="Z23" s="139">
        <v>0</v>
      </c>
      <c r="AA23" s="253"/>
      <c r="AB23" s="109">
        <f t="shared" si="6"/>
        <v>0</v>
      </c>
      <c r="AC23" s="140">
        <f t="shared" si="7"/>
        <v>5.9</v>
      </c>
      <c r="AD23" s="141" t="str">
        <f t="shared" si="8"/>
        <v>Trung Bình</v>
      </c>
    </row>
    <row r="24" spans="1:30" ht="22.5" customHeight="1">
      <c r="A24" s="104">
        <v>14</v>
      </c>
      <c r="B24" s="105" t="s">
        <v>120</v>
      </c>
      <c r="C24" s="106" t="s">
        <v>121</v>
      </c>
      <c r="D24" s="107">
        <v>409180096</v>
      </c>
      <c r="E24" s="108" t="s">
        <v>261</v>
      </c>
      <c r="F24" s="104" t="s">
        <v>24</v>
      </c>
      <c r="G24" s="129" t="s">
        <v>164</v>
      </c>
      <c r="H24" s="139">
        <v>7</v>
      </c>
      <c r="I24" s="110"/>
      <c r="J24" s="109">
        <f t="shared" si="0"/>
        <v>7</v>
      </c>
      <c r="K24" s="139">
        <v>4</v>
      </c>
      <c r="L24" s="253">
        <v>5</v>
      </c>
      <c r="M24" s="109">
        <f t="shared" si="1"/>
        <v>5</v>
      </c>
      <c r="N24" s="139">
        <v>3</v>
      </c>
      <c r="O24" s="110">
        <v>6</v>
      </c>
      <c r="P24" s="109">
        <f t="shared" si="2"/>
        <v>6</v>
      </c>
      <c r="Q24" s="139">
        <v>6</v>
      </c>
      <c r="R24" s="110"/>
      <c r="S24" s="109">
        <f t="shared" si="3"/>
        <v>6</v>
      </c>
      <c r="T24" s="139">
        <v>8</v>
      </c>
      <c r="U24" s="110"/>
      <c r="V24" s="109">
        <f t="shared" si="4"/>
        <v>8</v>
      </c>
      <c r="W24" s="139">
        <v>5</v>
      </c>
      <c r="X24" s="436"/>
      <c r="Y24" s="109">
        <f t="shared" si="5"/>
        <v>5</v>
      </c>
      <c r="Z24" s="139">
        <v>0</v>
      </c>
      <c r="AA24" s="253">
        <v>10</v>
      </c>
      <c r="AB24" s="109">
        <f t="shared" si="6"/>
        <v>10</v>
      </c>
      <c r="AC24" s="140">
        <f t="shared" si="7"/>
        <v>6.57</v>
      </c>
      <c r="AD24" s="141" t="str">
        <f t="shared" si="8"/>
        <v>TB.Khá</v>
      </c>
    </row>
    <row r="25" spans="1:30" ht="22.5" customHeight="1">
      <c r="A25" s="113">
        <v>15</v>
      </c>
      <c r="B25" s="105" t="s">
        <v>122</v>
      </c>
      <c r="C25" s="106" t="s">
        <v>121</v>
      </c>
      <c r="D25" s="114">
        <v>409180097</v>
      </c>
      <c r="E25" s="108" t="s">
        <v>262</v>
      </c>
      <c r="F25" s="104" t="s">
        <v>25</v>
      </c>
      <c r="G25" s="129" t="s">
        <v>231</v>
      </c>
      <c r="H25" s="139">
        <v>6</v>
      </c>
      <c r="I25" s="110"/>
      <c r="J25" s="109">
        <f t="shared" si="0"/>
        <v>6</v>
      </c>
      <c r="K25" s="139">
        <v>4</v>
      </c>
      <c r="L25" s="253">
        <v>8</v>
      </c>
      <c r="M25" s="109">
        <f t="shared" si="1"/>
        <v>8</v>
      </c>
      <c r="N25" s="139">
        <v>3</v>
      </c>
      <c r="O25" s="110">
        <v>6</v>
      </c>
      <c r="P25" s="109">
        <f t="shared" si="2"/>
        <v>6</v>
      </c>
      <c r="Q25" s="139">
        <v>9</v>
      </c>
      <c r="R25" s="110"/>
      <c r="S25" s="109">
        <f t="shared" si="3"/>
        <v>9</v>
      </c>
      <c r="T25" s="139">
        <v>7</v>
      </c>
      <c r="U25" s="110"/>
      <c r="V25" s="109">
        <f t="shared" si="4"/>
        <v>7</v>
      </c>
      <c r="W25" s="139">
        <v>6</v>
      </c>
      <c r="X25" s="436"/>
      <c r="Y25" s="109">
        <f t="shared" si="5"/>
        <v>6</v>
      </c>
      <c r="Z25" s="139">
        <v>10</v>
      </c>
      <c r="AA25" s="253"/>
      <c r="AB25" s="109">
        <f t="shared" si="6"/>
        <v>10</v>
      </c>
      <c r="AC25" s="140">
        <f t="shared" si="7"/>
        <v>7.33</v>
      </c>
      <c r="AD25" s="141" t="str">
        <f t="shared" si="8"/>
        <v>Khá</v>
      </c>
    </row>
    <row r="26" spans="1:30" ht="22.5" customHeight="1">
      <c r="A26" s="113">
        <v>16</v>
      </c>
      <c r="B26" s="105" t="s">
        <v>123</v>
      </c>
      <c r="C26" s="106" t="s">
        <v>124</v>
      </c>
      <c r="D26" s="107">
        <v>409180098</v>
      </c>
      <c r="E26" s="108" t="s">
        <v>263</v>
      </c>
      <c r="F26" s="104" t="s">
        <v>26</v>
      </c>
      <c r="G26" s="129" t="s">
        <v>231</v>
      </c>
      <c r="H26" s="139">
        <v>7</v>
      </c>
      <c r="I26" s="110"/>
      <c r="J26" s="109">
        <f t="shared" si="0"/>
        <v>7</v>
      </c>
      <c r="K26" s="139">
        <v>4</v>
      </c>
      <c r="L26" s="253">
        <v>6</v>
      </c>
      <c r="M26" s="109">
        <f t="shared" si="1"/>
        <v>6</v>
      </c>
      <c r="N26" s="139">
        <v>4</v>
      </c>
      <c r="O26" s="110">
        <v>6</v>
      </c>
      <c r="P26" s="109">
        <f t="shared" si="2"/>
        <v>6</v>
      </c>
      <c r="Q26" s="139">
        <v>8</v>
      </c>
      <c r="R26" s="110"/>
      <c r="S26" s="109">
        <f t="shared" si="3"/>
        <v>8</v>
      </c>
      <c r="T26" s="139">
        <v>7</v>
      </c>
      <c r="U26" s="110"/>
      <c r="V26" s="109">
        <f t="shared" si="4"/>
        <v>7</v>
      </c>
      <c r="W26" s="139">
        <v>6</v>
      </c>
      <c r="X26" s="436"/>
      <c r="Y26" s="109">
        <f t="shared" si="5"/>
        <v>6</v>
      </c>
      <c r="Z26" s="139">
        <v>7</v>
      </c>
      <c r="AA26" s="253"/>
      <c r="AB26" s="109">
        <f t="shared" si="6"/>
        <v>7</v>
      </c>
      <c r="AC26" s="140">
        <f t="shared" si="7"/>
        <v>6.81</v>
      </c>
      <c r="AD26" s="141" t="str">
        <f t="shared" si="8"/>
        <v>TB.Khá</v>
      </c>
    </row>
    <row r="27" spans="1:30" ht="22.5" customHeight="1">
      <c r="A27" s="104">
        <v>17</v>
      </c>
      <c r="B27" s="105" t="s">
        <v>125</v>
      </c>
      <c r="C27" s="106" t="s">
        <v>124</v>
      </c>
      <c r="D27" s="114">
        <v>409180099</v>
      </c>
      <c r="E27" s="108" t="s">
        <v>264</v>
      </c>
      <c r="F27" s="104" t="s">
        <v>2</v>
      </c>
      <c r="G27" s="129" t="s">
        <v>231</v>
      </c>
      <c r="H27" s="139">
        <v>6</v>
      </c>
      <c r="I27" s="110"/>
      <c r="J27" s="109">
        <f t="shared" si="0"/>
        <v>6</v>
      </c>
      <c r="K27" s="139">
        <v>4</v>
      </c>
      <c r="L27" s="253">
        <v>5</v>
      </c>
      <c r="M27" s="109">
        <f t="shared" si="1"/>
        <v>5</v>
      </c>
      <c r="N27" s="139">
        <v>4</v>
      </c>
      <c r="O27" s="110">
        <v>7</v>
      </c>
      <c r="P27" s="109">
        <f t="shared" si="2"/>
        <v>7</v>
      </c>
      <c r="Q27" s="139">
        <v>8</v>
      </c>
      <c r="R27" s="110"/>
      <c r="S27" s="109">
        <f t="shared" si="3"/>
        <v>8</v>
      </c>
      <c r="T27" s="139">
        <v>8</v>
      </c>
      <c r="U27" s="110"/>
      <c r="V27" s="109">
        <f t="shared" si="4"/>
        <v>8</v>
      </c>
      <c r="W27" s="139">
        <v>5</v>
      </c>
      <c r="X27" s="436"/>
      <c r="Y27" s="109">
        <f t="shared" si="5"/>
        <v>5</v>
      </c>
      <c r="Z27" s="139">
        <v>0</v>
      </c>
      <c r="AA27" s="253"/>
      <c r="AB27" s="109">
        <f t="shared" si="6"/>
        <v>0</v>
      </c>
      <c r="AC27" s="140">
        <f t="shared" si="7"/>
        <v>6.48</v>
      </c>
      <c r="AD27" s="141" t="str">
        <f t="shared" si="8"/>
        <v>TB.Khá</v>
      </c>
    </row>
    <row r="28" spans="1:30" ht="22.5" customHeight="1">
      <c r="A28" s="113">
        <v>18</v>
      </c>
      <c r="B28" s="105" t="s">
        <v>126</v>
      </c>
      <c r="C28" s="106" t="s">
        <v>127</v>
      </c>
      <c r="D28" s="107">
        <v>409180100</v>
      </c>
      <c r="E28" s="108" t="s">
        <v>265</v>
      </c>
      <c r="F28" s="104" t="s">
        <v>15</v>
      </c>
      <c r="G28" s="129" t="s">
        <v>231</v>
      </c>
      <c r="H28" s="139">
        <v>6</v>
      </c>
      <c r="I28" s="110"/>
      <c r="J28" s="109">
        <f t="shared" si="0"/>
        <v>6</v>
      </c>
      <c r="K28" s="139">
        <v>5</v>
      </c>
      <c r="L28" s="110"/>
      <c r="M28" s="109">
        <f t="shared" si="1"/>
        <v>5</v>
      </c>
      <c r="N28" s="139">
        <v>4</v>
      </c>
      <c r="O28" s="110">
        <v>5</v>
      </c>
      <c r="P28" s="109">
        <f t="shared" si="2"/>
        <v>5</v>
      </c>
      <c r="Q28" s="139">
        <v>8</v>
      </c>
      <c r="R28" s="110"/>
      <c r="S28" s="109">
        <f t="shared" si="3"/>
        <v>8</v>
      </c>
      <c r="T28" s="139">
        <v>8</v>
      </c>
      <c r="U28" s="110"/>
      <c r="V28" s="109">
        <f t="shared" si="4"/>
        <v>8</v>
      </c>
      <c r="W28" s="139">
        <v>6</v>
      </c>
      <c r="X28" s="436"/>
      <c r="Y28" s="109">
        <f t="shared" si="5"/>
        <v>6</v>
      </c>
      <c r="Z28" s="139">
        <v>10</v>
      </c>
      <c r="AA28" s="253"/>
      <c r="AB28" s="109">
        <f t="shared" si="6"/>
        <v>10</v>
      </c>
      <c r="AC28" s="140">
        <f t="shared" si="7"/>
        <v>6.57</v>
      </c>
      <c r="AD28" s="141" t="str">
        <f t="shared" si="8"/>
        <v>TB.Khá</v>
      </c>
    </row>
    <row r="29" spans="1:30" ht="22.5" customHeight="1">
      <c r="A29" s="104">
        <v>19</v>
      </c>
      <c r="B29" s="105" t="s">
        <v>128</v>
      </c>
      <c r="C29" s="106" t="s">
        <v>129</v>
      </c>
      <c r="D29" s="114">
        <v>409180101</v>
      </c>
      <c r="E29" s="108" t="s">
        <v>266</v>
      </c>
      <c r="F29" s="104" t="s">
        <v>12</v>
      </c>
      <c r="G29" s="129" t="s">
        <v>231</v>
      </c>
      <c r="H29" s="139">
        <v>7</v>
      </c>
      <c r="I29" s="110"/>
      <c r="J29" s="109">
        <f t="shared" si="0"/>
        <v>7</v>
      </c>
      <c r="K29" s="139">
        <v>5</v>
      </c>
      <c r="L29" s="110"/>
      <c r="M29" s="109">
        <f t="shared" si="1"/>
        <v>5</v>
      </c>
      <c r="N29" s="139">
        <v>5</v>
      </c>
      <c r="O29" s="110"/>
      <c r="P29" s="109">
        <f t="shared" si="2"/>
        <v>5</v>
      </c>
      <c r="Q29" s="139">
        <v>8</v>
      </c>
      <c r="R29" s="110"/>
      <c r="S29" s="109">
        <f t="shared" si="3"/>
        <v>8</v>
      </c>
      <c r="T29" s="139">
        <v>7</v>
      </c>
      <c r="U29" s="110"/>
      <c r="V29" s="109">
        <f t="shared" si="4"/>
        <v>7</v>
      </c>
      <c r="W29" s="139">
        <v>8</v>
      </c>
      <c r="X29" s="436"/>
      <c r="Y29" s="109">
        <f t="shared" si="5"/>
        <v>8</v>
      </c>
      <c r="Z29" s="139">
        <v>5</v>
      </c>
      <c r="AA29" s="253"/>
      <c r="AB29" s="109">
        <f t="shared" si="6"/>
        <v>5</v>
      </c>
      <c r="AC29" s="140">
        <f t="shared" si="7"/>
        <v>6.33</v>
      </c>
      <c r="AD29" s="141" t="str">
        <f t="shared" si="8"/>
        <v>TB.Khá</v>
      </c>
    </row>
    <row r="30" spans="1:30" ht="22.5" customHeight="1">
      <c r="A30" s="113">
        <v>20</v>
      </c>
      <c r="B30" s="105" t="s">
        <v>130</v>
      </c>
      <c r="C30" s="106" t="s">
        <v>131</v>
      </c>
      <c r="D30" s="107">
        <v>409180102</v>
      </c>
      <c r="E30" s="108" t="s">
        <v>267</v>
      </c>
      <c r="F30" s="104" t="s">
        <v>22</v>
      </c>
      <c r="G30" s="129" t="s">
        <v>231</v>
      </c>
      <c r="H30" s="139">
        <v>7</v>
      </c>
      <c r="I30" s="110"/>
      <c r="J30" s="109">
        <f t="shared" si="0"/>
        <v>7</v>
      </c>
      <c r="K30" s="139">
        <v>4</v>
      </c>
      <c r="L30" s="253">
        <v>6</v>
      </c>
      <c r="M30" s="109">
        <f t="shared" si="1"/>
        <v>6</v>
      </c>
      <c r="N30" s="139">
        <v>4</v>
      </c>
      <c r="O30" s="110">
        <v>5</v>
      </c>
      <c r="P30" s="109">
        <f t="shared" si="2"/>
        <v>5</v>
      </c>
      <c r="Q30" s="139">
        <v>8</v>
      </c>
      <c r="R30" s="110"/>
      <c r="S30" s="109">
        <f t="shared" si="3"/>
        <v>8</v>
      </c>
      <c r="T30" s="139">
        <v>7</v>
      </c>
      <c r="U30" s="110"/>
      <c r="V30" s="109">
        <f t="shared" si="4"/>
        <v>7</v>
      </c>
      <c r="W30" s="139">
        <v>6</v>
      </c>
      <c r="X30" s="436"/>
      <c r="Y30" s="109">
        <f t="shared" si="5"/>
        <v>6</v>
      </c>
      <c r="Z30" s="139">
        <v>0</v>
      </c>
      <c r="AA30" s="253">
        <v>10</v>
      </c>
      <c r="AB30" s="109">
        <f t="shared" si="6"/>
        <v>10</v>
      </c>
      <c r="AC30" s="140">
        <f t="shared" si="7"/>
        <v>6.76</v>
      </c>
      <c r="AD30" s="141" t="str">
        <f t="shared" si="8"/>
        <v>TB.Khá</v>
      </c>
    </row>
    <row r="31" spans="1:30" ht="22.5" customHeight="1">
      <c r="A31" s="113">
        <v>21</v>
      </c>
      <c r="B31" s="105" t="s">
        <v>132</v>
      </c>
      <c r="C31" s="106" t="s">
        <v>133</v>
      </c>
      <c r="D31" s="107">
        <v>409180104</v>
      </c>
      <c r="E31" s="108" t="s">
        <v>268</v>
      </c>
      <c r="F31" s="104" t="s">
        <v>27</v>
      </c>
      <c r="G31" s="129" t="s">
        <v>231</v>
      </c>
      <c r="H31" s="139">
        <v>6</v>
      </c>
      <c r="I31" s="110"/>
      <c r="J31" s="109">
        <f t="shared" si="0"/>
        <v>6</v>
      </c>
      <c r="K31" s="139">
        <v>4</v>
      </c>
      <c r="L31" s="253">
        <v>7</v>
      </c>
      <c r="M31" s="109">
        <f t="shared" si="1"/>
        <v>7</v>
      </c>
      <c r="N31" s="139">
        <v>3</v>
      </c>
      <c r="O31" s="110">
        <v>5</v>
      </c>
      <c r="P31" s="109">
        <f t="shared" si="2"/>
        <v>5</v>
      </c>
      <c r="Q31" s="139">
        <v>7</v>
      </c>
      <c r="R31" s="110"/>
      <c r="S31" s="109">
        <f t="shared" si="3"/>
        <v>7</v>
      </c>
      <c r="T31" s="139">
        <v>6</v>
      </c>
      <c r="U31" s="110"/>
      <c r="V31" s="109">
        <f t="shared" si="4"/>
        <v>6</v>
      </c>
      <c r="W31" s="139">
        <v>4</v>
      </c>
      <c r="X31" s="436">
        <v>6</v>
      </c>
      <c r="Y31" s="109">
        <f t="shared" si="5"/>
        <v>6</v>
      </c>
      <c r="Z31" s="139">
        <v>0</v>
      </c>
      <c r="AA31" s="253"/>
      <c r="AB31" s="109">
        <f t="shared" si="6"/>
        <v>0</v>
      </c>
      <c r="AC31" s="140">
        <f t="shared" si="7"/>
        <v>5.9</v>
      </c>
      <c r="AD31" s="141" t="str">
        <f t="shared" si="8"/>
        <v>Trung Bình</v>
      </c>
    </row>
    <row r="32" spans="1:30" ht="22.5" customHeight="1">
      <c r="A32" s="104">
        <v>22</v>
      </c>
      <c r="B32" s="105" t="s">
        <v>141</v>
      </c>
      <c r="C32" s="106" t="s">
        <v>235</v>
      </c>
      <c r="D32" s="114">
        <v>409180105</v>
      </c>
      <c r="E32" s="108" t="s">
        <v>269</v>
      </c>
      <c r="F32" s="104" t="s">
        <v>9</v>
      </c>
      <c r="G32" s="129" t="s">
        <v>231</v>
      </c>
      <c r="H32" s="139"/>
      <c r="I32" s="110"/>
      <c r="J32" s="109">
        <f t="shared" si="0"/>
        <v>0</v>
      </c>
      <c r="K32" s="139"/>
      <c r="L32" s="110"/>
      <c r="M32" s="109">
        <f t="shared" si="1"/>
        <v>0</v>
      </c>
      <c r="N32" s="139"/>
      <c r="O32" s="110"/>
      <c r="P32" s="109">
        <f t="shared" si="2"/>
        <v>0</v>
      </c>
      <c r="Q32" s="139"/>
      <c r="R32" s="110"/>
      <c r="S32" s="109">
        <f t="shared" si="3"/>
        <v>0</v>
      </c>
      <c r="T32" s="139"/>
      <c r="U32" s="110"/>
      <c r="V32" s="109">
        <f t="shared" si="4"/>
        <v>0</v>
      </c>
      <c r="W32" s="139">
        <v>0</v>
      </c>
      <c r="X32" s="436"/>
      <c r="Y32" s="109">
        <f t="shared" si="5"/>
        <v>0</v>
      </c>
      <c r="Z32" s="139">
        <v>0</v>
      </c>
      <c r="AA32" s="253"/>
      <c r="AB32" s="109">
        <f t="shared" si="6"/>
        <v>0</v>
      </c>
      <c r="AC32" s="140">
        <f t="shared" si="7"/>
        <v>0</v>
      </c>
      <c r="AD32" s="141" t="str">
        <f t="shared" si="8"/>
        <v>Kém</v>
      </c>
    </row>
    <row r="33" spans="1:30" ht="22.5" customHeight="1">
      <c r="A33" s="113">
        <v>23</v>
      </c>
      <c r="B33" s="105" t="s">
        <v>134</v>
      </c>
      <c r="C33" s="106" t="s">
        <v>135</v>
      </c>
      <c r="D33" s="114">
        <v>409180107</v>
      </c>
      <c r="E33" s="108" t="s">
        <v>270</v>
      </c>
      <c r="F33" s="104" t="s">
        <v>15</v>
      </c>
      <c r="G33" s="129" t="s">
        <v>231</v>
      </c>
      <c r="H33" s="139">
        <v>6</v>
      </c>
      <c r="I33" s="110"/>
      <c r="J33" s="109">
        <f t="shared" si="0"/>
        <v>6</v>
      </c>
      <c r="K33" s="139">
        <v>3</v>
      </c>
      <c r="L33" s="253">
        <v>6</v>
      </c>
      <c r="M33" s="109">
        <f t="shared" si="1"/>
        <v>6</v>
      </c>
      <c r="N33" s="139">
        <v>4</v>
      </c>
      <c r="O33" s="110">
        <v>5</v>
      </c>
      <c r="P33" s="109">
        <f t="shared" si="2"/>
        <v>5</v>
      </c>
      <c r="Q33" s="139">
        <v>8</v>
      </c>
      <c r="R33" s="110"/>
      <c r="S33" s="109">
        <f t="shared" si="3"/>
        <v>8</v>
      </c>
      <c r="T33" s="139">
        <v>7</v>
      </c>
      <c r="U33" s="110"/>
      <c r="V33" s="109">
        <f t="shared" si="4"/>
        <v>7</v>
      </c>
      <c r="W33" s="139">
        <v>5</v>
      </c>
      <c r="X33" s="436"/>
      <c r="Y33" s="109">
        <f t="shared" si="5"/>
        <v>5</v>
      </c>
      <c r="Z33" s="139">
        <v>0</v>
      </c>
      <c r="AA33" s="253">
        <v>10</v>
      </c>
      <c r="AB33" s="109">
        <f t="shared" si="6"/>
        <v>10</v>
      </c>
      <c r="AC33" s="140">
        <f t="shared" si="7"/>
        <v>6.57</v>
      </c>
      <c r="AD33" s="141" t="str">
        <f t="shared" si="8"/>
        <v>TB.Khá</v>
      </c>
    </row>
    <row r="34" spans="1:30" ht="22.5" customHeight="1">
      <c r="A34" s="104">
        <v>24</v>
      </c>
      <c r="B34" s="105" t="s">
        <v>136</v>
      </c>
      <c r="C34" s="106" t="s">
        <v>137</v>
      </c>
      <c r="D34" s="107">
        <v>409180108</v>
      </c>
      <c r="E34" s="108" t="s">
        <v>271</v>
      </c>
      <c r="F34" s="104" t="s">
        <v>17</v>
      </c>
      <c r="G34" s="129" t="s">
        <v>164</v>
      </c>
      <c r="H34" s="139">
        <v>1</v>
      </c>
      <c r="I34" s="110">
        <v>6</v>
      </c>
      <c r="J34" s="109">
        <f t="shared" si="0"/>
        <v>6</v>
      </c>
      <c r="K34" s="139">
        <v>2</v>
      </c>
      <c r="L34" s="253">
        <v>2</v>
      </c>
      <c r="M34" s="109">
        <f t="shared" si="1"/>
        <v>2</v>
      </c>
      <c r="N34" s="139"/>
      <c r="O34" s="110"/>
      <c r="P34" s="109">
        <f t="shared" si="2"/>
        <v>0</v>
      </c>
      <c r="Q34" s="139"/>
      <c r="R34" s="110"/>
      <c r="S34" s="109">
        <f t="shared" si="3"/>
        <v>0</v>
      </c>
      <c r="T34" s="139">
        <v>2</v>
      </c>
      <c r="U34" s="110">
        <v>7</v>
      </c>
      <c r="V34" s="109">
        <f t="shared" si="4"/>
        <v>7</v>
      </c>
      <c r="W34" s="139">
        <v>6</v>
      </c>
      <c r="X34" s="436"/>
      <c r="Y34" s="109">
        <f t="shared" si="5"/>
        <v>6</v>
      </c>
      <c r="Z34" s="139">
        <v>0</v>
      </c>
      <c r="AA34" s="253"/>
      <c r="AB34" s="109">
        <f t="shared" si="6"/>
        <v>0</v>
      </c>
      <c r="AC34" s="140">
        <f t="shared" si="7"/>
        <v>2.86</v>
      </c>
      <c r="AD34" s="141" t="str">
        <f t="shared" si="8"/>
        <v>Kém</v>
      </c>
    </row>
    <row r="35" spans="1:30" ht="22.5" customHeight="1">
      <c r="A35" s="113">
        <v>25</v>
      </c>
      <c r="B35" s="105" t="s">
        <v>138</v>
      </c>
      <c r="C35" s="106" t="s">
        <v>139</v>
      </c>
      <c r="D35" s="114">
        <v>409180109</v>
      </c>
      <c r="E35" s="108" t="s">
        <v>272</v>
      </c>
      <c r="F35" s="104" t="s">
        <v>28</v>
      </c>
      <c r="G35" s="129" t="s">
        <v>164</v>
      </c>
      <c r="H35" s="139">
        <v>7</v>
      </c>
      <c r="I35" s="110"/>
      <c r="J35" s="109">
        <f t="shared" si="0"/>
        <v>7</v>
      </c>
      <c r="K35" s="139">
        <v>5</v>
      </c>
      <c r="L35" s="110"/>
      <c r="M35" s="109">
        <f t="shared" si="1"/>
        <v>5</v>
      </c>
      <c r="N35" s="139">
        <v>5</v>
      </c>
      <c r="O35" s="110"/>
      <c r="P35" s="109">
        <f t="shared" si="2"/>
        <v>5</v>
      </c>
      <c r="Q35" s="139">
        <v>8</v>
      </c>
      <c r="R35" s="110"/>
      <c r="S35" s="109">
        <f t="shared" si="3"/>
        <v>8</v>
      </c>
      <c r="T35" s="139">
        <v>6</v>
      </c>
      <c r="U35" s="110"/>
      <c r="V35" s="109">
        <f t="shared" si="4"/>
        <v>6</v>
      </c>
      <c r="W35" s="139">
        <v>5</v>
      </c>
      <c r="X35" s="436"/>
      <c r="Y35" s="109">
        <f t="shared" si="5"/>
        <v>5</v>
      </c>
      <c r="Z35" s="139">
        <v>0</v>
      </c>
      <c r="AA35" s="253"/>
      <c r="AB35" s="109">
        <f t="shared" si="6"/>
        <v>0</v>
      </c>
      <c r="AC35" s="140">
        <f t="shared" si="7"/>
        <v>5.9</v>
      </c>
      <c r="AD35" s="141" t="str">
        <f t="shared" si="8"/>
        <v>Trung Bình</v>
      </c>
    </row>
    <row r="36" spans="1:30" ht="22.5" customHeight="1">
      <c r="A36" s="113">
        <v>26</v>
      </c>
      <c r="B36" s="105" t="s">
        <v>140</v>
      </c>
      <c r="C36" s="106" t="s">
        <v>139</v>
      </c>
      <c r="D36" s="107">
        <v>409180110</v>
      </c>
      <c r="E36" s="108" t="s">
        <v>273</v>
      </c>
      <c r="F36" s="104" t="s">
        <v>29</v>
      </c>
      <c r="G36" s="129" t="s">
        <v>164</v>
      </c>
      <c r="H36" s="139">
        <v>8</v>
      </c>
      <c r="I36" s="110"/>
      <c r="J36" s="109">
        <f t="shared" si="0"/>
        <v>8</v>
      </c>
      <c r="K36" s="139">
        <v>3</v>
      </c>
      <c r="L36" s="253">
        <v>5</v>
      </c>
      <c r="M36" s="109">
        <f t="shared" si="1"/>
        <v>5</v>
      </c>
      <c r="N36" s="139">
        <v>4</v>
      </c>
      <c r="O36" s="110">
        <v>5</v>
      </c>
      <c r="P36" s="109">
        <f t="shared" si="2"/>
        <v>5</v>
      </c>
      <c r="Q36" s="139">
        <v>8</v>
      </c>
      <c r="R36" s="110"/>
      <c r="S36" s="109">
        <f t="shared" si="3"/>
        <v>8</v>
      </c>
      <c r="T36" s="139">
        <v>9</v>
      </c>
      <c r="U36" s="110"/>
      <c r="V36" s="109">
        <f t="shared" si="4"/>
        <v>9</v>
      </c>
      <c r="W36" s="139">
        <v>5</v>
      </c>
      <c r="X36" s="436"/>
      <c r="Y36" s="109">
        <f t="shared" si="5"/>
        <v>5</v>
      </c>
      <c r="Z36" s="139">
        <v>0</v>
      </c>
      <c r="AA36" s="253">
        <v>10</v>
      </c>
      <c r="AB36" s="109">
        <f t="shared" si="6"/>
        <v>10</v>
      </c>
      <c r="AC36" s="140">
        <f t="shared" si="7"/>
        <v>7.14</v>
      </c>
      <c r="AD36" s="141" t="str">
        <f t="shared" si="8"/>
        <v>Khá</v>
      </c>
    </row>
    <row r="37" spans="1:30" ht="22.5" customHeight="1">
      <c r="A37" s="104">
        <v>27</v>
      </c>
      <c r="B37" s="105" t="s">
        <v>141</v>
      </c>
      <c r="C37" s="106" t="s">
        <v>142</v>
      </c>
      <c r="D37" s="114">
        <v>409180111</v>
      </c>
      <c r="E37" s="108" t="s">
        <v>274</v>
      </c>
      <c r="F37" s="104" t="s">
        <v>17</v>
      </c>
      <c r="G37" s="129" t="s">
        <v>231</v>
      </c>
      <c r="H37" s="139">
        <v>6</v>
      </c>
      <c r="I37" s="110"/>
      <c r="J37" s="109">
        <f t="shared" si="0"/>
        <v>6</v>
      </c>
      <c r="K37" s="139">
        <v>5</v>
      </c>
      <c r="L37" s="110"/>
      <c r="M37" s="109">
        <f t="shared" si="1"/>
        <v>5</v>
      </c>
      <c r="N37" s="139">
        <v>6</v>
      </c>
      <c r="O37" s="110"/>
      <c r="P37" s="109">
        <f t="shared" si="2"/>
        <v>6</v>
      </c>
      <c r="Q37" s="139">
        <v>8</v>
      </c>
      <c r="R37" s="110"/>
      <c r="S37" s="109">
        <f t="shared" si="3"/>
        <v>8</v>
      </c>
      <c r="T37" s="139">
        <v>8</v>
      </c>
      <c r="U37" s="110"/>
      <c r="V37" s="109">
        <f t="shared" si="4"/>
        <v>8</v>
      </c>
      <c r="W37" s="139">
        <v>5</v>
      </c>
      <c r="X37" s="436"/>
      <c r="Y37" s="109">
        <f t="shared" si="5"/>
        <v>5</v>
      </c>
      <c r="Z37" s="139">
        <v>0</v>
      </c>
      <c r="AA37" s="253"/>
      <c r="AB37" s="109">
        <f>IF(AA37="",Z37,IF(Z37&gt;=5,AA37,MAX(Z37,AA37)))</f>
        <v>0</v>
      </c>
      <c r="AC37" s="140">
        <f t="shared" si="7"/>
        <v>6.29</v>
      </c>
      <c r="AD37" s="141" t="str">
        <f t="shared" si="8"/>
        <v>TB.Khá</v>
      </c>
    </row>
    <row r="38" spans="1:30" ht="22.5" customHeight="1">
      <c r="A38" s="113">
        <v>28</v>
      </c>
      <c r="B38" s="105" t="s">
        <v>143</v>
      </c>
      <c r="C38" s="106" t="s">
        <v>144</v>
      </c>
      <c r="D38" s="107">
        <v>409180112</v>
      </c>
      <c r="E38" s="108" t="s">
        <v>275</v>
      </c>
      <c r="F38" s="104" t="s">
        <v>13</v>
      </c>
      <c r="G38" s="129" t="s">
        <v>231</v>
      </c>
      <c r="H38" s="139">
        <v>6</v>
      </c>
      <c r="I38" s="110"/>
      <c r="J38" s="109">
        <f t="shared" si="0"/>
        <v>6</v>
      </c>
      <c r="K38" s="139">
        <v>5</v>
      </c>
      <c r="L38" s="110"/>
      <c r="M38" s="109">
        <f t="shared" si="1"/>
        <v>5</v>
      </c>
      <c r="N38" s="139">
        <v>4</v>
      </c>
      <c r="O38" s="110">
        <v>8</v>
      </c>
      <c r="P38" s="109">
        <f t="shared" si="2"/>
        <v>8</v>
      </c>
      <c r="Q38" s="139">
        <v>8</v>
      </c>
      <c r="R38" s="110"/>
      <c r="S38" s="109">
        <f t="shared" si="3"/>
        <v>8</v>
      </c>
      <c r="T38" s="145">
        <v>8</v>
      </c>
      <c r="U38" s="110"/>
      <c r="V38" s="109">
        <f t="shared" si="4"/>
        <v>8</v>
      </c>
      <c r="W38" s="139">
        <v>5</v>
      </c>
      <c r="X38" s="436"/>
      <c r="Y38" s="109">
        <f t="shared" si="5"/>
        <v>5</v>
      </c>
      <c r="Z38" s="139">
        <v>0</v>
      </c>
      <c r="AA38" s="253"/>
      <c r="AB38" s="109">
        <f>IF(AA38="",Z38,IF(Z38&gt;=5,AA38,MAX(Z38,AA38)))</f>
        <v>0</v>
      </c>
      <c r="AC38" s="140">
        <f t="shared" si="7"/>
        <v>6.67</v>
      </c>
      <c r="AD38" s="141" t="str">
        <f t="shared" si="8"/>
        <v>TB.Khá</v>
      </c>
    </row>
    <row r="39" spans="1:30" ht="22.5" customHeight="1">
      <c r="A39" s="104">
        <v>29</v>
      </c>
      <c r="B39" s="105" t="s">
        <v>145</v>
      </c>
      <c r="C39" s="106" t="s">
        <v>146</v>
      </c>
      <c r="D39" s="107">
        <v>409180114</v>
      </c>
      <c r="E39" s="108" t="s">
        <v>276</v>
      </c>
      <c r="F39" s="104" t="s">
        <v>30</v>
      </c>
      <c r="G39" s="129" t="s">
        <v>231</v>
      </c>
      <c r="H39" s="139">
        <v>6</v>
      </c>
      <c r="I39" s="110"/>
      <c r="J39" s="109">
        <f t="shared" si="0"/>
        <v>6</v>
      </c>
      <c r="K39" s="139">
        <v>5</v>
      </c>
      <c r="L39" s="110"/>
      <c r="M39" s="109">
        <f t="shared" si="1"/>
        <v>5</v>
      </c>
      <c r="N39" s="139">
        <v>4</v>
      </c>
      <c r="O39" s="110">
        <v>7</v>
      </c>
      <c r="P39" s="109">
        <f t="shared" si="2"/>
        <v>7</v>
      </c>
      <c r="Q39" s="139">
        <v>8</v>
      </c>
      <c r="R39" s="110"/>
      <c r="S39" s="109">
        <f t="shared" si="3"/>
        <v>8</v>
      </c>
      <c r="T39" s="139">
        <v>8</v>
      </c>
      <c r="U39" s="110"/>
      <c r="V39" s="109">
        <f t="shared" si="4"/>
        <v>8</v>
      </c>
      <c r="W39" s="139">
        <v>6</v>
      </c>
      <c r="X39" s="436"/>
      <c r="Y39" s="109">
        <f t="shared" si="5"/>
        <v>6</v>
      </c>
      <c r="Z39" s="139">
        <v>7</v>
      </c>
      <c r="AA39" s="253"/>
      <c r="AB39" s="109">
        <f t="shared" si="6"/>
        <v>7</v>
      </c>
      <c r="AC39" s="140">
        <f t="shared" si="7"/>
        <v>6.81</v>
      </c>
      <c r="AD39" s="141" t="str">
        <f t="shared" si="8"/>
        <v>TB.Khá</v>
      </c>
    </row>
    <row r="40" spans="1:30" ht="22.5" customHeight="1">
      <c r="A40" s="113">
        <v>30</v>
      </c>
      <c r="B40" s="105" t="s">
        <v>108</v>
      </c>
      <c r="C40" s="106" t="s">
        <v>147</v>
      </c>
      <c r="D40" s="114">
        <v>409180115</v>
      </c>
      <c r="E40" s="108" t="s">
        <v>277</v>
      </c>
      <c r="F40" s="104" t="s">
        <v>23</v>
      </c>
      <c r="G40" s="129" t="s">
        <v>231</v>
      </c>
      <c r="H40" s="139">
        <v>7</v>
      </c>
      <c r="I40" s="110"/>
      <c r="J40" s="109">
        <f t="shared" si="0"/>
        <v>7</v>
      </c>
      <c r="K40" s="139">
        <v>3</v>
      </c>
      <c r="L40" s="253">
        <v>8</v>
      </c>
      <c r="M40" s="109">
        <f t="shared" si="1"/>
        <v>8</v>
      </c>
      <c r="N40" s="139">
        <v>8</v>
      </c>
      <c r="O40" s="110"/>
      <c r="P40" s="109">
        <f t="shared" si="2"/>
        <v>8</v>
      </c>
      <c r="Q40" s="139">
        <v>8</v>
      </c>
      <c r="R40" s="110"/>
      <c r="S40" s="109">
        <f t="shared" si="3"/>
        <v>8</v>
      </c>
      <c r="T40" s="139">
        <v>6</v>
      </c>
      <c r="U40" s="110"/>
      <c r="V40" s="109">
        <f t="shared" si="4"/>
        <v>6</v>
      </c>
      <c r="W40" s="139">
        <v>5</v>
      </c>
      <c r="X40" s="436"/>
      <c r="Y40" s="109">
        <f t="shared" si="5"/>
        <v>5</v>
      </c>
      <c r="Z40" s="139">
        <v>10</v>
      </c>
      <c r="AA40" s="253"/>
      <c r="AB40" s="109">
        <f t="shared" si="6"/>
        <v>10</v>
      </c>
      <c r="AC40" s="140">
        <f t="shared" si="7"/>
        <v>7.52</v>
      </c>
      <c r="AD40" s="141" t="str">
        <f t="shared" si="8"/>
        <v>Khá</v>
      </c>
    </row>
    <row r="41" spans="1:30" ht="22.5" customHeight="1">
      <c r="A41" s="113">
        <v>31</v>
      </c>
      <c r="B41" s="105" t="s">
        <v>148</v>
      </c>
      <c r="C41" s="106" t="s">
        <v>149</v>
      </c>
      <c r="D41" s="107">
        <v>409180116</v>
      </c>
      <c r="E41" s="108" t="s">
        <v>272</v>
      </c>
      <c r="F41" s="104" t="s">
        <v>31</v>
      </c>
      <c r="G41" s="129" t="s">
        <v>231</v>
      </c>
      <c r="H41" s="139">
        <v>5</v>
      </c>
      <c r="I41" s="110"/>
      <c r="J41" s="109">
        <f t="shared" si="0"/>
        <v>5</v>
      </c>
      <c r="K41" s="139">
        <v>5</v>
      </c>
      <c r="L41" s="110"/>
      <c r="M41" s="109">
        <f t="shared" si="1"/>
        <v>5</v>
      </c>
      <c r="N41" s="139">
        <v>8</v>
      </c>
      <c r="O41" s="110"/>
      <c r="P41" s="109">
        <f t="shared" si="2"/>
        <v>8</v>
      </c>
      <c r="Q41" s="139">
        <v>8</v>
      </c>
      <c r="R41" s="110"/>
      <c r="S41" s="109">
        <f t="shared" si="3"/>
        <v>8</v>
      </c>
      <c r="T41" s="139">
        <v>7</v>
      </c>
      <c r="U41" s="110"/>
      <c r="V41" s="109">
        <f t="shared" si="4"/>
        <v>7</v>
      </c>
      <c r="W41" s="139">
        <v>4</v>
      </c>
      <c r="X41" s="436">
        <v>6</v>
      </c>
      <c r="Y41" s="109">
        <f t="shared" si="5"/>
        <v>6</v>
      </c>
      <c r="Z41" s="139">
        <v>0</v>
      </c>
      <c r="AA41" s="253"/>
      <c r="AB41" s="109">
        <f t="shared" si="6"/>
        <v>0</v>
      </c>
      <c r="AC41" s="140">
        <f t="shared" si="7"/>
        <v>6.29</v>
      </c>
      <c r="AD41" s="141" t="str">
        <f t="shared" si="8"/>
        <v>TB.Khá</v>
      </c>
    </row>
    <row r="42" spans="1:30" ht="22.5" customHeight="1">
      <c r="A42" s="104">
        <v>32</v>
      </c>
      <c r="B42" s="105" t="s">
        <v>150</v>
      </c>
      <c r="C42" s="106" t="s">
        <v>149</v>
      </c>
      <c r="D42" s="114">
        <v>409180117</v>
      </c>
      <c r="E42" s="108" t="s">
        <v>278</v>
      </c>
      <c r="F42" s="104" t="s">
        <v>32</v>
      </c>
      <c r="G42" s="129" t="s">
        <v>231</v>
      </c>
      <c r="H42" s="139">
        <v>6</v>
      </c>
      <c r="I42" s="110"/>
      <c r="J42" s="109">
        <f t="shared" si="0"/>
        <v>6</v>
      </c>
      <c r="K42" s="139">
        <v>5</v>
      </c>
      <c r="L42" s="110"/>
      <c r="M42" s="109">
        <f t="shared" si="1"/>
        <v>5</v>
      </c>
      <c r="N42" s="139">
        <v>7</v>
      </c>
      <c r="O42" s="110"/>
      <c r="P42" s="109">
        <f t="shared" si="2"/>
        <v>7</v>
      </c>
      <c r="Q42" s="139">
        <v>8</v>
      </c>
      <c r="R42" s="110"/>
      <c r="S42" s="109">
        <f t="shared" si="3"/>
        <v>8</v>
      </c>
      <c r="T42" s="139">
        <v>8</v>
      </c>
      <c r="U42" s="110"/>
      <c r="V42" s="109">
        <f t="shared" si="4"/>
        <v>8</v>
      </c>
      <c r="W42" s="139">
        <v>6</v>
      </c>
      <c r="X42" s="436"/>
      <c r="Y42" s="109">
        <f t="shared" si="5"/>
        <v>6</v>
      </c>
      <c r="Z42" s="139">
        <v>10</v>
      </c>
      <c r="AA42" s="253"/>
      <c r="AB42" s="109">
        <f t="shared" si="6"/>
        <v>10</v>
      </c>
      <c r="AC42" s="140">
        <f t="shared" si="7"/>
        <v>6.95</v>
      </c>
      <c r="AD42" s="141" t="str">
        <f t="shared" si="8"/>
        <v>TB.Khá</v>
      </c>
    </row>
    <row r="43" spans="1:30" ht="22.5" customHeight="1">
      <c r="A43" s="113">
        <v>33</v>
      </c>
      <c r="B43" s="105" t="s">
        <v>145</v>
      </c>
      <c r="C43" s="106" t="s">
        <v>151</v>
      </c>
      <c r="D43" s="107">
        <v>409180118</v>
      </c>
      <c r="E43" s="108" t="s">
        <v>279</v>
      </c>
      <c r="F43" s="104" t="s">
        <v>10</v>
      </c>
      <c r="G43" s="129" t="s">
        <v>231</v>
      </c>
      <c r="H43" s="139">
        <v>6</v>
      </c>
      <c r="I43" s="110"/>
      <c r="J43" s="109">
        <f t="shared" si="0"/>
        <v>6</v>
      </c>
      <c r="K43" s="139">
        <v>4</v>
      </c>
      <c r="L43" s="253">
        <v>7</v>
      </c>
      <c r="M43" s="109">
        <f t="shared" si="1"/>
        <v>7</v>
      </c>
      <c r="N43" s="139">
        <v>7</v>
      </c>
      <c r="O43" s="110"/>
      <c r="P43" s="109">
        <f t="shared" si="2"/>
        <v>7</v>
      </c>
      <c r="Q43" s="139">
        <v>8</v>
      </c>
      <c r="R43" s="110"/>
      <c r="S43" s="109">
        <f t="shared" si="3"/>
        <v>8</v>
      </c>
      <c r="T43" s="139">
        <v>8</v>
      </c>
      <c r="U43" s="110"/>
      <c r="V43" s="109">
        <f t="shared" si="4"/>
        <v>8</v>
      </c>
      <c r="W43" s="139">
        <v>6</v>
      </c>
      <c r="X43" s="436"/>
      <c r="Y43" s="109">
        <f t="shared" si="5"/>
        <v>6</v>
      </c>
      <c r="Z43" s="139">
        <v>3</v>
      </c>
      <c r="AA43" s="253">
        <v>9</v>
      </c>
      <c r="AB43" s="109">
        <f t="shared" si="6"/>
        <v>9</v>
      </c>
      <c r="AC43" s="140">
        <f t="shared" si="7"/>
        <v>7.29</v>
      </c>
      <c r="AD43" s="141" t="str">
        <f t="shared" si="8"/>
        <v>Khá</v>
      </c>
    </row>
    <row r="44" spans="1:30" ht="22.5" customHeight="1">
      <c r="A44" s="104">
        <v>34</v>
      </c>
      <c r="B44" s="105" t="s">
        <v>152</v>
      </c>
      <c r="C44" s="106" t="s">
        <v>153</v>
      </c>
      <c r="D44" s="114">
        <v>409180119</v>
      </c>
      <c r="E44" s="108" t="s">
        <v>280</v>
      </c>
      <c r="F44" s="104" t="s">
        <v>33</v>
      </c>
      <c r="G44" s="129" t="s">
        <v>164</v>
      </c>
      <c r="H44" s="139">
        <v>7</v>
      </c>
      <c r="I44" s="110"/>
      <c r="J44" s="109">
        <f t="shared" si="0"/>
        <v>7</v>
      </c>
      <c r="K44" s="139">
        <v>6</v>
      </c>
      <c r="L44" s="110"/>
      <c r="M44" s="109">
        <f t="shared" si="1"/>
        <v>6</v>
      </c>
      <c r="N44" s="139">
        <v>6</v>
      </c>
      <c r="O44" s="110"/>
      <c r="P44" s="109">
        <f t="shared" si="2"/>
        <v>6</v>
      </c>
      <c r="Q44" s="139">
        <v>8</v>
      </c>
      <c r="R44" s="110"/>
      <c r="S44" s="109">
        <f t="shared" si="3"/>
        <v>8</v>
      </c>
      <c r="T44" s="139">
        <v>7</v>
      </c>
      <c r="U44" s="110"/>
      <c r="V44" s="109">
        <f t="shared" si="4"/>
        <v>7</v>
      </c>
      <c r="W44" s="139">
        <v>7</v>
      </c>
      <c r="X44" s="436"/>
      <c r="Y44" s="109">
        <f t="shared" si="5"/>
        <v>7</v>
      </c>
      <c r="Z44" s="139">
        <v>10</v>
      </c>
      <c r="AA44" s="253"/>
      <c r="AB44" s="109">
        <f t="shared" si="6"/>
        <v>10</v>
      </c>
      <c r="AC44" s="140">
        <f t="shared" si="7"/>
        <v>6.95</v>
      </c>
      <c r="AD44" s="141" t="str">
        <f t="shared" si="8"/>
        <v>TB.Khá</v>
      </c>
    </row>
    <row r="45" spans="1:30" ht="22.5" customHeight="1">
      <c r="A45" s="113">
        <v>35</v>
      </c>
      <c r="B45" s="105" t="s">
        <v>154</v>
      </c>
      <c r="C45" s="106" t="s">
        <v>155</v>
      </c>
      <c r="D45" s="107">
        <v>409180120</v>
      </c>
      <c r="E45" s="108" t="s">
        <v>281</v>
      </c>
      <c r="F45" s="104" t="s">
        <v>6</v>
      </c>
      <c r="G45" s="129" t="s">
        <v>164</v>
      </c>
      <c r="H45" s="139">
        <v>6</v>
      </c>
      <c r="I45" s="110"/>
      <c r="J45" s="109">
        <f t="shared" si="0"/>
        <v>6</v>
      </c>
      <c r="K45" s="139">
        <v>6</v>
      </c>
      <c r="L45" s="110"/>
      <c r="M45" s="109">
        <f t="shared" si="1"/>
        <v>6</v>
      </c>
      <c r="N45" s="139">
        <v>7</v>
      </c>
      <c r="O45" s="110"/>
      <c r="P45" s="109">
        <f t="shared" si="2"/>
        <v>7</v>
      </c>
      <c r="Q45" s="139">
        <v>8</v>
      </c>
      <c r="R45" s="110"/>
      <c r="S45" s="109">
        <f t="shared" si="3"/>
        <v>8</v>
      </c>
      <c r="T45" s="139">
        <v>7</v>
      </c>
      <c r="U45" s="110"/>
      <c r="V45" s="109">
        <f t="shared" si="4"/>
        <v>7</v>
      </c>
      <c r="W45" s="139">
        <v>5</v>
      </c>
      <c r="X45" s="436"/>
      <c r="Y45" s="109">
        <f t="shared" si="5"/>
        <v>5</v>
      </c>
      <c r="Z45" s="139">
        <v>0</v>
      </c>
      <c r="AA45" s="253"/>
      <c r="AB45" s="109">
        <f t="shared" si="6"/>
        <v>0</v>
      </c>
      <c r="AC45" s="140">
        <f t="shared" si="7"/>
        <v>6.48</v>
      </c>
      <c r="AD45" s="141" t="str">
        <f t="shared" si="8"/>
        <v>TB.Khá</v>
      </c>
    </row>
    <row r="46" spans="1:30" ht="22.5" customHeight="1">
      <c r="A46" s="113">
        <v>36</v>
      </c>
      <c r="B46" s="105" t="s">
        <v>156</v>
      </c>
      <c r="C46" s="106" t="s">
        <v>157</v>
      </c>
      <c r="D46" s="107">
        <v>409180122</v>
      </c>
      <c r="E46" s="108" t="s">
        <v>282</v>
      </c>
      <c r="F46" s="104" t="s">
        <v>25</v>
      </c>
      <c r="G46" s="129" t="s">
        <v>231</v>
      </c>
      <c r="H46" s="139">
        <v>7</v>
      </c>
      <c r="I46" s="110"/>
      <c r="J46" s="109">
        <f t="shared" si="0"/>
        <v>7</v>
      </c>
      <c r="K46" s="139">
        <v>6</v>
      </c>
      <c r="L46" s="110"/>
      <c r="M46" s="109">
        <f t="shared" si="1"/>
        <v>6</v>
      </c>
      <c r="N46" s="139">
        <v>5</v>
      </c>
      <c r="O46" s="110"/>
      <c r="P46" s="109">
        <f t="shared" si="2"/>
        <v>5</v>
      </c>
      <c r="Q46" s="139">
        <v>9</v>
      </c>
      <c r="R46" s="110"/>
      <c r="S46" s="109">
        <f t="shared" si="3"/>
        <v>9</v>
      </c>
      <c r="T46" s="139">
        <v>7</v>
      </c>
      <c r="U46" s="110"/>
      <c r="V46" s="109">
        <f t="shared" si="4"/>
        <v>7</v>
      </c>
      <c r="W46" s="139">
        <v>5</v>
      </c>
      <c r="X46" s="436"/>
      <c r="Y46" s="109">
        <f t="shared" si="5"/>
        <v>5</v>
      </c>
      <c r="Z46" s="139">
        <v>10</v>
      </c>
      <c r="AA46" s="253"/>
      <c r="AB46" s="109">
        <f t="shared" si="6"/>
        <v>10</v>
      </c>
      <c r="AC46" s="140">
        <f t="shared" si="7"/>
        <v>6.95</v>
      </c>
      <c r="AD46" s="141" t="str">
        <f t="shared" si="8"/>
        <v>TB.Khá</v>
      </c>
    </row>
    <row r="47" spans="1:30" ht="22.5" customHeight="1">
      <c r="A47" s="104">
        <v>37</v>
      </c>
      <c r="B47" s="105" t="s">
        <v>158</v>
      </c>
      <c r="C47" s="106" t="s">
        <v>159</v>
      </c>
      <c r="D47" s="107">
        <v>409180124</v>
      </c>
      <c r="E47" s="108" t="s">
        <v>283</v>
      </c>
      <c r="F47" s="104" t="s">
        <v>25</v>
      </c>
      <c r="G47" s="129" t="s">
        <v>164</v>
      </c>
      <c r="H47" s="139">
        <v>7</v>
      </c>
      <c r="I47" s="110"/>
      <c r="J47" s="109">
        <f t="shared" si="0"/>
        <v>7</v>
      </c>
      <c r="K47" s="139">
        <v>6</v>
      </c>
      <c r="L47" s="110"/>
      <c r="M47" s="109">
        <f t="shared" si="1"/>
        <v>6</v>
      </c>
      <c r="N47" s="139">
        <v>7</v>
      </c>
      <c r="O47" s="110"/>
      <c r="P47" s="109">
        <f t="shared" si="2"/>
        <v>7</v>
      </c>
      <c r="Q47" s="139">
        <v>8</v>
      </c>
      <c r="R47" s="110"/>
      <c r="S47" s="109">
        <f t="shared" si="3"/>
        <v>8</v>
      </c>
      <c r="T47" s="139">
        <v>8</v>
      </c>
      <c r="U47" s="110"/>
      <c r="V47" s="109">
        <f t="shared" si="4"/>
        <v>8</v>
      </c>
      <c r="W47" s="139">
        <v>6</v>
      </c>
      <c r="X47" s="436"/>
      <c r="Y47" s="109">
        <f t="shared" si="5"/>
        <v>6</v>
      </c>
      <c r="Z47" s="139">
        <v>6</v>
      </c>
      <c r="AA47" s="253"/>
      <c r="AB47" s="109">
        <f t="shared" si="6"/>
        <v>6</v>
      </c>
      <c r="AC47" s="140">
        <f t="shared" si="7"/>
        <v>7.14</v>
      </c>
      <c r="AD47" s="141" t="str">
        <f t="shared" si="8"/>
        <v>Khá</v>
      </c>
    </row>
    <row r="48" spans="1:30" ht="22.5" customHeight="1">
      <c r="A48" s="113">
        <v>38</v>
      </c>
      <c r="B48" s="105" t="s">
        <v>145</v>
      </c>
      <c r="C48" s="106" t="s">
        <v>160</v>
      </c>
      <c r="D48" s="114">
        <v>409180125</v>
      </c>
      <c r="E48" s="108" t="s">
        <v>284</v>
      </c>
      <c r="F48" s="104" t="s">
        <v>17</v>
      </c>
      <c r="G48" s="129" t="s">
        <v>231</v>
      </c>
      <c r="H48" s="139">
        <v>7</v>
      </c>
      <c r="I48" s="110"/>
      <c r="J48" s="109">
        <f t="shared" si="0"/>
        <v>7</v>
      </c>
      <c r="K48" s="139">
        <v>5</v>
      </c>
      <c r="L48" s="110"/>
      <c r="M48" s="109">
        <f t="shared" si="1"/>
        <v>5</v>
      </c>
      <c r="N48" s="139">
        <v>3</v>
      </c>
      <c r="O48" s="110">
        <v>5</v>
      </c>
      <c r="P48" s="109">
        <f t="shared" si="2"/>
        <v>5</v>
      </c>
      <c r="Q48" s="139">
        <v>8</v>
      </c>
      <c r="R48" s="110"/>
      <c r="S48" s="109">
        <f t="shared" si="3"/>
        <v>8</v>
      </c>
      <c r="T48" s="139">
        <v>8</v>
      </c>
      <c r="U48" s="110"/>
      <c r="V48" s="109">
        <f t="shared" si="4"/>
        <v>8</v>
      </c>
      <c r="W48" s="139">
        <v>5</v>
      </c>
      <c r="X48" s="436"/>
      <c r="Y48" s="109">
        <f t="shared" si="5"/>
        <v>5</v>
      </c>
      <c r="Z48" s="139">
        <v>0</v>
      </c>
      <c r="AA48" s="253">
        <v>10</v>
      </c>
      <c r="AB48" s="109">
        <f t="shared" si="6"/>
        <v>10</v>
      </c>
      <c r="AC48" s="140">
        <f t="shared" si="7"/>
        <v>6.76</v>
      </c>
      <c r="AD48" s="141" t="str">
        <f t="shared" si="8"/>
        <v>TB.Khá</v>
      </c>
    </row>
    <row r="49" spans="1:30" ht="22.5" customHeight="1">
      <c r="A49" s="104">
        <v>39</v>
      </c>
      <c r="B49" s="105" t="s">
        <v>161</v>
      </c>
      <c r="C49" s="106" t="s">
        <v>162</v>
      </c>
      <c r="D49" s="107">
        <v>409180126</v>
      </c>
      <c r="E49" s="108" t="s">
        <v>285</v>
      </c>
      <c r="F49" s="104" t="s">
        <v>34</v>
      </c>
      <c r="G49" s="129" t="s">
        <v>231</v>
      </c>
      <c r="H49" s="139">
        <v>6</v>
      </c>
      <c r="I49" s="110"/>
      <c r="J49" s="109">
        <f t="shared" si="0"/>
        <v>6</v>
      </c>
      <c r="K49" s="139">
        <v>4</v>
      </c>
      <c r="L49" s="253">
        <v>5</v>
      </c>
      <c r="M49" s="109">
        <f t="shared" si="1"/>
        <v>5</v>
      </c>
      <c r="N49" s="139">
        <v>4</v>
      </c>
      <c r="O49" s="110">
        <v>7</v>
      </c>
      <c r="P49" s="109">
        <f t="shared" si="2"/>
        <v>7</v>
      </c>
      <c r="Q49" s="139">
        <v>9</v>
      </c>
      <c r="R49" s="110"/>
      <c r="S49" s="109">
        <f t="shared" si="3"/>
        <v>9</v>
      </c>
      <c r="T49" s="139">
        <v>7</v>
      </c>
      <c r="U49" s="110"/>
      <c r="V49" s="109">
        <f t="shared" si="4"/>
        <v>7</v>
      </c>
      <c r="W49" s="139">
        <v>8</v>
      </c>
      <c r="X49" s="436"/>
      <c r="Y49" s="109">
        <f t="shared" si="5"/>
        <v>8</v>
      </c>
      <c r="Z49" s="139">
        <v>0</v>
      </c>
      <c r="AA49" s="253"/>
      <c r="AB49" s="109">
        <f t="shared" si="6"/>
        <v>0</v>
      </c>
      <c r="AC49" s="140">
        <f t="shared" si="7"/>
        <v>6.48</v>
      </c>
      <c r="AD49" s="141" t="str">
        <f t="shared" si="8"/>
        <v>TB.Khá</v>
      </c>
    </row>
    <row r="50" spans="1:30" ht="22.5" customHeight="1">
      <c r="A50" s="113">
        <v>40</v>
      </c>
      <c r="B50" s="105" t="s">
        <v>163</v>
      </c>
      <c r="C50" s="106" t="s">
        <v>164</v>
      </c>
      <c r="D50" s="114">
        <v>409180127</v>
      </c>
      <c r="E50" s="108" t="s">
        <v>286</v>
      </c>
      <c r="F50" s="104" t="s">
        <v>17</v>
      </c>
      <c r="G50" s="129" t="s">
        <v>164</v>
      </c>
      <c r="H50" s="145">
        <v>7</v>
      </c>
      <c r="I50" s="110"/>
      <c r="J50" s="109">
        <f t="shared" si="0"/>
        <v>7</v>
      </c>
      <c r="K50" s="139">
        <v>5</v>
      </c>
      <c r="L50" s="110"/>
      <c r="M50" s="109">
        <f t="shared" si="1"/>
        <v>5</v>
      </c>
      <c r="N50" s="139">
        <v>4</v>
      </c>
      <c r="O50" s="110">
        <v>6</v>
      </c>
      <c r="P50" s="109">
        <f t="shared" si="2"/>
        <v>6</v>
      </c>
      <c r="Q50" s="139">
        <v>8</v>
      </c>
      <c r="R50" s="110"/>
      <c r="S50" s="109">
        <f t="shared" si="3"/>
        <v>8</v>
      </c>
      <c r="T50" s="139">
        <v>8</v>
      </c>
      <c r="U50" s="110"/>
      <c r="V50" s="109">
        <f t="shared" si="4"/>
        <v>8</v>
      </c>
      <c r="W50" s="139">
        <v>5</v>
      </c>
      <c r="X50" s="436"/>
      <c r="Y50" s="109">
        <f t="shared" si="5"/>
        <v>5</v>
      </c>
      <c r="Z50" s="139">
        <v>3</v>
      </c>
      <c r="AA50" s="253">
        <v>1</v>
      </c>
      <c r="AB50" s="109">
        <f t="shared" si="6"/>
        <v>3</v>
      </c>
      <c r="AC50" s="140">
        <f t="shared" si="7"/>
        <v>6.62</v>
      </c>
      <c r="AD50" s="141" t="str">
        <f t="shared" si="8"/>
        <v>TB.Khá</v>
      </c>
    </row>
    <row r="51" spans="1:30" ht="22.5" customHeight="1">
      <c r="A51" s="113">
        <v>41</v>
      </c>
      <c r="B51" s="105" t="s">
        <v>165</v>
      </c>
      <c r="C51" s="106" t="s">
        <v>164</v>
      </c>
      <c r="D51" s="107">
        <v>409180128</v>
      </c>
      <c r="E51" s="108" t="s">
        <v>287</v>
      </c>
      <c r="F51" s="104" t="s">
        <v>11</v>
      </c>
      <c r="G51" s="129" t="s">
        <v>164</v>
      </c>
      <c r="H51" s="139">
        <v>6</v>
      </c>
      <c r="I51" s="110"/>
      <c r="J51" s="109">
        <f t="shared" si="0"/>
        <v>6</v>
      </c>
      <c r="K51" s="139">
        <v>5</v>
      </c>
      <c r="L51" s="110"/>
      <c r="M51" s="109">
        <f t="shared" si="1"/>
        <v>5</v>
      </c>
      <c r="N51" s="139">
        <v>3</v>
      </c>
      <c r="O51" s="110">
        <v>6</v>
      </c>
      <c r="P51" s="109">
        <f t="shared" si="2"/>
        <v>6</v>
      </c>
      <c r="Q51" s="139">
        <v>8</v>
      </c>
      <c r="R51" s="110"/>
      <c r="S51" s="109">
        <f t="shared" si="3"/>
        <v>8</v>
      </c>
      <c r="T51" s="139">
        <v>6</v>
      </c>
      <c r="U51" s="110"/>
      <c r="V51" s="109">
        <f t="shared" si="4"/>
        <v>6</v>
      </c>
      <c r="W51" s="139">
        <v>6</v>
      </c>
      <c r="X51" s="436"/>
      <c r="Y51" s="109">
        <f t="shared" si="5"/>
        <v>6</v>
      </c>
      <c r="Z51" s="139">
        <v>10</v>
      </c>
      <c r="AA51" s="253"/>
      <c r="AB51" s="109">
        <f t="shared" si="6"/>
        <v>10</v>
      </c>
      <c r="AC51" s="140">
        <f t="shared" si="7"/>
        <v>6.38</v>
      </c>
      <c r="AD51" s="141" t="str">
        <f t="shared" si="8"/>
        <v>TB.Khá</v>
      </c>
    </row>
    <row r="52" spans="1:30" ht="22.5" customHeight="1">
      <c r="A52" s="104">
        <v>42</v>
      </c>
      <c r="B52" s="105" t="s">
        <v>132</v>
      </c>
      <c r="C52" s="106" t="s">
        <v>166</v>
      </c>
      <c r="D52" s="114">
        <v>409180129</v>
      </c>
      <c r="E52" s="108" t="s">
        <v>288</v>
      </c>
      <c r="F52" s="104" t="s">
        <v>14</v>
      </c>
      <c r="G52" s="129" t="s">
        <v>231</v>
      </c>
      <c r="H52" s="139">
        <v>6</v>
      </c>
      <c r="I52" s="110"/>
      <c r="J52" s="109">
        <f t="shared" si="0"/>
        <v>6</v>
      </c>
      <c r="K52" s="139">
        <v>5</v>
      </c>
      <c r="L52" s="110"/>
      <c r="M52" s="109">
        <f t="shared" si="1"/>
        <v>5</v>
      </c>
      <c r="N52" s="139">
        <v>4</v>
      </c>
      <c r="O52" s="110">
        <v>7</v>
      </c>
      <c r="P52" s="109">
        <f t="shared" si="2"/>
        <v>7</v>
      </c>
      <c r="Q52" s="139">
        <v>8</v>
      </c>
      <c r="R52" s="110"/>
      <c r="S52" s="109">
        <f t="shared" si="3"/>
        <v>8</v>
      </c>
      <c r="T52" s="139">
        <v>8</v>
      </c>
      <c r="U52" s="110"/>
      <c r="V52" s="109">
        <f t="shared" si="4"/>
        <v>8</v>
      </c>
      <c r="W52" s="139">
        <v>6</v>
      </c>
      <c r="X52" s="436"/>
      <c r="Y52" s="109">
        <f t="shared" si="5"/>
        <v>6</v>
      </c>
      <c r="Z52" s="139">
        <v>0</v>
      </c>
      <c r="AA52" s="253"/>
      <c r="AB52" s="109">
        <f t="shared" si="6"/>
        <v>0</v>
      </c>
      <c r="AC52" s="140">
        <f t="shared" si="7"/>
        <v>6.48</v>
      </c>
      <c r="AD52" s="141" t="str">
        <f t="shared" si="8"/>
        <v>TB.Khá</v>
      </c>
    </row>
    <row r="53" spans="1:30" ht="22.5" customHeight="1">
      <c r="A53" s="113">
        <v>43</v>
      </c>
      <c r="B53" s="105" t="s">
        <v>167</v>
      </c>
      <c r="C53" s="106" t="s">
        <v>168</v>
      </c>
      <c r="D53" s="114">
        <v>409180131</v>
      </c>
      <c r="E53" s="108" t="s">
        <v>289</v>
      </c>
      <c r="F53" s="104" t="s">
        <v>3</v>
      </c>
      <c r="G53" s="129" t="s">
        <v>231</v>
      </c>
      <c r="H53" s="139">
        <v>7</v>
      </c>
      <c r="I53" s="110"/>
      <c r="J53" s="109">
        <f t="shared" si="0"/>
        <v>7</v>
      </c>
      <c r="K53" s="139">
        <v>4</v>
      </c>
      <c r="L53" s="253">
        <v>8</v>
      </c>
      <c r="M53" s="109">
        <f t="shared" si="1"/>
        <v>8</v>
      </c>
      <c r="N53" s="139">
        <v>4</v>
      </c>
      <c r="O53" s="110">
        <v>7</v>
      </c>
      <c r="P53" s="109">
        <f t="shared" si="2"/>
        <v>7</v>
      </c>
      <c r="Q53" s="139">
        <v>8</v>
      </c>
      <c r="R53" s="110"/>
      <c r="S53" s="109">
        <f t="shared" si="3"/>
        <v>8</v>
      </c>
      <c r="T53" s="139">
        <v>7</v>
      </c>
      <c r="U53" s="110"/>
      <c r="V53" s="109">
        <f t="shared" si="4"/>
        <v>7</v>
      </c>
      <c r="W53" s="139">
        <v>9</v>
      </c>
      <c r="X53" s="436"/>
      <c r="Y53" s="109">
        <f t="shared" si="5"/>
        <v>9</v>
      </c>
      <c r="Z53" s="139">
        <v>10</v>
      </c>
      <c r="AA53" s="253"/>
      <c r="AB53" s="109">
        <f t="shared" si="6"/>
        <v>10</v>
      </c>
      <c r="AC53" s="140">
        <f t="shared" si="7"/>
        <v>7.52</v>
      </c>
      <c r="AD53" s="141" t="str">
        <f t="shared" si="8"/>
        <v>Khá</v>
      </c>
    </row>
    <row r="54" spans="1:30" ht="22.5" customHeight="1">
      <c r="A54" s="104">
        <v>44</v>
      </c>
      <c r="B54" s="105" t="s">
        <v>169</v>
      </c>
      <c r="C54" s="106" t="s">
        <v>168</v>
      </c>
      <c r="D54" s="107">
        <v>409180132</v>
      </c>
      <c r="E54" s="108" t="s">
        <v>290</v>
      </c>
      <c r="F54" s="104" t="s">
        <v>8</v>
      </c>
      <c r="G54" s="129" t="s">
        <v>231</v>
      </c>
      <c r="H54" s="139">
        <v>6</v>
      </c>
      <c r="I54" s="110"/>
      <c r="J54" s="109">
        <f t="shared" si="0"/>
        <v>6</v>
      </c>
      <c r="K54" s="139">
        <v>5</v>
      </c>
      <c r="L54" s="110"/>
      <c r="M54" s="109">
        <f t="shared" si="1"/>
        <v>5</v>
      </c>
      <c r="N54" s="139">
        <v>4</v>
      </c>
      <c r="O54" s="110">
        <v>6</v>
      </c>
      <c r="P54" s="109">
        <f t="shared" si="2"/>
        <v>6</v>
      </c>
      <c r="Q54" s="139">
        <v>8</v>
      </c>
      <c r="R54" s="110"/>
      <c r="S54" s="109">
        <f t="shared" si="3"/>
        <v>8</v>
      </c>
      <c r="T54" s="139">
        <v>7</v>
      </c>
      <c r="U54" s="110"/>
      <c r="V54" s="109">
        <f t="shared" si="4"/>
        <v>7</v>
      </c>
      <c r="W54" s="139">
        <v>5</v>
      </c>
      <c r="X54" s="436"/>
      <c r="Y54" s="109">
        <f t="shared" si="5"/>
        <v>5</v>
      </c>
      <c r="Z54" s="139">
        <v>0</v>
      </c>
      <c r="AA54" s="253">
        <v>10</v>
      </c>
      <c r="AB54" s="109">
        <f t="shared" si="6"/>
        <v>10</v>
      </c>
      <c r="AC54" s="140">
        <f t="shared" si="7"/>
        <v>6.57</v>
      </c>
      <c r="AD54" s="141" t="str">
        <f t="shared" si="8"/>
        <v>TB.Khá</v>
      </c>
    </row>
    <row r="55" spans="1:30" ht="22.5" customHeight="1">
      <c r="A55" s="113">
        <v>45</v>
      </c>
      <c r="B55" s="105" t="s">
        <v>170</v>
      </c>
      <c r="C55" s="106" t="s">
        <v>171</v>
      </c>
      <c r="D55" s="114">
        <v>409180133</v>
      </c>
      <c r="E55" s="108" t="s">
        <v>291</v>
      </c>
      <c r="F55" s="104" t="s">
        <v>35</v>
      </c>
      <c r="G55" s="129" t="s">
        <v>231</v>
      </c>
      <c r="H55" s="139">
        <v>8</v>
      </c>
      <c r="I55" s="110"/>
      <c r="J55" s="109">
        <f t="shared" si="0"/>
        <v>8</v>
      </c>
      <c r="K55" s="139">
        <v>5</v>
      </c>
      <c r="L55" s="110"/>
      <c r="M55" s="109">
        <f t="shared" si="1"/>
        <v>5</v>
      </c>
      <c r="N55" s="139">
        <v>8</v>
      </c>
      <c r="O55" s="110"/>
      <c r="P55" s="109">
        <f t="shared" si="2"/>
        <v>8</v>
      </c>
      <c r="Q55" s="139">
        <v>8</v>
      </c>
      <c r="R55" s="110"/>
      <c r="S55" s="109">
        <f t="shared" si="3"/>
        <v>8</v>
      </c>
      <c r="T55" s="139">
        <v>8</v>
      </c>
      <c r="U55" s="110"/>
      <c r="V55" s="109">
        <f t="shared" si="4"/>
        <v>8</v>
      </c>
      <c r="W55" s="139">
        <v>6</v>
      </c>
      <c r="X55" s="436"/>
      <c r="Y55" s="109">
        <f t="shared" si="5"/>
        <v>6</v>
      </c>
      <c r="Z55" s="139">
        <v>0</v>
      </c>
      <c r="AA55" s="253"/>
      <c r="AB55" s="109">
        <f t="shared" si="6"/>
        <v>0</v>
      </c>
      <c r="AC55" s="140">
        <f t="shared" si="7"/>
        <v>7.05</v>
      </c>
      <c r="AD55" s="141" t="str">
        <f t="shared" si="8"/>
        <v>Khá</v>
      </c>
    </row>
    <row r="56" spans="1:30" ht="22.5" customHeight="1">
      <c r="A56" s="113">
        <v>46</v>
      </c>
      <c r="B56" s="105" t="s">
        <v>172</v>
      </c>
      <c r="C56" s="106" t="s">
        <v>171</v>
      </c>
      <c r="D56" s="107">
        <v>409180134</v>
      </c>
      <c r="E56" s="108" t="s">
        <v>292</v>
      </c>
      <c r="F56" s="104" t="s">
        <v>6</v>
      </c>
      <c r="G56" s="129" t="s">
        <v>231</v>
      </c>
      <c r="H56" s="139">
        <v>7</v>
      </c>
      <c r="I56" s="110"/>
      <c r="J56" s="109">
        <f aca="true" t="shared" si="9" ref="J56:J92">IF(I56="",H56,IF(H56&gt;=5,I56,MAX(H56,I56)))</f>
        <v>7</v>
      </c>
      <c r="K56" s="139">
        <v>4</v>
      </c>
      <c r="L56" s="253">
        <v>7</v>
      </c>
      <c r="M56" s="109">
        <f aca="true" t="shared" si="10" ref="M56:M92">IF(L56="",K56,IF(K56&gt;=5,L56,MAX(K56,L56)))</f>
        <v>7</v>
      </c>
      <c r="N56" s="139">
        <v>7</v>
      </c>
      <c r="O56" s="110"/>
      <c r="P56" s="109">
        <f aca="true" t="shared" si="11" ref="P56:P92">IF(O56="",N56,IF(N56&gt;=5,O56,MAX(N56,O56)))</f>
        <v>7</v>
      </c>
      <c r="Q56" s="139">
        <v>8</v>
      </c>
      <c r="R56" s="110"/>
      <c r="S56" s="109">
        <f aca="true" t="shared" si="12" ref="S56:S92">IF(R56="",Q56,IF(Q56&gt;=5,R56,MAX(Q56,R56)))</f>
        <v>8</v>
      </c>
      <c r="T56" s="139">
        <v>7</v>
      </c>
      <c r="U56" s="110"/>
      <c r="V56" s="109">
        <f aca="true" t="shared" si="13" ref="V56:V92">IF(U56="",T56,IF(T56&gt;=5,U56,MAX(T56,U56)))</f>
        <v>7</v>
      </c>
      <c r="W56" s="139">
        <v>6</v>
      </c>
      <c r="X56" s="436"/>
      <c r="Y56" s="109">
        <f aca="true" t="shared" si="14" ref="Y56:Y92">IF(X56="",W56,IF(W56&gt;=5,X56,MAX(W56,X56)))</f>
        <v>6</v>
      </c>
      <c r="Z56" s="139">
        <v>7</v>
      </c>
      <c r="AA56" s="253"/>
      <c r="AB56" s="109">
        <f aca="true" t="shared" si="15" ref="AB56:AB92">IF(AA56="",Z56,IF(Z56&gt;=5,AA56,MAX(Z56,AA56)))</f>
        <v>7</v>
      </c>
      <c r="AC56" s="140">
        <f aca="true" t="shared" si="16" ref="AC56:AC92">ROUND(SUMPRODUCT(H56:AB56,$H$10:$AB$10)/SUM($H$10:$AB$10),2)</f>
        <v>7.19</v>
      </c>
      <c r="AD56" s="141" t="str">
        <f t="shared" si="8"/>
        <v>Khá</v>
      </c>
    </row>
    <row r="57" spans="1:30" ht="22.5" customHeight="1">
      <c r="A57" s="104">
        <v>47</v>
      </c>
      <c r="B57" s="105" t="s">
        <v>173</v>
      </c>
      <c r="C57" s="106" t="s">
        <v>174</v>
      </c>
      <c r="D57" s="114">
        <v>409180135</v>
      </c>
      <c r="E57" s="108" t="s">
        <v>293</v>
      </c>
      <c r="F57" s="104" t="s">
        <v>23</v>
      </c>
      <c r="G57" s="129" t="s">
        <v>164</v>
      </c>
      <c r="H57" s="139">
        <v>7</v>
      </c>
      <c r="I57" s="110"/>
      <c r="J57" s="109">
        <f t="shared" si="9"/>
        <v>7</v>
      </c>
      <c r="K57" s="139">
        <v>4</v>
      </c>
      <c r="L57" s="253">
        <v>7</v>
      </c>
      <c r="M57" s="109">
        <f t="shared" si="10"/>
        <v>7</v>
      </c>
      <c r="N57" s="139">
        <v>3</v>
      </c>
      <c r="O57" s="110">
        <v>7</v>
      </c>
      <c r="P57" s="109">
        <f t="shared" si="11"/>
        <v>7</v>
      </c>
      <c r="Q57" s="139">
        <v>8</v>
      </c>
      <c r="R57" s="110"/>
      <c r="S57" s="109">
        <f t="shared" si="12"/>
        <v>8</v>
      </c>
      <c r="T57" s="139">
        <v>6</v>
      </c>
      <c r="U57" s="110"/>
      <c r="V57" s="109">
        <f t="shared" si="13"/>
        <v>6</v>
      </c>
      <c r="W57" s="139">
        <v>6</v>
      </c>
      <c r="X57" s="436"/>
      <c r="Y57" s="109">
        <f t="shared" si="14"/>
        <v>6</v>
      </c>
      <c r="Z57" s="139">
        <v>1</v>
      </c>
      <c r="AA57" s="253"/>
      <c r="AB57" s="109">
        <f t="shared" si="15"/>
        <v>1</v>
      </c>
      <c r="AC57" s="140">
        <f t="shared" si="16"/>
        <v>6.71</v>
      </c>
      <c r="AD57" s="141" t="str">
        <f t="shared" si="8"/>
        <v>TB.Khá</v>
      </c>
    </row>
    <row r="58" spans="1:30" ht="22.5" customHeight="1">
      <c r="A58" s="113">
        <v>48</v>
      </c>
      <c r="B58" s="105" t="s">
        <v>234</v>
      </c>
      <c r="C58" s="106" t="s">
        <v>176</v>
      </c>
      <c r="D58" s="107">
        <v>409180136</v>
      </c>
      <c r="E58" s="108" t="s">
        <v>294</v>
      </c>
      <c r="F58" s="104" t="s">
        <v>36</v>
      </c>
      <c r="G58" s="129" t="s">
        <v>231</v>
      </c>
      <c r="H58" s="139">
        <v>7</v>
      </c>
      <c r="I58" s="110"/>
      <c r="J58" s="109">
        <f t="shared" si="9"/>
        <v>7</v>
      </c>
      <c r="K58" s="139">
        <v>4</v>
      </c>
      <c r="L58" s="253">
        <v>7</v>
      </c>
      <c r="M58" s="109">
        <f t="shared" si="10"/>
        <v>7</v>
      </c>
      <c r="N58" s="139">
        <v>4</v>
      </c>
      <c r="O58" s="110">
        <v>7</v>
      </c>
      <c r="P58" s="109">
        <f t="shared" si="11"/>
        <v>7</v>
      </c>
      <c r="Q58" s="139">
        <v>7</v>
      </c>
      <c r="R58" s="110"/>
      <c r="S58" s="109">
        <f t="shared" si="12"/>
        <v>7</v>
      </c>
      <c r="T58" s="139">
        <v>7</v>
      </c>
      <c r="U58" s="110"/>
      <c r="V58" s="109">
        <f t="shared" si="13"/>
        <v>7</v>
      </c>
      <c r="W58" s="139">
        <v>6</v>
      </c>
      <c r="X58" s="436"/>
      <c r="Y58" s="109">
        <f t="shared" si="14"/>
        <v>6</v>
      </c>
      <c r="Z58" s="139">
        <v>10</v>
      </c>
      <c r="AA58" s="253"/>
      <c r="AB58" s="109">
        <f t="shared" si="15"/>
        <v>10</v>
      </c>
      <c r="AC58" s="140">
        <f t="shared" si="16"/>
        <v>7.14</v>
      </c>
      <c r="AD58" s="141" t="str">
        <f t="shared" si="8"/>
        <v>Khá</v>
      </c>
    </row>
    <row r="59" spans="1:30" ht="22.5" customHeight="1">
      <c r="A59" s="104">
        <v>49</v>
      </c>
      <c r="B59" s="105" t="s">
        <v>175</v>
      </c>
      <c r="C59" s="106" t="s">
        <v>176</v>
      </c>
      <c r="D59" s="114">
        <v>409180137</v>
      </c>
      <c r="E59" s="108" t="s">
        <v>269</v>
      </c>
      <c r="F59" s="104" t="s">
        <v>1</v>
      </c>
      <c r="G59" s="129" t="s">
        <v>231</v>
      </c>
      <c r="H59" s="139">
        <v>6</v>
      </c>
      <c r="I59" s="110"/>
      <c r="J59" s="109">
        <f t="shared" si="9"/>
        <v>6</v>
      </c>
      <c r="K59" s="139">
        <v>5</v>
      </c>
      <c r="L59" s="110"/>
      <c r="M59" s="109">
        <f t="shared" si="10"/>
        <v>5</v>
      </c>
      <c r="N59" s="139">
        <v>4</v>
      </c>
      <c r="O59" s="110">
        <v>7</v>
      </c>
      <c r="P59" s="109">
        <f t="shared" si="11"/>
        <v>7</v>
      </c>
      <c r="Q59" s="139">
        <v>8</v>
      </c>
      <c r="R59" s="110"/>
      <c r="S59" s="109">
        <f t="shared" si="12"/>
        <v>8</v>
      </c>
      <c r="T59" s="139">
        <v>8</v>
      </c>
      <c r="U59" s="110"/>
      <c r="V59" s="109">
        <f t="shared" si="13"/>
        <v>8</v>
      </c>
      <c r="W59" s="139">
        <v>5</v>
      </c>
      <c r="X59" s="436"/>
      <c r="Y59" s="109">
        <f t="shared" si="14"/>
        <v>5</v>
      </c>
      <c r="Z59" s="139">
        <v>10</v>
      </c>
      <c r="AA59" s="253"/>
      <c r="AB59" s="109">
        <f t="shared" si="15"/>
        <v>10</v>
      </c>
      <c r="AC59" s="140">
        <f t="shared" si="16"/>
        <v>6.95</v>
      </c>
      <c r="AD59" s="141" t="str">
        <f t="shared" si="8"/>
        <v>TB.Khá</v>
      </c>
    </row>
    <row r="60" spans="1:30" ht="22.5" customHeight="1">
      <c r="A60" s="113">
        <v>50</v>
      </c>
      <c r="B60" s="105" t="s">
        <v>177</v>
      </c>
      <c r="C60" s="106" t="s">
        <v>178</v>
      </c>
      <c r="D60" s="114">
        <v>409180139</v>
      </c>
      <c r="E60" s="108" t="s">
        <v>262</v>
      </c>
      <c r="F60" s="104" t="s">
        <v>12</v>
      </c>
      <c r="G60" s="129" t="s">
        <v>164</v>
      </c>
      <c r="H60" s="139">
        <v>6</v>
      </c>
      <c r="I60" s="110"/>
      <c r="J60" s="109">
        <f t="shared" si="9"/>
        <v>6</v>
      </c>
      <c r="K60" s="139">
        <v>4</v>
      </c>
      <c r="L60" s="253">
        <v>6</v>
      </c>
      <c r="M60" s="109">
        <f t="shared" si="10"/>
        <v>6</v>
      </c>
      <c r="N60" s="139">
        <v>4</v>
      </c>
      <c r="O60" s="110">
        <v>6</v>
      </c>
      <c r="P60" s="109">
        <f t="shared" si="11"/>
        <v>6</v>
      </c>
      <c r="Q60" s="139">
        <v>8</v>
      </c>
      <c r="R60" s="110"/>
      <c r="S60" s="109">
        <f t="shared" si="12"/>
        <v>8</v>
      </c>
      <c r="T60" s="139">
        <v>7</v>
      </c>
      <c r="U60" s="110"/>
      <c r="V60" s="109">
        <f t="shared" si="13"/>
        <v>7</v>
      </c>
      <c r="W60" s="139">
        <v>6</v>
      </c>
      <c r="X60" s="436"/>
      <c r="Y60" s="109">
        <f t="shared" si="14"/>
        <v>6</v>
      </c>
      <c r="Z60" s="139">
        <v>0</v>
      </c>
      <c r="AA60" s="253">
        <v>5</v>
      </c>
      <c r="AB60" s="109">
        <f t="shared" si="15"/>
        <v>5</v>
      </c>
      <c r="AC60" s="140">
        <f t="shared" si="16"/>
        <v>6.52</v>
      </c>
      <c r="AD60" s="141" t="str">
        <f t="shared" si="8"/>
        <v>TB.Khá</v>
      </c>
    </row>
    <row r="61" spans="1:30" ht="22.5" customHeight="1">
      <c r="A61" s="113">
        <v>51</v>
      </c>
      <c r="B61" s="105" t="s">
        <v>179</v>
      </c>
      <c r="C61" s="106" t="s">
        <v>180</v>
      </c>
      <c r="D61" s="107">
        <v>409180140</v>
      </c>
      <c r="E61" s="108" t="s">
        <v>273</v>
      </c>
      <c r="F61" s="104" t="s">
        <v>25</v>
      </c>
      <c r="G61" s="129" t="s">
        <v>164</v>
      </c>
      <c r="H61" s="139">
        <v>5</v>
      </c>
      <c r="I61" s="110"/>
      <c r="J61" s="109">
        <f t="shared" si="9"/>
        <v>5</v>
      </c>
      <c r="K61" s="139">
        <v>5</v>
      </c>
      <c r="L61" s="110"/>
      <c r="M61" s="109">
        <f t="shared" si="10"/>
        <v>5</v>
      </c>
      <c r="N61" s="139">
        <v>4</v>
      </c>
      <c r="O61" s="110">
        <v>6</v>
      </c>
      <c r="P61" s="109">
        <f t="shared" si="11"/>
        <v>6</v>
      </c>
      <c r="Q61" s="139">
        <v>8</v>
      </c>
      <c r="R61" s="110"/>
      <c r="S61" s="109">
        <f t="shared" si="12"/>
        <v>8</v>
      </c>
      <c r="T61" s="139">
        <v>7</v>
      </c>
      <c r="U61" s="110"/>
      <c r="V61" s="109">
        <f t="shared" si="13"/>
        <v>7</v>
      </c>
      <c r="W61" s="139">
        <v>5</v>
      </c>
      <c r="X61" s="436"/>
      <c r="Y61" s="109">
        <f t="shared" si="14"/>
        <v>5</v>
      </c>
      <c r="Z61" s="139">
        <v>10</v>
      </c>
      <c r="AA61" s="253"/>
      <c r="AB61" s="109">
        <f t="shared" si="15"/>
        <v>10</v>
      </c>
      <c r="AC61" s="140">
        <f t="shared" si="16"/>
        <v>6.38</v>
      </c>
      <c r="AD61" s="141" t="str">
        <f t="shared" si="8"/>
        <v>TB.Khá</v>
      </c>
    </row>
    <row r="62" spans="1:30" ht="22.5" customHeight="1">
      <c r="A62" s="104">
        <v>52</v>
      </c>
      <c r="B62" s="105" t="s">
        <v>181</v>
      </c>
      <c r="C62" s="106" t="s">
        <v>182</v>
      </c>
      <c r="D62" s="114">
        <v>409180141</v>
      </c>
      <c r="E62" s="108" t="s">
        <v>256</v>
      </c>
      <c r="F62" s="104" t="s">
        <v>7</v>
      </c>
      <c r="G62" s="129" t="s">
        <v>231</v>
      </c>
      <c r="H62" s="139">
        <v>7</v>
      </c>
      <c r="I62" s="110"/>
      <c r="J62" s="109">
        <f t="shared" si="9"/>
        <v>7</v>
      </c>
      <c r="K62" s="139">
        <v>4</v>
      </c>
      <c r="L62" s="253">
        <v>5</v>
      </c>
      <c r="M62" s="109">
        <f t="shared" si="10"/>
        <v>5</v>
      </c>
      <c r="N62" s="139">
        <v>7</v>
      </c>
      <c r="O62" s="110"/>
      <c r="P62" s="109">
        <f t="shared" si="11"/>
        <v>7</v>
      </c>
      <c r="Q62" s="139">
        <v>8</v>
      </c>
      <c r="R62" s="110"/>
      <c r="S62" s="109">
        <f t="shared" si="12"/>
        <v>8</v>
      </c>
      <c r="T62" s="139">
        <v>7</v>
      </c>
      <c r="U62" s="110"/>
      <c r="V62" s="109">
        <f t="shared" si="13"/>
        <v>7</v>
      </c>
      <c r="W62" s="139">
        <v>5</v>
      </c>
      <c r="X62" s="436"/>
      <c r="Y62" s="109">
        <f t="shared" si="14"/>
        <v>5</v>
      </c>
      <c r="Z62" s="139">
        <v>10</v>
      </c>
      <c r="AA62" s="253"/>
      <c r="AB62" s="109">
        <f t="shared" si="15"/>
        <v>10</v>
      </c>
      <c r="AC62" s="140">
        <f t="shared" si="16"/>
        <v>6.95</v>
      </c>
      <c r="AD62" s="141" t="str">
        <f t="shared" si="8"/>
        <v>TB.Khá</v>
      </c>
    </row>
    <row r="63" spans="1:30" ht="22.5" customHeight="1">
      <c r="A63" s="113">
        <v>53</v>
      </c>
      <c r="B63" s="105" t="s">
        <v>183</v>
      </c>
      <c r="C63" s="106" t="s">
        <v>184</v>
      </c>
      <c r="D63" s="107">
        <v>409180142</v>
      </c>
      <c r="E63" s="108" t="s">
        <v>295</v>
      </c>
      <c r="F63" s="104" t="s">
        <v>14</v>
      </c>
      <c r="G63" s="129" t="s">
        <v>164</v>
      </c>
      <c r="H63" s="139">
        <v>7</v>
      </c>
      <c r="I63" s="110"/>
      <c r="J63" s="109">
        <f t="shared" si="9"/>
        <v>7</v>
      </c>
      <c r="K63" s="139">
        <v>4</v>
      </c>
      <c r="L63" s="253">
        <v>6</v>
      </c>
      <c r="M63" s="109">
        <f t="shared" si="10"/>
        <v>6</v>
      </c>
      <c r="N63" s="139">
        <v>4</v>
      </c>
      <c r="O63" s="110">
        <v>6</v>
      </c>
      <c r="P63" s="109">
        <f t="shared" si="11"/>
        <v>6</v>
      </c>
      <c r="Q63" s="139">
        <v>9</v>
      </c>
      <c r="R63" s="110"/>
      <c r="S63" s="109">
        <f t="shared" si="12"/>
        <v>9</v>
      </c>
      <c r="T63" s="139">
        <v>8</v>
      </c>
      <c r="U63" s="110"/>
      <c r="V63" s="109">
        <f t="shared" si="13"/>
        <v>8</v>
      </c>
      <c r="W63" s="139">
        <v>7</v>
      </c>
      <c r="X63" s="436"/>
      <c r="Y63" s="109">
        <f t="shared" si="14"/>
        <v>7</v>
      </c>
      <c r="Z63" s="139">
        <v>3</v>
      </c>
      <c r="AA63" s="253">
        <v>10</v>
      </c>
      <c r="AB63" s="109">
        <f t="shared" si="15"/>
        <v>10</v>
      </c>
      <c r="AC63" s="140">
        <f t="shared" si="16"/>
        <v>7.33</v>
      </c>
      <c r="AD63" s="141" t="str">
        <f t="shared" si="8"/>
        <v>Khá</v>
      </c>
    </row>
    <row r="64" spans="1:30" ht="22.5" customHeight="1">
      <c r="A64" s="104">
        <v>54</v>
      </c>
      <c r="B64" s="105" t="s">
        <v>145</v>
      </c>
      <c r="C64" s="106" t="s">
        <v>185</v>
      </c>
      <c r="D64" s="107">
        <v>409180144</v>
      </c>
      <c r="E64" s="108" t="s">
        <v>296</v>
      </c>
      <c r="F64" s="104" t="s">
        <v>6</v>
      </c>
      <c r="G64" s="129" t="s">
        <v>231</v>
      </c>
      <c r="H64" s="139">
        <v>8</v>
      </c>
      <c r="I64" s="110"/>
      <c r="J64" s="109">
        <f t="shared" si="9"/>
        <v>8</v>
      </c>
      <c r="K64" s="139">
        <v>4</v>
      </c>
      <c r="L64" s="253">
        <v>5</v>
      </c>
      <c r="M64" s="109">
        <f t="shared" si="10"/>
        <v>5</v>
      </c>
      <c r="N64" s="139">
        <v>7</v>
      </c>
      <c r="O64" s="110"/>
      <c r="P64" s="109">
        <f t="shared" si="11"/>
        <v>7</v>
      </c>
      <c r="Q64" s="139">
        <v>8</v>
      </c>
      <c r="R64" s="110"/>
      <c r="S64" s="109">
        <f t="shared" si="12"/>
        <v>8</v>
      </c>
      <c r="T64" s="139">
        <v>8</v>
      </c>
      <c r="U64" s="110"/>
      <c r="V64" s="109">
        <f t="shared" si="13"/>
        <v>8</v>
      </c>
      <c r="W64" s="139">
        <v>5</v>
      </c>
      <c r="X64" s="436"/>
      <c r="Y64" s="109">
        <f t="shared" si="14"/>
        <v>5</v>
      </c>
      <c r="Z64" s="139">
        <v>8</v>
      </c>
      <c r="AA64" s="253"/>
      <c r="AB64" s="109">
        <f t="shared" si="15"/>
        <v>8</v>
      </c>
      <c r="AC64" s="140">
        <f t="shared" si="16"/>
        <v>7.24</v>
      </c>
      <c r="AD64" s="141" t="str">
        <f t="shared" si="8"/>
        <v>Khá</v>
      </c>
    </row>
    <row r="65" spans="1:30" ht="22.5" customHeight="1">
      <c r="A65" s="113">
        <v>55</v>
      </c>
      <c r="B65" s="115" t="s">
        <v>186</v>
      </c>
      <c r="C65" s="116" t="s">
        <v>187</v>
      </c>
      <c r="D65" s="114">
        <v>409180145</v>
      </c>
      <c r="E65" s="117" t="s">
        <v>297</v>
      </c>
      <c r="F65" s="118" t="s">
        <v>28</v>
      </c>
      <c r="G65" s="129" t="s">
        <v>164</v>
      </c>
      <c r="H65" s="139">
        <v>7</v>
      </c>
      <c r="I65" s="110"/>
      <c r="J65" s="109">
        <f t="shared" si="9"/>
        <v>7</v>
      </c>
      <c r="K65" s="139">
        <v>4</v>
      </c>
      <c r="L65" s="253">
        <v>6</v>
      </c>
      <c r="M65" s="109">
        <f t="shared" si="10"/>
        <v>6</v>
      </c>
      <c r="N65" s="139">
        <v>7</v>
      </c>
      <c r="O65" s="110"/>
      <c r="P65" s="109">
        <f t="shared" si="11"/>
        <v>7</v>
      </c>
      <c r="Q65" s="139">
        <v>8</v>
      </c>
      <c r="R65" s="110"/>
      <c r="S65" s="109">
        <f t="shared" si="12"/>
        <v>8</v>
      </c>
      <c r="T65" s="139">
        <v>8</v>
      </c>
      <c r="U65" s="110"/>
      <c r="V65" s="109">
        <f t="shared" si="13"/>
        <v>8</v>
      </c>
      <c r="W65" s="139">
        <v>6</v>
      </c>
      <c r="X65" s="436"/>
      <c r="Y65" s="109">
        <f t="shared" si="14"/>
        <v>6</v>
      </c>
      <c r="Z65" s="139">
        <v>10</v>
      </c>
      <c r="AA65" s="253"/>
      <c r="AB65" s="109">
        <f t="shared" si="15"/>
        <v>10</v>
      </c>
      <c r="AC65" s="140">
        <f t="shared" si="16"/>
        <v>7.33</v>
      </c>
      <c r="AD65" s="141" t="str">
        <f t="shared" si="8"/>
        <v>Khá</v>
      </c>
    </row>
    <row r="66" spans="1:30" ht="22.5" customHeight="1">
      <c r="A66" s="113">
        <v>56</v>
      </c>
      <c r="B66" s="115" t="s">
        <v>188</v>
      </c>
      <c r="C66" s="116" t="s">
        <v>189</v>
      </c>
      <c r="D66" s="107">
        <v>409180146</v>
      </c>
      <c r="E66" s="117" t="s">
        <v>298</v>
      </c>
      <c r="F66" s="118" t="s">
        <v>13</v>
      </c>
      <c r="G66" s="129" t="s">
        <v>231</v>
      </c>
      <c r="H66" s="139">
        <v>6</v>
      </c>
      <c r="I66" s="110"/>
      <c r="J66" s="109">
        <f t="shared" si="9"/>
        <v>6</v>
      </c>
      <c r="K66" s="139">
        <v>3</v>
      </c>
      <c r="L66" s="253">
        <v>6</v>
      </c>
      <c r="M66" s="109">
        <f t="shared" si="10"/>
        <v>6</v>
      </c>
      <c r="N66" s="139">
        <v>7</v>
      </c>
      <c r="O66" s="110"/>
      <c r="P66" s="109">
        <f t="shared" si="11"/>
        <v>7</v>
      </c>
      <c r="Q66" s="139">
        <v>8</v>
      </c>
      <c r="R66" s="110"/>
      <c r="S66" s="109">
        <f t="shared" si="12"/>
        <v>8</v>
      </c>
      <c r="T66" s="139">
        <v>8</v>
      </c>
      <c r="U66" s="110"/>
      <c r="V66" s="109">
        <f t="shared" si="13"/>
        <v>8</v>
      </c>
      <c r="W66" s="139">
        <v>8</v>
      </c>
      <c r="X66" s="436"/>
      <c r="Y66" s="109">
        <f t="shared" si="14"/>
        <v>8</v>
      </c>
      <c r="Z66" s="139">
        <v>10</v>
      </c>
      <c r="AA66" s="253"/>
      <c r="AB66" s="109">
        <f t="shared" si="15"/>
        <v>10</v>
      </c>
      <c r="AC66" s="140">
        <f t="shared" si="16"/>
        <v>7.14</v>
      </c>
      <c r="AD66" s="141" t="str">
        <f t="shared" si="8"/>
        <v>Khá</v>
      </c>
    </row>
    <row r="67" spans="1:30" ht="22.5" customHeight="1">
      <c r="A67" s="104">
        <v>57</v>
      </c>
      <c r="B67" s="115" t="s">
        <v>232</v>
      </c>
      <c r="C67" s="116" t="s">
        <v>233</v>
      </c>
      <c r="D67" s="114">
        <v>409180147</v>
      </c>
      <c r="E67" s="117" t="s">
        <v>260</v>
      </c>
      <c r="F67" s="118" t="s">
        <v>37</v>
      </c>
      <c r="G67" s="129" t="s">
        <v>231</v>
      </c>
      <c r="H67" s="139"/>
      <c r="I67" s="110"/>
      <c r="J67" s="109">
        <f t="shared" si="9"/>
        <v>0</v>
      </c>
      <c r="K67" s="139"/>
      <c r="L67" s="110"/>
      <c r="M67" s="109">
        <f t="shared" si="10"/>
        <v>0</v>
      </c>
      <c r="N67" s="139"/>
      <c r="O67" s="110"/>
      <c r="P67" s="109">
        <f t="shared" si="11"/>
        <v>0</v>
      </c>
      <c r="Q67" s="139"/>
      <c r="R67" s="110"/>
      <c r="S67" s="109">
        <f t="shared" si="12"/>
        <v>0</v>
      </c>
      <c r="T67" s="139"/>
      <c r="U67" s="110"/>
      <c r="V67" s="109">
        <f t="shared" si="13"/>
        <v>0</v>
      </c>
      <c r="W67" s="139">
        <v>0</v>
      </c>
      <c r="X67" s="436"/>
      <c r="Y67" s="109">
        <f t="shared" si="14"/>
        <v>0</v>
      </c>
      <c r="Z67" s="139">
        <v>0</v>
      </c>
      <c r="AA67" s="253"/>
      <c r="AB67" s="109">
        <f t="shared" si="15"/>
        <v>0</v>
      </c>
      <c r="AC67" s="140">
        <f t="shared" si="16"/>
        <v>0</v>
      </c>
      <c r="AD67" s="141" t="str">
        <f t="shared" si="8"/>
        <v>Kém</v>
      </c>
    </row>
    <row r="68" spans="1:30" ht="22.5" customHeight="1">
      <c r="A68" s="113">
        <v>58</v>
      </c>
      <c r="B68" s="115" t="s">
        <v>190</v>
      </c>
      <c r="C68" s="116" t="s">
        <v>191</v>
      </c>
      <c r="D68" s="114">
        <v>409180150</v>
      </c>
      <c r="E68" s="117" t="s">
        <v>299</v>
      </c>
      <c r="F68" s="118" t="s">
        <v>25</v>
      </c>
      <c r="G68" s="129" t="s">
        <v>231</v>
      </c>
      <c r="H68" s="139">
        <v>6</v>
      </c>
      <c r="I68" s="110"/>
      <c r="J68" s="109">
        <f t="shared" si="9"/>
        <v>6</v>
      </c>
      <c r="K68" s="139">
        <v>4</v>
      </c>
      <c r="L68" s="253">
        <v>6</v>
      </c>
      <c r="M68" s="109">
        <f t="shared" si="10"/>
        <v>6</v>
      </c>
      <c r="N68" s="139">
        <v>4</v>
      </c>
      <c r="O68" s="110">
        <v>7</v>
      </c>
      <c r="P68" s="109">
        <f t="shared" si="11"/>
        <v>7</v>
      </c>
      <c r="Q68" s="139">
        <v>8</v>
      </c>
      <c r="R68" s="110"/>
      <c r="S68" s="109">
        <f t="shared" si="12"/>
        <v>8</v>
      </c>
      <c r="T68" s="139">
        <v>8</v>
      </c>
      <c r="U68" s="110"/>
      <c r="V68" s="109">
        <f t="shared" si="13"/>
        <v>8</v>
      </c>
      <c r="W68" s="139">
        <v>5</v>
      </c>
      <c r="X68" s="436"/>
      <c r="Y68" s="109">
        <f t="shared" si="14"/>
        <v>5</v>
      </c>
      <c r="Z68" s="139">
        <v>0</v>
      </c>
      <c r="AA68" s="253">
        <v>10</v>
      </c>
      <c r="AB68" s="109">
        <f t="shared" si="15"/>
        <v>10</v>
      </c>
      <c r="AC68" s="140">
        <f t="shared" si="16"/>
        <v>7.14</v>
      </c>
      <c r="AD68" s="141" t="str">
        <f t="shared" si="8"/>
        <v>Khá</v>
      </c>
    </row>
    <row r="69" spans="1:30" ht="22.5" customHeight="1">
      <c r="A69" s="104">
        <v>59</v>
      </c>
      <c r="B69" s="115" t="s">
        <v>118</v>
      </c>
      <c r="C69" s="116" t="s">
        <v>192</v>
      </c>
      <c r="D69" s="107">
        <v>409180151</v>
      </c>
      <c r="E69" s="117" t="s">
        <v>300</v>
      </c>
      <c r="F69" s="118" t="s">
        <v>38</v>
      </c>
      <c r="G69" s="129" t="s">
        <v>164</v>
      </c>
      <c r="H69" s="139">
        <v>6</v>
      </c>
      <c r="I69" s="110"/>
      <c r="J69" s="109">
        <f t="shared" si="9"/>
        <v>6</v>
      </c>
      <c r="K69" s="139">
        <v>4</v>
      </c>
      <c r="L69" s="253">
        <v>6</v>
      </c>
      <c r="M69" s="109">
        <f t="shared" si="10"/>
        <v>6</v>
      </c>
      <c r="N69" s="139">
        <v>6</v>
      </c>
      <c r="O69" s="110"/>
      <c r="P69" s="109">
        <f t="shared" si="11"/>
        <v>6</v>
      </c>
      <c r="Q69" s="139">
        <v>8</v>
      </c>
      <c r="R69" s="110"/>
      <c r="S69" s="109">
        <f t="shared" si="12"/>
        <v>8</v>
      </c>
      <c r="T69" s="139">
        <v>6</v>
      </c>
      <c r="U69" s="110"/>
      <c r="V69" s="109">
        <f t="shared" si="13"/>
        <v>6</v>
      </c>
      <c r="W69" s="139">
        <v>6</v>
      </c>
      <c r="X69" s="436"/>
      <c r="Y69" s="109">
        <f t="shared" si="14"/>
        <v>6</v>
      </c>
      <c r="Z69" s="139">
        <v>0</v>
      </c>
      <c r="AA69" s="253">
        <v>2</v>
      </c>
      <c r="AB69" s="109">
        <f t="shared" si="15"/>
        <v>2</v>
      </c>
      <c r="AC69" s="140">
        <f t="shared" si="16"/>
        <v>6.19</v>
      </c>
      <c r="AD69" s="141" t="str">
        <f t="shared" si="8"/>
        <v>TB.Khá</v>
      </c>
    </row>
    <row r="70" spans="1:30" ht="22.5" customHeight="1">
      <c r="A70" s="113">
        <v>60</v>
      </c>
      <c r="B70" s="105" t="s">
        <v>193</v>
      </c>
      <c r="C70" s="106" t="s">
        <v>194</v>
      </c>
      <c r="D70" s="107">
        <v>409180152</v>
      </c>
      <c r="E70" s="108" t="s">
        <v>301</v>
      </c>
      <c r="F70" s="104" t="s">
        <v>31</v>
      </c>
      <c r="G70" s="129" t="s">
        <v>231</v>
      </c>
      <c r="H70" s="139">
        <v>6</v>
      </c>
      <c r="I70" s="110"/>
      <c r="J70" s="109">
        <f t="shared" si="9"/>
        <v>6</v>
      </c>
      <c r="K70" s="139">
        <v>4</v>
      </c>
      <c r="L70" s="253">
        <v>8</v>
      </c>
      <c r="M70" s="109">
        <f t="shared" si="10"/>
        <v>8</v>
      </c>
      <c r="N70" s="139">
        <v>7</v>
      </c>
      <c r="O70" s="110"/>
      <c r="P70" s="109">
        <f t="shared" si="11"/>
        <v>7</v>
      </c>
      <c r="Q70" s="139">
        <v>8</v>
      </c>
      <c r="R70" s="110"/>
      <c r="S70" s="109">
        <f t="shared" si="12"/>
        <v>8</v>
      </c>
      <c r="T70" s="139">
        <v>8</v>
      </c>
      <c r="U70" s="110"/>
      <c r="V70" s="109">
        <f t="shared" si="13"/>
        <v>8</v>
      </c>
      <c r="W70" s="139">
        <v>7</v>
      </c>
      <c r="X70" s="436"/>
      <c r="Y70" s="109">
        <f t="shared" si="14"/>
        <v>7</v>
      </c>
      <c r="Z70" s="139">
        <v>0</v>
      </c>
      <c r="AA70" s="253">
        <v>10</v>
      </c>
      <c r="AB70" s="109">
        <f t="shared" si="15"/>
        <v>10</v>
      </c>
      <c r="AC70" s="140">
        <f t="shared" si="16"/>
        <v>7.52</v>
      </c>
      <c r="AD70" s="141" t="str">
        <f t="shared" si="8"/>
        <v>Khá</v>
      </c>
    </row>
    <row r="71" spans="1:30" ht="22.5" customHeight="1">
      <c r="A71" s="113">
        <v>61</v>
      </c>
      <c r="B71" s="105" t="s">
        <v>195</v>
      </c>
      <c r="C71" s="106" t="s">
        <v>194</v>
      </c>
      <c r="D71" s="114">
        <v>409180153</v>
      </c>
      <c r="E71" s="108" t="s">
        <v>302</v>
      </c>
      <c r="F71" s="104" t="s">
        <v>4</v>
      </c>
      <c r="G71" s="129" t="s">
        <v>231</v>
      </c>
      <c r="H71" s="139">
        <v>6</v>
      </c>
      <c r="I71" s="110"/>
      <c r="J71" s="109">
        <f t="shared" si="9"/>
        <v>6</v>
      </c>
      <c r="K71" s="139">
        <v>4</v>
      </c>
      <c r="L71" s="253">
        <v>6</v>
      </c>
      <c r="M71" s="109">
        <f t="shared" si="10"/>
        <v>6</v>
      </c>
      <c r="N71" s="139">
        <v>4</v>
      </c>
      <c r="O71" s="110">
        <v>5</v>
      </c>
      <c r="P71" s="109">
        <f t="shared" si="11"/>
        <v>5</v>
      </c>
      <c r="Q71" s="139">
        <v>7</v>
      </c>
      <c r="R71" s="110"/>
      <c r="S71" s="109">
        <f t="shared" si="12"/>
        <v>7</v>
      </c>
      <c r="T71" s="139">
        <v>6</v>
      </c>
      <c r="U71" s="110"/>
      <c r="V71" s="109">
        <f t="shared" si="13"/>
        <v>6</v>
      </c>
      <c r="W71" s="139">
        <v>5</v>
      </c>
      <c r="X71" s="436"/>
      <c r="Y71" s="109">
        <f t="shared" si="14"/>
        <v>5</v>
      </c>
      <c r="Z71" s="139">
        <v>0</v>
      </c>
      <c r="AA71" s="253">
        <v>3</v>
      </c>
      <c r="AB71" s="109">
        <f t="shared" si="15"/>
        <v>3</v>
      </c>
      <c r="AC71" s="140">
        <f t="shared" si="16"/>
        <v>5.86</v>
      </c>
      <c r="AD71" s="141" t="str">
        <f t="shared" si="8"/>
        <v>Trung Bình</v>
      </c>
    </row>
    <row r="72" spans="1:30" ht="22.5" customHeight="1">
      <c r="A72" s="104">
        <v>62</v>
      </c>
      <c r="B72" s="105" t="s">
        <v>196</v>
      </c>
      <c r="C72" s="106" t="s">
        <v>194</v>
      </c>
      <c r="D72" s="107">
        <v>409180154</v>
      </c>
      <c r="E72" s="108" t="s">
        <v>303</v>
      </c>
      <c r="F72" s="104" t="s">
        <v>38</v>
      </c>
      <c r="G72" s="129" t="s">
        <v>231</v>
      </c>
      <c r="H72" s="139">
        <v>6</v>
      </c>
      <c r="I72" s="110"/>
      <c r="J72" s="109">
        <f t="shared" si="9"/>
        <v>6</v>
      </c>
      <c r="K72" s="139">
        <v>5</v>
      </c>
      <c r="L72" s="110"/>
      <c r="M72" s="109">
        <f t="shared" si="10"/>
        <v>5</v>
      </c>
      <c r="N72" s="139">
        <v>7</v>
      </c>
      <c r="O72" s="110"/>
      <c r="P72" s="109">
        <f t="shared" si="11"/>
        <v>7</v>
      </c>
      <c r="Q72" s="139">
        <v>8</v>
      </c>
      <c r="R72" s="110"/>
      <c r="S72" s="109">
        <f t="shared" si="12"/>
        <v>8</v>
      </c>
      <c r="T72" s="139">
        <v>8</v>
      </c>
      <c r="U72" s="110"/>
      <c r="V72" s="109">
        <f t="shared" si="13"/>
        <v>8</v>
      </c>
      <c r="W72" s="139">
        <v>7</v>
      </c>
      <c r="X72" s="436"/>
      <c r="Y72" s="109">
        <f t="shared" si="14"/>
        <v>7</v>
      </c>
      <c r="Z72" s="139">
        <v>1</v>
      </c>
      <c r="AA72" s="253">
        <v>10</v>
      </c>
      <c r="AB72" s="109">
        <f t="shared" si="15"/>
        <v>10</v>
      </c>
      <c r="AC72" s="140">
        <f t="shared" si="16"/>
        <v>6.95</v>
      </c>
      <c r="AD72" s="141" t="str">
        <f t="shared" si="8"/>
        <v>TB.Khá</v>
      </c>
    </row>
    <row r="73" spans="1:30" ht="22.5" customHeight="1">
      <c r="A73" s="113">
        <v>63</v>
      </c>
      <c r="B73" s="105" t="s">
        <v>197</v>
      </c>
      <c r="C73" s="106" t="s">
        <v>194</v>
      </c>
      <c r="D73" s="107">
        <v>409180155</v>
      </c>
      <c r="E73" s="108" t="s">
        <v>304</v>
      </c>
      <c r="F73" s="104" t="s">
        <v>39</v>
      </c>
      <c r="G73" s="129" t="s">
        <v>231</v>
      </c>
      <c r="H73" s="139">
        <v>6</v>
      </c>
      <c r="I73" s="110"/>
      <c r="J73" s="109">
        <f t="shared" si="9"/>
        <v>6</v>
      </c>
      <c r="K73" s="139">
        <v>6</v>
      </c>
      <c r="L73" s="110"/>
      <c r="M73" s="109">
        <f t="shared" si="10"/>
        <v>6</v>
      </c>
      <c r="N73" s="139">
        <v>8</v>
      </c>
      <c r="O73" s="110"/>
      <c r="P73" s="109">
        <f t="shared" si="11"/>
        <v>8</v>
      </c>
      <c r="Q73" s="139">
        <v>9</v>
      </c>
      <c r="R73" s="110"/>
      <c r="S73" s="109">
        <f t="shared" si="12"/>
        <v>9</v>
      </c>
      <c r="T73" s="145">
        <v>8</v>
      </c>
      <c r="U73" s="110"/>
      <c r="V73" s="109">
        <f t="shared" si="13"/>
        <v>8</v>
      </c>
      <c r="W73" s="139">
        <v>8</v>
      </c>
      <c r="X73" s="436"/>
      <c r="Y73" s="109">
        <f t="shared" si="14"/>
        <v>8</v>
      </c>
      <c r="Z73" s="139">
        <v>10</v>
      </c>
      <c r="AA73" s="253"/>
      <c r="AB73" s="109">
        <f t="shared" si="15"/>
        <v>10</v>
      </c>
      <c r="AC73" s="140">
        <f t="shared" si="16"/>
        <v>7.52</v>
      </c>
      <c r="AD73" s="141" t="str">
        <f t="shared" si="8"/>
        <v>Khá</v>
      </c>
    </row>
    <row r="74" spans="1:30" ht="22.5" customHeight="1">
      <c r="A74" s="104">
        <v>64</v>
      </c>
      <c r="B74" s="115" t="s">
        <v>198</v>
      </c>
      <c r="C74" s="116" t="s">
        <v>194</v>
      </c>
      <c r="D74" s="114">
        <v>409180156</v>
      </c>
      <c r="E74" s="117" t="s">
        <v>305</v>
      </c>
      <c r="F74" s="118" t="s">
        <v>40</v>
      </c>
      <c r="G74" s="129" t="s">
        <v>231</v>
      </c>
      <c r="H74" s="139">
        <v>6</v>
      </c>
      <c r="I74" s="110"/>
      <c r="J74" s="109">
        <f t="shared" si="9"/>
        <v>6</v>
      </c>
      <c r="K74" s="139">
        <v>6</v>
      </c>
      <c r="L74" s="110"/>
      <c r="M74" s="109">
        <f t="shared" si="10"/>
        <v>6</v>
      </c>
      <c r="N74" s="139">
        <v>9</v>
      </c>
      <c r="O74" s="110"/>
      <c r="P74" s="109">
        <f t="shared" si="11"/>
        <v>9</v>
      </c>
      <c r="Q74" s="139">
        <v>8</v>
      </c>
      <c r="R74" s="110"/>
      <c r="S74" s="109">
        <f t="shared" si="12"/>
        <v>8</v>
      </c>
      <c r="T74" s="145">
        <v>9</v>
      </c>
      <c r="U74" s="110"/>
      <c r="V74" s="109">
        <f t="shared" si="13"/>
        <v>9</v>
      </c>
      <c r="W74" s="139">
        <v>6</v>
      </c>
      <c r="X74" s="436"/>
      <c r="Y74" s="109">
        <f t="shared" si="14"/>
        <v>6</v>
      </c>
      <c r="Z74" s="139">
        <v>10</v>
      </c>
      <c r="AA74" s="253"/>
      <c r="AB74" s="109">
        <f t="shared" si="15"/>
        <v>10</v>
      </c>
      <c r="AC74" s="140">
        <f t="shared" si="16"/>
        <v>7.71</v>
      </c>
      <c r="AD74" s="141" t="str">
        <f t="shared" si="8"/>
        <v>Khá</v>
      </c>
    </row>
    <row r="75" spans="1:30" ht="22.5" customHeight="1">
      <c r="A75" s="113">
        <v>65</v>
      </c>
      <c r="B75" s="115" t="s">
        <v>199</v>
      </c>
      <c r="C75" s="116" t="s">
        <v>194</v>
      </c>
      <c r="D75" s="107">
        <v>409180157</v>
      </c>
      <c r="E75" s="117" t="s">
        <v>306</v>
      </c>
      <c r="F75" s="118" t="s">
        <v>25</v>
      </c>
      <c r="G75" s="129" t="s">
        <v>231</v>
      </c>
      <c r="H75" s="139">
        <v>6</v>
      </c>
      <c r="I75" s="110"/>
      <c r="J75" s="109">
        <f t="shared" si="9"/>
        <v>6</v>
      </c>
      <c r="K75" s="139">
        <v>5</v>
      </c>
      <c r="L75" s="110"/>
      <c r="M75" s="109">
        <f t="shared" si="10"/>
        <v>5</v>
      </c>
      <c r="N75" s="139">
        <v>4</v>
      </c>
      <c r="O75" s="110">
        <v>5</v>
      </c>
      <c r="P75" s="109">
        <f t="shared" si="11"/>
        <v>5</v>
      </c>
      <c r="Q75" s="139">
        <v>7</v>
      </c>
      <c r="R75" s="110"/>
      <c r="S75" s="109">
        <f t="shared" si="12"/>
        <v>7</v>
      </c>
      <c r="T75" s="139">
        <v>6</v>
      </c>
      <c r="U75" s="110"/>
      <c r="V75" s="109">
        <f t="shared" si="13"/>
        <v>6</v>
      </c>
      <c r="W75" s="139">
        <v>6</v>
      </c>
      <c r="X75" s="436"/>
      <c r="Y75" s="109">
        <f t="shared" si="14"/>
        <v>6</v>
      </c>
      <c r="Z75" s="139">
        <v>10</v>
      </c>
      <c r="AA75" s="253"/>
      <c r="AB75" s="109">
        <f t="shared" si="15"/>
        <v>10</v>
      </c>
      <c r="AC75" s="140">
        <f t="shared" si="16"/>
        <v>6</v>
      </c>
      <c r="AD75" s="141" t="str">
        <f t="shared" si="8"/>
        <v>TB.Khá</v>
      </c>
    </row>
    <row r="76" spans="1:30" ht="22.5" customHeight="1">
      <c r="A76" s="113">
        <v>66</v>
      </c>
      <c r="B76" s="105" t="s">
        <v>145</v>
      </c>
      <c r="C76" s="106" t="s">
        <v>200</v>
      </c>
      <c r="D76" s="107">
        <v>409180158</v>
      </c>
      <c r="E76" s="108" t="s">
        <v>300</v>
      </c>
      <c r="F76" s="104" t="s">
        <v>15</v>
      </c>
      <c r="G76" s="129" t="s">
        <v>231</v>
      </c>
      <c r="H76" s="139">
        <v>6</v>
      </c>
      <c r="I76" s="110"/>
      <c r="J76" s="109">
        <f t="shared" si="9"/>
        <v>6</v>
      </c>
      <c r="K76" s="139">
        <v>3</v>
      </c>
      <c r="L76" s="253">
        <v>5</v>
      </c>
      <c r="M76" s="109">
        <f t="shared" si="10"/>
        <v>5</v>
      </c>
      <c r="N76" s="139">
        <v>4</v>
      </c>
      <c r="O76" s="110">
        <v>5</v>
      </c>
      <c r="P76" s="109">
        <f t="shared" si="11"/>
        <v>5</v>
      </c>
      <c r="Q76" s="139">
        <v>8</v>
      </c>
      <c r="R76" s="110"/>
      <c r="S76" s="109">
        <f t="shared" si="12"/>
        <v>8</v>
      </c>
      <c r="T76" s="139">
        <v>6</v>
      </c>
      <c r="U76" s="110"/>
      <c r="V76" s="109">
        <f t="shared" si="13"/>
        <v>6</v>
      </c>
      <c r="W76" s="139">
        <v>6</v>
      </c>
      <c r="X76" s="436"/>
      <c r="Y76" s="109">
        <f t="shared" si="14"/>
        <v>6</v>
      </c>
      <c r="Z76" s="139">
        <v>10</v>
      </c>
      <c r="AA76" s="253"/>
      <c r="AB76" s="109">
        <f t="shared" si="15"/>
        <v>10</v>
      </c>
      <c r="AC76" s="140">
        <f t="shared" si="16"/>
        <v>6.19</v>
      </c>
      <c r="AD76" s="141" t="str">
        <f t="shared" si="8"/>
        <v>TB.Khá</v>
      </c>
    </row>
    <row r="77" spans="1:30" ht="22.5" customHeight="1">
      <c r="A77" s="104">
        <v>67</v>
      </c>
      <c r="B77" s="105" t="s">
        <v>201</v>
      </c>
      <c r="C77" s="106" t="s">
        <v>202</v>
      </c>
      <c r="D77" s="114">
        <v>409180159</v>
      </c>
      <c r="E77" s="108" t="s">
        <v>307</v>
      </c>
      <c r="F77" s="104" t="s">
        <v>41</v>
      </c>
      <c r="G77" s="129" t="s">
        <v>231</v>
      </c>
      <c r="H77" s="139">
        <v>6</v>
      </c>
      <c r="I77" s="110"/>
      <c r="J77" s="109">
        <f t="shared" si="9"/>
        <v>6</v>
      </c>
      <c r="K77" s="139">
        <v>4</v>
      </c>
      <c r="L77" s="253">
        <v>6</v>
      </c>
      <c r="M77" s="109">
        <f t="shared" si="10"/>
        <v>6</v>
      </c>
      <c r="N77" s="139">
        <v>3</v>
      </c>
      <c r="O77" s="110">
        <v>5</v>
      </c>
      <c r="P77" s="109">
        <f t="shared" si="11"/>
        <v>5</v>
      </c>
      <c r="Q77" s="139">
        <v>7</v>
      </c>
      <c r="R77" s="110"/>
      <c r="S77" s="109">
        <f t="shared" si="12"/>
        <v>7</v>
      </c>
      <c r="T77" s="139">
        <v>7</v>
      </c>
      <c r="U77" s="110"/>
      <c r="V77" s="109">
        <f t="shared" si="13"/>
        <v>7</v>
      </c>
      <c r="W77" s="139">
        <v>5</v>
      </c>
      <c r="X77" s="436"/>
      <c r="Y77" s="109">
        <f t="shared" si="14"/>
        <v>5</v>
      </c>
      <c r="Z77" s="139">
        <v>0</v>
      </c>
      <c r="AA77" s="253">
        <v>10</v>
      </c>
      <c r="AB77" s="109">
        <f t="shared" si="15"/>
        <v>10</v>
      </c>
      <c r="AC77" s="140">
        <f t="shared" si="16"/>
        <v>6.38</v>
      </c>
      <c r="AD77" s="141" t="str">
        <f t="shared" si="8"/>
        <v>TB.Khá</v>
      </c>
    </row>
    <row r="78" spans="1:30" ht="22.5" customHeight="1">
      <c r="A78" s="113">
        <v>68</v>
      </c>
      <c r="B78" s="105" t="s">
        <v>203</v>
      </c>
      <c r="C78" s="106" t="s">
        <v>204</v>
      </c>
      <c r="D78" s="107">
        <v>409180160</v>
      </c>
      <c r="E78" s="108" t="s">
        <v>276</v>
      </c>
      <c r="F78" s="104" t="s">
        <v>36</v>
      </c>
      <c r="G78" s="129" t="s">
        <v>231</v>
      </c>
      <c r="H78" s="139">
        <v>6</v>
      </c>
      <c r="I78" s="110"/>
      <c r="J78" s="109">
        <f t="shared" si="9"/>
        <v>6</v>
      </c>
      <c r="K78" s="139">
        <v>5</v>
      </c>
      <c r="L78" s="110"/>
      <c r="M78" s="109">
        <f t="shared" si="10"/>
        <v>5</v>
      </c>
      <c r="N78" s="139">
        <v>3</v>
      </c>
      <c r="O78" s="110">
        <v>5</v>
      </c>
      <c r="P78" s="109">
        <f t="shared" si="11"/>
        <v>5</v>
      </c>
      <c r="Q78" s="139">
        <v>7</v>
      </c>
      <c r="R78" s="110"/>
      <c r="S78" s="109">
        <f t="shared" si="12"/>
        <v>7</v>
      </c>
      <c r="T78" s="139">
        <v>6</v>
      </c>
      <c r="U78" s="110"/>
      <c r="V78" s="109">
        <f t="shared" si="13"/>
        <v>6</v>
      </c>
      <c r="W78" s="139">
        <v>6</v>
      </c>
      <c r="X78" s="436"/>
      <c r="Y78" s="109">
        <f t="shared" si="14"/>
        <v>6</v>
      </c>
      <c r="Z78" s="139">
        <v>10</v>
      </c>
      <c r="AA78" s="253"/>
      <c r="AB78" s="109">
        <f t="shared" si="15"/>
        <v>10</v>
      </c>
      <c r="AC78" s="140">
        <f t="shared" si="16"/>
        <v>6</v>
      </c>
      <c r="AD78" s="141" t="str">
        <f aca="true" t="shared" si="17" ref="AD78:AD90">IF(AC78&gt;=9,"Xuất sắc",IF(AC78&gt;=8,"Giỏi",IF(AC78&gt;=7,"Khá",IF(AC78&gt;=6,"TB.Khá",IF(AC78&gt;=5,"Trung Bình",IF(AC78&gt;=4,"Yếu","Kém"))))))</f>
        <v>TB.Khá</v>
      </c>
    </row>
    <row r="79" spans="1:30" ht="22.5" customHeight="1">
      <c r="A79" s="104">
        <v>69</v>
      </c>
      <c r="B79" s="105" t="s">
        <v>205</v>
      </c>
      <c r="C79" s="106" t="s">
        <v>206</v>
      </c>
      <c r="D79" s="107">
        <v>409180161</v>
      </c>
      <c r="E79" s="108" t="s">
        <v>308</v>
      </c>
      <c r="F79" s="104" t="s">
        <v>25</v>
      </c>
      <c r="G79" s="129" t="s">
        <v>164</v>
      </c>
      <c r="H79" s="139">
        <v>7</v>
      </c>
      <c r="I79" s="110"/>
      <c r="J79" s="109">
        <f t="shared" si="9"/>
        <v>7</v>
      </c>
      <c r="K79" s="139">
        <v>4</v>
      </c>
      <c r="L79" s="253">
        <v>5</v>
      </c>
      <c r="M79" s="109">
        <f t="shared" si="10"/>
        <v>5</v>
      </c>
      <c r="N79" s="139">
        <v>4</v>
      </c>
      <c r="O79" s="110">
        <v>7</v>
      </c>
      <c r="P79" s="109">
        <f t="shared" si="11"/>
        <v>7</v>
      </c>
      <c r="Q79" s="139">
        <v>9</v>
      </c>
      <c r="R79" s="110"/>
      <c r="S79" s="109">
        <f t="shared" si="12"/>
        <v>9</v>
      </c>
      <c r="T79" s="139">
        <v>8</v>
      </c>
      <c r="U79" s="110"/>
      <c r="V79" s="109">
        <f t="shared" si="13"/>
        <v>8</v>
      </c>
      <c r="W79" s="139">
        <v>5</v>
      </c>
      <c r="X79" s="436"/>
      <c r="Y79" s="109">
        <f t="shared" si="14"/>
        <v>5</v>
      </c>
      <c r="Z79" s="139">
        <v>10</v>
      </c>
      <c r="AA79" s="253"/>
      <c r="AB79" s="109">
        <f t="shared" si="15"/>
        <v>10</v>
      </c>
      <c r="AC79" s="140">
        <f t="shared" si="16"/>
        <v>7.33</v>
      </c>
      <c r="AD79" s="141" t="str">
        <f t="shared" si="17"/>
        <v>Khá</v>
      </c>
    </row>
    <row r="80" spans="1:30" ht="22.5" customHeight="1">
      <c r="A80" s="113">
        <v>70</v>
      </c>
      <c r="B80" s="105" t="s">
        <v>207</v>
      </c>
      <c r="C80" s="106" t="s">
        <v>208</v>
      </c>
      <c r="D80" s="114">
        <v>409180162</v>
      </c>
      <c r="E80" s="108" t="s">
        <v>309</v>
      </c>
      <c r="F80" s="104" t="s">
        <v>9</v>
      </c>
      <c r="G80" s="129" t="s">
        <v>231</v>
      </c>
      <c r="H80" s="139">
        <v>7</v>
      </c>
      <c r="I80" s="110"/>
      <c r="J80" s="109">
        <f t="shared" si="9"/>
        <v>7</v>
      </c>
      <c r="K80" s="139">
        <v>8</v>
      </c>
      <c r="L80" s="110"/>
      <c r="M80" s="109">
        <f t="shared" si="10"/>
        <v>8</v>
      </c>
      <c r="N80" s="139">
        <v>8</v>
      </c>
      <c r="O80" s="110"/>
      <c r="P80" s="109">
        <f t="shared" si="11"/>
        <v>8</v>
      </c>
      <c r="Q80" s="139">
        <v>8</v>
      </c>
      <c r="R80" s="110"/>
      <c r="S80" s="109">
        <f t="shared" si="12"/>
        <v>8</v>
      </c>
      <c r="T80" s="139">
        <v>8</v>
      </c>
      <c r="U80" s="110"/>
      <c r="V80" s="109">
        <f t="shared" si="13"/>
        <v>8</v>
      </c>
      <c r="W80" s="139">
        <v>5</v>
      </c>
      <c r="X80" s="436"/>
      <c r="Y80" s="109">
        <f t="shared" si="14"/>
        <v>5</v>
      </c>
      <c r="Z80" s="139">
        <v>10</v>
      </c>
      <c r="AA80" s="253"/>
      <c r="AB80" s="109">
        <f t="shared" si="15"/>
        <v>10</v>
      </c>
      <c r="AC80" s="140">
        <f t="shared" si="16"/>
        <v>7.9</v>
      </c>
      <c r="AD80" s="141" t="str">
        <f t="shared" si="17"/>
        <v>Khá</v>
      </c>
    </row>
    <row r="81" spans="1:30" ht="22.5" customHeight="1">
      <c r="A81" s="113">
        <v>71</v>
      </c>
      <c r="B81" s="105" t="s">
        <v>209</v>
      </c>
      <c r="C81" s="106" t="s">
        <v>210</v>
      </c>
      <c r="D81" s="107">
        <v>409180164</v>
      </c>
      <c r="E81" s="108" t="s">
        <v>310</v>
      </c>
      <c r="F81" s="104" t="s">
        <v>23</v>
      </c>
      <c r="G81" s="129" t="s">
        <v>164</v>
      </c>
      <c r="H81" s="139">
        <v>6</v>
      </c>
      <c r="I81" s="110"/>
      <c r="J81" s="109">
        <f t="shared" si="9"/>
        <v>6</v>
      </c>
      <c r="K81" s="139">
        <v>3</v>
      </c>
      <c r="L81" s="253">
        <v>6</v>
      </c>
      <c r="M81" s="109">
        <f t="shared" si="10"/>
        <v>6</v>
      </c>
      <c r="N81" s="139">
        <v>3</v>
      </c>
      <c r="O81" s="110">
        <v>5</v>
      </c>
      <c r="P81" s="109">
        <f t="shared" si="11"/>
        <v>5</v>
      </c>
      <c r="Q81" s="139">
        <v>7</v>
      </c>
      <c r="R81" s="110"/>
      <c r="S81" s="109">
        <f t="shared" si="12"/>
        <v>7</v>
      </c>
      <c r="T81" s="139">
        <v>8</v>
      </c>
      <c r="U81" s="110"/>
      <c r="V81" s="109">
        <f t="shared" si="13"/>
        <v>8</v>
      </c>
      <c r="W81" s="139">
        <v>5</v>
      </c>
      <c r="X81" s="436"/>
      <c r="Y81" s="109">
        <f t="shared" si="14"/>
        <v>5</v>
      </c>
      <c r="Z81" s="139">
        <v>0</v>
      </c>
      <c r="AA81" s="253"/>
      <c r="AB81" s="109">
        <f t="shared" si="15"/>
        <v>0</v>
      </c>
      <c r="AC81" s="140">
        <f t="shared" si="16"/>
        <v>6.1</v>
      </c>
      <c r="AD81" s="141" t="str">
        <f t="shared" si="17"/>
        <v>TB.Khá</v>
      </c>
    </row>
    <row r="82" spans="1:30" ht="22.5" customHeight="1">
      <c r="A82" s="104">
        <v>72</v>
      </c>
      <c r="B82" s="105" t="s">
        <v>211</v>
      </c>
      <c r="C82" s="106" t="s">
        <v>212</v>
      </c>
      <c r="D82" s="114">
        <v>409180165</v>
      </c>
      <c r="E82" s="108" t="s">
        <v>311</v>
      </c>
      <c r="F82" s="104" t="s">
        <v>5</v>
      </c>
      <c r="G82" s="129" t="s">
        <v>164</v>
      </c>
      <c r="H82" s="139">
        <v>6</v>
      </c>
      <c r="I82" s="110"/>
      <c r="J82" s="109">
        <f t="shared" si="9"/>
        <v>6</v>
      </c>
      <c r="K82" s="139">
        <v>3</v>
      </c>
      <c r="L82" s="253">
        <v>6</v>
      </c>
      <c r="M82" s="109">
        <f t="shared" si="10"/>
        <v>6</v>
      </c>
      <c r="N82" s="139">
        <v>3</v>
      </c>
      <c r="O82" s="110">
        <v>7</v>
      </c>
      <c r="P82" s="109">
        <f t="shared" si="11"/>
        <v>7</v>
      </c>
      <c r="Q82" s="139">
        <v>7</v>
      </c>
      <c r="R82" s="110"/>
      <c r="S82" s="109">
        <f t="shared" si="12"/>
        <v>7</v>
      </c>
      <c r="T82" s="139">
        <v>4</v>
      </c>
      <c r="U82" s="110">
        <v>7</v>
      </c>
      <c r="V82" s="109">
        <f t="shared" si="13"/>
        <v>7</v>
      </c>
      <c r="W82" s="139">
        <v>7</v>
      </c>
      <c r="X82" s="436"/>
      <c r="Y82" s="109">
        <f t="shared" si="14"/>
        <v>7</v>
      </c>
      <c r="Z82" s="139">
        <v>0</v>
      </c>
      <c r="AA82" s="253"/>
      <c r="AB82" s="109">
        <f t="shared" si="15"/>
        <v>0</v>
      </c>
      <c r="AC82" s="140">
        <f t="shared" si="16"/>
        <v>6.29</v>
      </c>
      <c r="AD82" s="141" t="str">
        <f t="shared" si="17"/>
        <v>TB.Khá</v>
      </c>
    </row>
    <row r="83" spans="1:30" ht="22.5" customHeight="1">
      <c r="A83" s="113">
        <v>73</v>
      </c>
      <c r="B83" s="105" t="s">
        <v>213</v>
      </c>
      <c r="C83" s="106" t="s">
        <v>214</v>
      </c>
      <c r="D83" s="107">
        <v>409180166</v>
      </c>
      <c r="E83" s="108" t="s">
        <v>312</v>
      </c>
      <c r="F83" s="104" t="s">
        <v>37</v>
      </c>
      <c r="G83" s="129" t="s">
        <v>231</v>
      </c>
      <c r="H83" s="139">
        <v>6</v>
      </c>
      <c r="I83" s="110"/>
      <c r="J83" s="109">
        <f t="shared" si="9"/>
        <v>6</v>
      </c>
      <c r="K83" s="139">
        <v>2</v>
      </c>
      <c r="L83" s="253">
        <v>3</v>
      </c>
      <c r="M83" s="109">
        <f t="shared" si="10"/>
        <v>3</v>
      </c>
      <c r="N83" s="139">
        <v>4</v>
      </c>
      <c r="O83" s="110">
        <v>6</v>
      </c>
      <c r="P83" s="109">
        <f t="shared" si="11"/>
        <v>6</v>
      </c>
      <c r="Q83" s="139">
        <v>6</v>
      </c>
      <c r="R83" s="110"/>
      <c r="S83" s="109">
        <f t="shared" si="12"/>
        <v>6</v>
      </c>
      <c r="T83" s="139">
        <v>6</v>
      </c>
      <c r="U83" s="110"/>
      <c r="V83" s="109">
        <f t="shared" si="13"/>
        <v>6</v>
      </c>
      <c r="W83" s="139">
        <v>5</v>
      </c>
      <c r="X83" s="436"/>
      <c r="Y83" s="109">
        <f t="shared" si="14"/>
        <v>5</v>
      </c>
      <c r="Z83" s="139">
        <v>0</v>
      </c>
      <c r="AA83" s="253"/>
      <c r="AB83" s="109">
        <f t="shared" si="15"/>
        <v>0</v>
      </c>
      <c r="AC83" s="140">
        <f t="shared" si="16"/>
        <v>5.14</v>
      </c>
      <c r="AD83" s="141" t="str">
        <f t="shared" si="17"/>
        <v>Trung Bình</v>
      </c>
    </row>
    <row r="84" spans="1:30" ht="22.5" customHeight="1">
      <c r="A84" s="104">
        <v>74</v>
      </c>
      <c r="B84" s="105" t="s">
        <v>215</v>
      </c>
      <c r="C84" s="106" t="s">
        <v>216</v>
      </c>
      <c r="D84" s="107">
        <v>409180167</v>
      </c>
      <c r="E84" s="108" t="s">
        <v>313</v>
      </c>
      <c r="F84" s="104" t="s">
        <v>42</v>
      </c>
      <c r="G84" s="129" t="s">
        <v>231</v>
      </c>
      <c r="H84" s="139">
        <v>8</v>
      </c>
      <c r="I84" s="110"/>
      <c r="J84" s="109">
        <f t="shared" si="9"/>
        <v>8</v>
      </c>
      <c r="K84" s="139">
        <v>6</v>
      </c>
      <c r="L84" s="110"/>
      <c r="M84" s="109">
        <f t="shared" si="10"/>
        <v>6</v>
      </c>
      <c r="N84" s="139">
        <v>7</v>
      </c>
      <c r="O84" s="110"/>
      <c r="P84" s="109">
        <f t="shared" si="11"/>
        <v>7</v>
      </c>
      <c r="Q84" s="139">
        <v>8</v>
      </c>
      <c r="R84" s="110"/>
      <c r="S84" s="109">
        <f t="shared" si="12"/>
        <v>8</v>
      </c>
      <c r="T84" s="139">
        <v>9</v>
      </c>
      <c r="U84" s="110"/>
      <c r="V84" s="109">
        <f t="shared" si="13"/>
        <v>9</v>
      </c>
      <c r="W84" s="139">
        <v>5</v>
      </c>
      <c r="X84" s="436"/>
      <c r="Y84" s="109">
        <f t="shared" si="14"/>
        <v>5</v>
      </c>
      <c r="Z84" s="139">
        <v>10</v>
      </c>
      <c r="AA84" s="253"/>
      <c r="AB84" s="109">
        <f t="shared" si="15"/>
        <v>10</v>
      </c>
      <c r="AC84" s="140">
        <f t="shared" si="16"/>
        <v>7.71</v>
      </c>
      <c r="AD84" s="141" t="str">
        <f t="shared" si="17"/>
        <v>Khá</v>
      </c>
    </row>
    <row r="85" spans="1:30" ht="22.5" customHeight="1">
      <c r="A85" s="113">
        <v>75</v>
      </c>
      <c r="B85" s="105" t="s">
        <v>217</v>
      </c>
      <c r="C85" s="106" t="s">
        <v>218</v>
      </c>
      <c r="D85" s="107">
        <v>409180169</v>
      </c>
      <c r="E85" s="108" t="s">
        <v>314</v>
      </c>
      <c r="F85" s="104" t="s">
        <v>10</v>
      </c>
      <c r="G85" s="129" t="s">
        <v>231</v>
      </c>
      <c r="H85" s="139">
        <v>7</v>
      </c>
      <c r="I85" s="110"/>
      <c r="J85" s="109">
        <f t="shared" si="9"/>
        <v>7</v>
      </c>
      <c r="K85" s="139">
        <v>4</v>
      </c>
      <c r="L85" s="253">
        <v>7</v>
      </c>
      <c r="M85" s="109">
        <f t="shared" si="10"/>
        <v>7</v>
      </c>
      <c r="N85" s="139">
        <v>4</v>
      </c>
      <c r="O85" s="110">
        <v>5</v>
      </c>
      <c r="P85" s="109">
        <f t="shared" si="11"/>
        <v>5</v>
      </c>
      <c r="Q85" s="139">
        <v>8</v>
      </c>
      <c r="R85" s="110"/>
      <c r="S85" s="109">
        <f t="shared" si="12"/>
        <v>8</v>
      </c>
      <c r="T85" s="145">
        <v>8</v>
      </c>
      <c r="U85" s="110"/>
      <c r="V85" s="109">
        <f t="shared" si="13"/>
        <v>8</v>
      </c>
      <c r="W85" s="139">
        <v>5</v>
      </c>
      <c r="X85" s="436"/>
      <c r="Y85" s="109">
        <f t="shared" si="14"/>
        <v>5</v>
      </c>
      <c r="Z85" s="139">
        <v>0</v>
      </c>
      <c r="AA85" s="253">
        <v>10</v>
      </c>
      <c r="AB85" s="109">
        <f t="shared" si="15"/>
        <v>10</v>
      </c>
      <c r="AC85" s="140">
        <f t="shared" si="16"/>
        <v>7.14</v>
      </c>
      <c r="AD85" s="141" t="str">
        <f t="shared" si="17"/>
        <v>Khá</v>
      </c>
    </row>
    <row r="86" spans="1:30" ht="22.5" customHeight="1">
      <c r="A86" s="113">
        <v>76</v>
      </c>
      <c r="B86" s="105" t="s">
        <v>219</v>
      </c>
      <c r="C86" s="106" t="s">
        <v>220</v>
      </c>
      <c r="D86" s="114">
        <v>409180171</v>
      </c>
      <c r="E86" s="108" t="s">
        <v>315</v>
      </c>
      <c r="F86" s="104" t="s">
        <v>5</v>
      </c>
      <c r="G86" s="129" t="s">
        <v>231</v>
      </c>
      <c r="H86" s="139">
        <v>6</v>
      </c>
      <c r="I86" s="110"/>
      <c r="J86" s="109">
        <f t="shared" si="9"/>
        <v>6</v>
      </c>
      <c r="K86" s="139">
        <v>3</v>
      </c>
      <c r="L86" s="253">
        <v>8</v>
      </c>
      <c r="M86" s="109">
        <f t="shared" si="10"/>
        <v>8</v>
      </c>
      <c r="N86" s="139">
        <v>4</v>
      </c>
      <c r="O86" s="110">
        <v>6</v>
      </c>
      <c r="P86" s="109">
        <f t="shared" si="11"/>
        <v>6</v>
      </c>
      <c r="Q86" s="139">
        <v>7</v>
      </c>
      <c r="R86" s="110"/>
      <c r="S86" s="109">
        <f t="shared" si="12"/>
        <v>7</v>
      </c>
      <c r="T86" s="139">
        <v>7</v>
      </c>
      <c r="U86" s="110"/>
      <c r="V86" s="109">
        <f t="shared" si="13"/>
        <v>7</v>
      </c>
      <c r="W86" s="139">
        <v>5</v>
      </c>
      <c r="X86" s="436"/>
      <c r="Y86" s="109">
        <f t="shared" si="14"/>
        <v>5</v>
      </c>
      <c r="Z86" s="139">
        <v>6</v>
      </c>
      <c r="AA86" s="253"/>
      <c r="AB86" s="109">
        <f t="shared" si="15"/>
        <v>6</v>
      </c>
      <c r="AC86" s="140">
        <f t="shared" si="16"/>
        <v>6.76</v>
      </c>
      <c r="AD86" s="141" t="str">
        <f t="shared" si="17"/>
        <v>TB.Khá</v>
      </c>
    </row>
    <row r="87" spans="1:30" ht="22.5" customHeight="1">
      <c r="A87" s="104">
        <v>77</v>
      </c>
      <c r="B87" s="105" t="s">
        <v>221</v>
      </c>
      <c r="C87" s="106" t="s">
        <v>222</v>
      </c>
      <c r="D87" s="107">
        <v>409180172</v>
      </c>
      <c r="E87" s="108" t="s">
        <v>316</v>
      </c>
      <c r="F87" s="104" t="s">
        <v>44</v>
      </c>
      <c r="G87" s="129" t="s">
        <v>231</v>
      </c>
      <c r="H87" s="139">
        <v>6</v>
      </c>
      <c r="I87" s="110"/>
      <c r="J87" s="109">
        <f t="shared" si="9"/>
        <v>6</v>
      </c>
      <c r="K87" s="139">
        <v>5</v>
      </c>
      <c r="L87" s="110"/>
      <c r="M87" s="109">
        <f t="shared" si="10"/>
        <v>5</v>
      </c>
      <c r="N87" s="139">
        <v>4</v>
      </c>
      <c r="O87" s="110">
        <v>6</v>
      </c>
      <c r="P87" s="109">
        <f t="shared" si="11"/>
        <v>6</v>
      </c>
      <c r="Q87" s="139">
        <v>8</v>
      </c>
      <c r="R87" s="110"/>
      <c r="S87" s="109">
        <f t="shared" si="12"/>
        <v>8</v>
      </c>
      <c r="T87" s="139">
        <v>7</v>
      </c>
      <c r="U87" s="110"/>
      <c r="V87" s="109">
        <f t="shared" si="13"/>
        <v>7</v>
      </c>
      <c r="W87" s="139">
        <v>5</v>
      </c>
      <c r="X87" s="436"/>
      <c r="Y87" s="109">
        <f t="shared" si="14"/>
        <v>5</v>
      </c>
      <c r="Z87" s="139">
        <v>0</v>
      </c>
      <c r="AA87" s="253">
        <v>10</v>
      </c>
      <c r="AB87" s="109">
        <f t="shared" si="15"/>
        <v>10</v>
      </c>
      <c r="AC87" s="140">
        <f t="shared" si="16"/>
        <v>6.57</v>
      </c>
      <c r="AD87" s="141" t="str">
        <f t="shared" si="17"/>
        <v>TB.Khá</v>
      </c>
    </row>
    <row r="88" spans="1:30" ht="22.5" customHeight="1">
      <c r="A88" s="113">
        <v>78</v>
      </c>
      <c r="B88" s="105" t="s">
        <v>223</v>
      </c>
      <c r="C88" s="106" t="s">
        <v>224</v>
      </c>
      <c r="D88" s="107">
        <v>409180175</v>
      </c>
      <c r="E88" s="108" t="s">
        <v>317</v>
      </c>
      <c r="F88" s="104" t="s">
        <v>8</v>
      </c>
      <c r="G88" s="129" t="s">
        <v>164</v>
      </c>
      <c r="H88" s="139">
        <v>7</v>
      </c>
      <c r="I88" s="110"/>
      <c r="J88" s="109">
        <f t="shared" si="9"/>
        <v>7</v>
      </c>
      <c r="K88" s="139">
        <v>6</v>
      </c>
      <c r="L88" s="110"/>
      <c r="M88" s="109">
        <f t="shared" si="10"/>
        <v>6</v>
      </c>
      <c r="N88" s="139">
        <v>4</v>
      </c>
      <c r="O88" s="110">
        <v>7</v>
      </c>
      <c r="P88" s="109">
        <f t="shared" si="11"/>
        <v>7</v>
      </c>
      <c r="Q88" s="139">
        <v>8</v>
      </c>
      <c r="R88" s="110"/>
      <c r="S88" s="109">
        <f t="shared" si="12"/>
        <v>8</v>
      </c>
      <c r="T88" s="139">
        <v>8</v>
      </c>
      <c r="U88" s="110"/>
      <c r="V88" s="109">
        <f t="shared" si="13"/>
        <v>8</v>
      </c>
      <c r="W88" s="139">
        <v>6</v>
      </c>
      <c r="X88" s="436"/>
      <c r="Y88" s="109">
        <f t="shared" si="14"/>
        <v>6</v>
      </c>
      <c r="Z88" s="139">
        <v>0</v>
      </c>
      <c r="AA88" s="253"/>
      <c r="AB88" s="109">
        <f t="shared" si="15"/>
        <v>0</v>
      </c>
      <c r="AC88" s="140">
        <f t="shared" si="16"/>
        <v>6.86</v>
      </c>
      <c r="AD88" s="141" t="str">
        <f t="shared" si="17"/>
        <v>TB.Khá</v>
      </c>
    </row>
    <row r="89" spans="1:30" ht="22.5" customHeight="1">
      <c r="A89" s="104">
        <v>79</v>
      </c>
      <c r="B89" s="105" t="s">
        <v>173</v>
      </c>
      <c r="C89" s="106" t="s">
        <v>225</v>
      </c>
      <c r="D89" s="114">
        <v>409180177</v>
      </c>
      <c r="E89" s="108" t="s">
        <v>318</v>
      </c>
      <c r="F89" s="104" t="s">
        <v>4</v>
      </c>
      <c r="G89" s="129" t="s">
        <v>164</v>
      </c>
      <c r="H89" s="139">
        <v>7</v>
      </c>
      <c r="I89" s="110"/>
      <c r="J89" s="109">
        <f t="shared" si="9"/>
        <v>7</v>
      </c>
      <c r="K89" s="139">
        <v>5</v>
      </c>
      <c r="L89" s="110"/>
      <c r="M89" s="109">
        <f t="shared" si="10"/>
        <v>5</v>
      </c>
      <c r="N89" s="139">
        <v>7</v>
      </c>
      <c r="O89" s="110"/>
      <c r="P89" s="109">
        <f t="shared" si="11"/>
        <v>7</v>
      </c>
      <c r="Q89" s="139">
        <v>8</v>
      </c>
      <c r="R89" s="110"/>
      <c r="S89" s="109">
        <f t="shared" si="12"/>
        <v>8</v>
      </c>
      <c r="T89" s="139">
        <v>7</v>
      </c>
      <c r="U89" s="110"/>
      <c r="V89" s="109">
        <f t="shared" si="13"/>
        <v>7</v>
      </c>
      <c r="W89" s="139">
        <v>7</v>
      </c>
      <c r="X89" s="436"/>
      <c r="Y89" s="109">
        <f t="shared" si="14"/>
        <v>7</v>
      </c>
      <c r="Z89" s="139">
        <v>0</v>
      </c>
      <c r="AA89" s="253">
        <v>10</v>
      </c>
      <c r="AB89" s="109">
        <f t="shared" si="15"/>
        <v>10</v>
      </c>
      <c r="AC89" s="140">
        <f t="shared" si="16"/>
        <v>6.95</v>
      </c>
      <c r="AD89" s="141" t="str">
        <f t="shared" si="17"/>
        <v>TB.Khá</v>
      </c>
    </row>
    <row r="90" spans="1:30" ht="22.5" customHeight="1">
      <c r="A90" s="113">
        <v>80</v>
      </c>
      <c r="B90" s="105" t="s">
        <v>226</v>
      </c>
      <c r="C90" s="106" t="s">
        <v>227</v>
      </c>
      <c r="D90" s="107">
        <v>409180178</v>
      </c>
      <c r="E90" s="108" t="s">
        <v>319</v>
      </c>
      <c r="F90" s="104" t="s">
        <v>46</v>
      </c>
      <c r="G90" s="129" t="s">
        <v>164</v>
      </c>
      <c r="H90" s="139">
        <v>6</v>
      </c>
      <c r="I90" s="110"/>
      <c r="J90" s="109">
        <f t="shared" si="9"/>
        <v>6</v>
      </c>
      <c r="K90" s="139">
        <v>4</v>
      </c>
      <c r="L90" s="253">
        <v>7</v>
      </c>
      <c r="M90" s="109">
        <f t="shared" si="10"/>
        <v>7</v>
      </c>
      <c r="N90" s="139">
        <v>3</v>
      </c>
      <c r="O90" s="110">
        <v>7</v>
      </c>
      <c r="P90" s="109">
        <f t="shared" si="11"/>
        <v>7</v>
      </c>
      <c r="Q90" s="139">
        <v>8</v>
      </c>
      <c r="R90" s="110"/>
      <c r="S90" s="109">
        <f t="shared" si="12"/>
        <v>8</v>
      </c>
      <c r="T90" s="139">
        <v>7</v>
      </c>
      <c r="U90" s="110"/>
      <c r="V90" s="109">
        <f t="shared" si="13"/>
        <v>7</v>
      </c>
      <c r="W90" s="139">
        <v>6</v>
      </c>
      <c r="X90" s="436"/>
      <c r="Y90" s="109">
        <f t="shared" si="14"/>
        <v>6</v>
      </c>
      <c r="Z90" s="139">
        <v>0</v>
      </c>
      <c r="AA90" s="253">
        <v>10</v>
      </c>
      <c r="AB90" s="109">
        <f t="shared" si="15"/>
        <v>10</v>
      </c>
      <c r="AC90" s="140">
        <f t="shared" si="16"/>
        <v>7.14</v>
      </c>
      <c r="AD90" s="141" t="str">
        <f t="shared" si="17"/>
        <v>Khá</v>
      </c>
    </row>
    <row r="91" spans="1:30" ht="22.5" customHeight="1">
      <c r="A91" s="113">
        <v>81</v>
      </c>
      <c r="B91" s="105" t="s">
        <v>228</v>
      </c>
      <c r="C91" s="106" t="s">
        <v>229</v>
      </c>
      <c r="D91" s="107">
        <v>409180179</v>
      </c>
      <c r="E91" s="108" t="s">
        <v>320</v>
      </c>
      <c r="F91" s="104" t="s">
        <v>31</v>
      </c>
      <c r="G91" s="129" t="s">
        <v>231</v>
      </c>
      <c r="H91" s="139">
        <v>6</v>
      </c>
      <c r="I91" s="110"/>
      <c r="J91" s="109">
        <f t="shared" si="9"/>
        <v>6</v>
      </c>
      <c r="K91" s="139">
        <v>4</v>
      </c>
      <c r="L91" s="253">
        <v>8</v>
      </c>
      <c r="M91" s="109">
        <f t="shared" si="10"/>
        <v>8</v>
      </c>
      <c r="N91" s="139">
        <v>8</v>
      </c>
      <c r="O91" s="110"/>
      <c r="P91" s="109">
        <f t="shared" si="11"/>
        <v>8</v>
      </c>
      <c r="Q91" s="139">
        <v>8</v>
      </c>
      <c r="R91" s="110"/>
      <c r="S91" s="109">
        <f t="shared" si="12"/>
        <v>8</v>
      </c>
      <c r="T91" s="139">
        <v>8</v>
      </c>
      <c r="U91" s="110"/>
      <c r="V91" s="109">
        <f t="shared" si="13"/>
        <v>8</v>
      </c>
      <c r="W91" s="139">
        <v>6</v>
      </c>
      <c r="X91" s="436"/>
      <c r="Y91" s="109">
        <f t="shared" si="14"/>
        <v>6</v>
      </c>
      <c r="Z91" s="139">
        <v>10</v>
      </c>
      <c r="AA91" s="253"/>
      <c r="AB91" s="109">
        <f t="shared" si="15"/>
        <v>10</v>
      </c>
      <c r="AC91" s="140">
        <f t="shared" si="16"/>
        <v>7.71</v>
      </c>
      <c r="AD91" s="141" t="str">
        <f>IF(AC91&gt;=9,"Xuất sắc",IF(AC91&gt;=8,"Giỏi",IF(AC91&gt;=7,"Khá",IF(AC91&gt;=6,"TB.Khá",IF(AC91&gt;=5,"Trung Bình",IF(AC91&gt;=4,"Yếu","Kém"))))))</f>
        <v>Khá</v>
      </c>
    </row>
    <row r="92" spans="1:30" ht="22.5" customHeight="1">
      <c r="A92" s="119">
        <v>82</v>
      </c>
      <c r="B92" s="120" t="s">
        <v>230</v>
      </c>
      <c r="C92" s="121" t="s">
        <v>47</v>
      </c>
      <c r="D92" s="122">
        <v>409180180</v>
      </c>
      <c r="E92" s="123" t="s">
        <v>321</v>
      </c>
      <c r="F92" s="119" t="s">
        <v>5</v>
      </c>
      <c r="G92" s="130" t="s">
        <v>231</v>
      </c>
      <c r="H92" s="142">
        <v>6</v>
      </c>
      <c r="I92" s="125"/>
      <c r="J92" s="124">
        <f t="shared" si="9"/>
        <v>6</v>
      </c>
      <c r="K92" s="142">
        <v>5</v>
      </c>
      <c r="L92" s="125"/>
      <c r="M92" s="124">
        <f t="shared" si="10"/>
        <v>5</v>
      </c>
      <c r="N92" s="142">
        <v>7</v>
      </c>
      <c r="O92" s="125"/>
      <c r="P92" s="124">
        <f t="shared" si="11"/>
        <v>7</v>
      </c>
      <c r="Q92" s="142">
        <v>8</v>
      </c>
      <c r="R92" s="125"/>
      <c r="S92" s="124">
        <f t="shared" si="12"/>
        <v>8</v>
      </c>
      <c r="T92" s="142">
        <v>8</v>
      </c>
      <c r="U92" s="125"/>
      <c r="V92" s="124">
        <f t="shared" si="13"/>
        <v>8</v>
      </c>
      <c r="W92" s="142">
        <v>8</v>
      </c>
      <c r="X92" s="462"/>
      <c r="Y92" s="124">
        <f t="shared" si="14"/>
        <v>8</v>
      </c>
      <c r="Z92" s="142">
        <v>0</v>
      </c>
      <c r="AA92" s="261"/>
      <c r="AB92" s="124">
        <f t="shared" si="15"/>
        <v>0</v>
      </c>
      <c r="AC92" s="143">
        <f t="shared" si="16"/>
        <v>6.48</v>
      </c>
      <c r="AD92" s="144" t="str">
        <f>IF(AC92&gt;=9,"Xuất sắc",IF(AC92&gt;=8,"Giỏi",IF(AC92&gt;=7,"Khá",IF(AC92&gt;=6,"TB.Khá",IF(AC92&gt;=5,"Trung Bình",IF(AC92&gt;=4,"Yếu","Kém"))))))</f>
        <v>TB.Khá</v>
      </c>
    </row>
    <row r="93" spans="1:27" s="49" customFormat="1" ht="37.5" customHeight="1">
      <c r="A93" s="44"/>
      <c r="B93" s="45"/>
      <c r="C93" s="45"/>
      <c r="D93" s="20"/>
      <c r="E93" s="46"/>
      <c r="F93" s="20"/>
      <c r="G93" s="20"/>
      <c r="H93" s="47"/>
      <c r="I93" s="47"/>
      <c r="J93" s="47"/>
      <c r="K93" s="47"/>
      <c r="L93" s="47"/>
      <c r="M93" s="47"/>
      <c r="N93" s="47"/>
      <c r="O93" s="47"/>
      <c r="P93" s="48"/>
      <c r="Q93" s="48"/>
      <c r="S93" s="48"/>
      <c r="T93" s="48"/>
      <c r="U93" s="48"/>
      <c r="V93" s="50" t="s">
        <v>96</v>
      </c>
      <c r="W93" s="48"/>
      <c r="X93" s="464"/>
      <c r="Z93" s="50"/>
      <c r="AA93" s="371"/>
    </row>
    <row r="94" spans="1:27" s="49" customFormat="1" ht="15" customHeight="1">
      <c r="A94" s="44"/>
      <c r="B94" s="45"/>
      <c r="C94" s="51" t="s">
        <v>237</v>
      </c>
      <c r="E94" s="52"/>
      <c r="F94" s="52"/>
      <c r="G94" s="52"/>
      <c r="H94" s="47"/>
      <c r="I94" s="47"/>
      <c r="J94" s="47"/>
      <c r="K94" s="47"/>
      <c r="L94" s="47"/>
      <c r="M94" s="47"/>
      <c r="N94" s="47"/>
      <c r="O94" s="47"/>
      <c r="P94" s="48"/>
      <c r="Q94" s="48"/>
      <c r="S94" s="48"/>
      <c r="T94" s="48"/>
      <c r="U94" s="48"/>
      <c r="V94" s="50" t="s">
        <v>97</v>
      </c>
      <c r="W94" s="48"/>
      <c r="X94" s="464"/>
      <c r="Z94" s="50"/>
      <c r="AA94" s="371"/>
    </row>
    <row r="95" spans="1:27" s="49" customFormat="1" ht="15" customHeight="1">
      <c r="A95" s="44"/>
      <c r="C95" s="53" t="s">
        <v>238</v>
      </c>
      <c r="E95" s="44"/>
      <c r="F95" s="44"/>
      <c r="G95" s="44"/>
      <c r="H95" s="47"/>
      <c r="I95" s="47"/>
      <c r="J95" s="47"/>
      <c r="K95" s="47"/>
      <c r="L95" s="47"/>
      <c r="M95" s="47"/>
      <c r="N95" s="47"/>
      <c r="O95" s="47"/>
      <c r="P95" s="48"/>
      <c r="Q95" s="48"/>
      <c r="S95" s="48"/>
      <c r="T95" s="48"/>
      <c r="U95" s="48"/>
      <c r="V95" s="54" t="s">
        <v>330</v>
      </c>
      <c r="W95" s="48"/>
      <c r="X95" s="464"/>
      <c r="Z95" s="54"/>
      <c r="AA95" s="371"/>
    </row>
    <row r="96" spans="1:27" s="49" customFormat="1" ht="15.75">
      <c r="A96" s="44"/>
      <c r="C96" s="50"/>
      <c r="E96" s="44"/>
      <c r="F96" s="44"/>
      <c r="G96" s="44"/>
      <c r="H96" s="47"/>
      <c r="I96" s="47"/>
      <c r="J96" s="47"/>
      <c r="K96" s="47"/>
      <c r="L96" s="375"/>
      <c r="M96" s="47"/>
      <c r="N96" s="47"/>
      <c r="O96" s="47"/>
      <c r="P96" s="48"/>
      <c r="Q96" s="48"/>
      <c r="S96" s="48"/>
      <c r="T96" s="48"/>
      <c r="U96" s="48"/>
      <c r="V96" s="54"/>
      <c r="W96" s="48"/>
      <c r="X96" s="464"/>
      <c r="Z96" s="54"/>
      <c r="AA96" s="371"/>
    </row>
    <row r="97" spans="1:27" s="49" customFormat="1" ht="22.5" customHeight="1">
      <c r="A97" s="44"/>
      <c r="C97" s="54"/>
      <c r="E97" s="44"/>
      <c r="F97" s="44"/>
      <c r="G97" s="44"/>
      <c r="H97" s="47"/>
      <c r="I97" s="47"/>
      <c r="J97" s="47"/>
      <c r="K97" s="47"/>
      <c r="L97" s="375"/>
      <c r="M97" s="47"/>
      <c r="N97" s="47"/>
      <c r="O97" s="47"/>
      <c r="P97" s="48"/>
      <c r="Q97" s="48"/>
      <c r="S97" s="48"/>
      <c r="T97" s="48"/>
      <c r="U97" s="48"/>
      <c r="V97" s="54"/>
      <c r="W97" s="48"/>
      <c r="X97" s="464"/>
      <c r="Z97" s="54"/>
      <c r="AA97" s="371"/>
    </row>
    <row r="98" spans="1:27" s="49" customFormat="1" ht="15.75">
      <c r="A98" s="55"/>
      <c r="C98" s="56"/>
      <c r="E98" s="44"/>
      <c r="F98" s="44"/>
      <c r="G98" s="44"/>
      <c r="H98" s="47"/>
      <c r="I98" s="47"/>
      <c r="J98" s="47"/>
      <c r="K98" s="47"/>
      <c r="L98" s="375"/>
      <c r="M98" s="47"/>
      <c r="N98" s="47"/>
      <c r="O98" s="47"/>
      <c r="P98" s="57"/>
      <c r="Q98" s="57"/>
      <c r="S98" s="57"/>
      <c r="T98" s="57"/>
      <c r="U98" s="57"/>
      <c r="V98" s="57"/>
      <c r="W98" s="47"/>
      <c r="X98" s="464"/>
      <c r="Z98" s="57"/>
      <c r="AA98" s="371"/>
    </row>
    <row r="99" spans="1:27" s="49" customFormat="1" ht="15.75">
      <c r="A99" s="44"/>
      <c r="C99" s="54" t="s">
        <v>239</v>
      </c>
      <c r="E99" s="44"/>
      <c r="F99" s="44"/>
      <c r="G99" s="44"/>
      <c r="H99" s="47"/>
      <c r="I99" s="47"/>
      <c r="J99" s="47"/>
      <c r="K99" s="47"/>
      <c r="L99" s="375"/>
      <c r="M99" s="47"/>
      <c r="N99" s="59"/>
      <c r="O99" s="47"/>
      <c r="P99" s="57"/>
      <c r="Q99" s="57"/>
      <c r="S99" s="47"/>
      <c r="T99" s="57"/>
      <c r="U99" s="57"/>
      <c r="V99" s="54" t="s">
        <v>331</v>
      </c>
      <c r="W99" s="47"/>
      <c r="X99" s="464"/>
      <c r="Z99" s="54"/>
      <c r="AA99" s="371"/>
    </row>
  </sheetData>
  <sheetProtection/>
  <mergeCells count="22">
    <mergeCell ref="A5:AD5"/>
    <mergeCell ref="A6:AD6"/>
    <mergeCell ref="G8:G10"/>
    <mergeCell ref="T8:V8"/>
    <mergeCell ref="W8:Y8"/>
    <mergeCell ref="A8:A10"/>
    <mergeCell ref="D8:D10"/>
    <mergeCell ref="B8:C8"/>
    <mergeCell ref="AD8:AD9"/>
    <mergeCell ref="E8:E10"/>
    <mergeCell ref="A1:E1"/>
    <mergeCell ref="A2:E2"/>
    <mergeCell ref="A3:E3"/>
    <mergeCell ref="P1:AC1"/>
    <mergeCell ref="P2:AC2"/>
    <mergeCell ref="F8:F10"/>
    <mergeCell ref="AC8:AC9"/>
    <mergeCell ref="Z8:AB8"/>
    <mergeCell ref="H8:J8"/>
    <mergeCell ref="K8:M8"/>
    <mergeCell ref="N8:P8"/>
    <mergeCell ref="Q8:S8"/>
  </mergeCells>
  <printOptions/>
  <pageMargins left="0.2" right="0.16" top="0.44" bottom="0.25" header="0.24" footer="0.16"/>
  <pageSetup horizontalDpi="600" verticalDpi="600" orientation="landscape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V95"/>
  <sheetViews>
    <sheetView workbookViewId="0" topLeftCell="A4">
      <pane xSplit="3" ySplit="7" topLeftCell="D67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L10" sqref="AL10"/>
    </sheetView>
  </sheetViews>
  <sheetFormatPr defaultColWidth="10.28125" defaultRowHeight="12.75"/>
  <cols>
    <col min="1" max="1" width="3.8515625" style="224" customWidth="1"/>
    <col min="2" max="2" width="20.00390625" style="228" bestFit="1" customWidth="1"/>
    <col min="3" max="3" width="7.57421875" style="228" customWidth="1"/>
    <col min="4" max="4" width="10.140625" style="224" customWidth="1"/>
    <col min="5" max="5" width="10.8515625" style="229" customWidth="1"/>
    <col min="6" max="6" width="13.00390625" style="224" customWidth="1"/>
    <col min="7" max="7" width="6.8515625" style="224" customWidth="1"/>
    <col min="8" max="37" width="4.421875" style="230" customWidth="1"/>
    <col min="38" max="38" width="6.421875" style="231" customWidth="1"/>
    <col min="39" max="39" width="11.28125" style="232" bestFit="1" customWidth="1"/>
    <col min="40" max="41" width="10.28125" style="224" customWidth="1"/>
    <col min="42" max="42" width="26.28125" style="224" bestFit="1" customWidth="1"/>
    <col min="43" max="16384" width="10.28125" style="224" customWidth="1"/>
  </cols>
  <sheetData>
    <row r="1" spans="1:45" s="18" customFormat="1" ht="13.5" customHeight="1">
      <c r="A1" s="491" t="s">
        <v>90</v>
      </c>
      <c r="B1" s="491"/>
      <c r="C1" s="491"/>
      <c r="D1" s="491"/>
      <c r="E1" s="491"/>
      <c r="F1" s="60"/>
      <c r="G1" s="60"/>
      <c r="H1" s="60"/>
      <c r="I1" s="60"/>
      <c r="J1" s="60"/>
      <c r="P1" s="492" t="s">
        <v>240</v>
      </c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80"/>
      <c r="AN1" s="80"/>
      <c r="AO1" s="80"/>
      <c r="AP1" s="80"/>
      <c r="AQ1" s="80"/>
      <c r="AR1" s="80"/>
      <c r="AS1" s="80"/>
    </row>
    <row r="2" spans="1:45" s="18" customFormat="1" ht="13.5" customHeight="1">
      <c r="A2" s="491" t="s">
        <v>91</v>
      </c>
      <c r="B2" s="491"/>
      <c r="C2" s="491"/>
      <c r="D2" s="491"/>
      <c r="E2" s="491"/>
      <c r="F2" s="60"/>
      <c r="G2" s="60"/>
      <c r="H2" s="60"/>
      <c r="I2" s="60"/>
      <c r="J2" s="60"/>
      <c r="P2" s="492" t="s">
        <v>241</v>
      </c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80"/>
      <c r="AN2" s="80"/>
      <c r="AO2" s="80"/>
      <c r="AP2" s="80"/>
      <c r="AQ2" s="80"/>
      <c r="AR2" s="80"/>
      <c r="AS2" s="80"/>
    </row>
    <row r="3" spans="1:25" s="18" customFormat="1" ht="13.5" customHeight="1">
      <c r="A3" s="491" t="s">
        <v>242</v>
      </c>
      <c r="B3" s="491"/>
      <c r="C3" s="491"/>
      <c r="D3" s="491"/>
      <c r="E3" s="491"/>
      <c r="F3" s="60"/>
      <c r="G3" s="60"/>
      <c r="H3" s="60"/>
      <c r="I3" s="60"/>
      <c r="J3" s="60"/>
      <c r="K3" s="6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44"/>
      <c r="Y3" s="49"/>
    </row>
    <row r="4" spans="1:25" s="18" customFormat="1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 t="s">
        <v>243</v>
      </c>
      <c r="R4" s="61"/>
      <c r="S4" s="61"/>
      <c r="T4" s="61"/>
      <c r="U4" s="61"/>
      <c r="V4" s="61"/>
      <c r="W4" s="62"/>
      <c r="X4" s="44"/>
      <c r="Y4" s="49"/>
    </row>
    <row r="5" spans="1:48" ht="19.5" customHeight="1">
      <c r="A5" s="493" t="s">
        <v>364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147"/>
      <c r="AO5" s="147"/>
      <c r="AP5" s="147"/>
      <c r="AQ5" s="147"/>
      <c r="AR5" s="147"/>
      <c r="AS5" s="147"/>
      <c r="AT5" s="147"/>
      <c r="AU5" s="147"/>
      <c r="AV5" s="147"/>
    </row>
    <row r="6" spans="1:48" s="64" customFormat="1" ht="19.5" customHeight="1">
      <c r="A6" s="494" t="s">
        <v>324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148"/>
      <c r="AO6" s="148"/>
      <c r="AP6" s="148"/>
      <c r="AQ6" s="148"/>
      <c r="AR6" s="148"/>
      <c r="AS6" s="148"/>
      <c r="AT6" s="148"/>
      <c r="AU6" s="148"/>
      <c r="AV6" s="148"/>
    </row>
    <row r="7" spans="1:48" ht="15.75" customHeight="1">
      <c r="A7" s="63"/>
      <c r="B7" s="63"/>
      <c r="C7" s="63"/>
      <c r="D7" s="63"/>
      <c r="E7" s="63"/>
      <c r="F7" s="63"/>
      <c r="G7" s="63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39" s="223" customFormat="1" ht="33" customHeight="1">
      <c r="A8" s="476" t="s">
        <v>0</v>
      </c>
      <c r="B8" s="495" t="s">
        <v>64</v>
      </c>
      <c r="C8" s="496"/>
      <c r="D8" s="476" t="s">
        <v>65</v>
      </c>
      <c r="E8" s="476" t="s">
        <v>66</v>
      </c>
      <c r="F8" s="476" t="s">
        <v>67</v>
      </c>
      <c r="G8" s="475" t="s">
        <v>236</v>
      </c>
      <c r="H8" s="507" t="s">
        <v>357</v>
      </c>
      <c r="I8" s="508"/>
      <c r="J8" s="509"/>
      <c r="K8" s="507" t="s">
        <v>358</v>
      </c>
      <c r="L8" s="508"/>
      <c r="M8" s="509"/>
      <c r="N8" s="507" t="s">
        <v>359</v>
      </c>
      <c r="O8" s="508"/>
      <c r="P8" s="509"/>
      <c r="Q8" s="507" t="s">
        <v>360</v>
      </c>
      <c r="R8" s="508"/>
      <c r="S8" s="509"/>
      <c r="T8" s="507" t="s">
        <v>361</v>
      </c>
      <c r="U8" s="508"/>
      <c r="V8" s="509"/>
      <c r="W8" s="507" t="s">
        <v>362</v>
      </c>
      <c r="X8" s="508"/>
      <c r="Y8" s="509"/>
      <c r="Z8" s="507" t="s">
        <v>363</v>
      </c>
      <c r="AA8" s="508"/>
      <c r="AB8" s="509"/>
      <c r="AC8" s="507" t="s">
        <v>480</v>
      </c>
      <c r="AD8" s="508"/>
      <c r="AE8" s="509"/>
      <c r="AF8" s="507" t="s">
        <v>481</v>
      </c>
      <c r="AG8" s="508"/>
      <c r="AH8" s="509"/>
      <c r="AI8" s="507" t="s">
        <v>412</v>
      </c>
      <c r="AJ8" s="508"/>
      <c r="AK8" s="509"/>
      <c r="AL8" s="505" t="s">
        <v>365</v>
      </c>
      <c r="AM8" s="505" t="s">
        <v>366</v>
      </c>
    </row>
    <row r="9" spans="1:39" ht="51" customHeight="1">
      <c r="A9" s="476"/>
      <c r="B9" s="65" t="s">
        <v>245</v>
      </c>
      <c r="C9" s="66" t="s">
        <v>482</v>
      </c>
      <c r="D9" s="476"/>
      <c r="E9" s="476"/>
      <c r="F9" s="476"/>
      <c r="G9" s="475"/>
      <c r="H9" s="209" t="s">
        <v>352</v>
      </c>
      <c r="I9" s="209" t="s">
        <v>69</v>
      </c>
      <c r="J9" s="210" t="s">
        <v>70</v>
      </c>
      <c r="K9" s="209" t="s">
        <v>352</v>
      </c>
      <c r="L9" s="209" t="s">
        <v>69</v>
      </c>
      <c r="M9" s="210" t="s">
        <v>70</v>
      </c>
      <c r="N9" s="209" t="s">
        <v>352</v>
      </c>
      <c r="O9" s="209" t="s">
        <v>69</v>
      </c>
      <c r="P9" s="210" t="s">
        <v>70</v>
      </c>
      <c r="Q9" s="209" t="s">
        <v>352</v>
      </c>
      <c r="R9" s="209" t="s">
        <v>69</v>
      </c>
      <c r="S9" s="210" t="s">
        <v>70</v>
      </c>
      <c r="T9" s="209" t="s">
        <v>352</v>
      </c>
      <c r="U9" s="209" t="s">
        <v>69</v>
      </c>
      <c r="V9" s="210" t="s">
        <v>70</v>
      </c>
      <c r="W9" s="209" t="s">
        <v>352</v>
      </c>
      <c r="X9" s="209" t="s">
        <v>69</v>
      </c>
      <c r="Y9" s="210" t="s">
        <v>70</v>
      </c>
      <c r="Z9" s="209" t="s">
        <v>352</v>
      </c>
      <c r="AA9" s="209" t="s">
        <v>69</v>
      </c>
      <c r="AB9" s="210" t="s">
        <v>70</v>
      </c>
      <c r="AC9" s="209" t="s">
        <v>352</v>
      </c>
      <c r="AD9" s="209" t="s">
        <v>69</v>
      </c>
      <c r="AE9" s="210" t="s">
        <v>70</v>
      </c>
      <c r="AF9" s="209" t="s">
        <v>352</v>
      </c>
      <c r="AG9" s="209" t="s">
        <v>69</v>
      </c>
      <c r="AH9" s="210" t="s">
        <v>70</v>
      </c>
      <c r="AI9" s="209" t="s">
        <v>352</v>
      </c>
      <c r="AJ9" s="209" t="s">
        <v>69</v>
      </c>
      <c r="AK9" s="210" t="s">
        <v>70</v>
      </c>
      <c r="AL9" s="506"/>
      <c r="AM9" s="506"/>
    </row>
    <row r="10" spans="1:39" ht="20.25" customHeight="1">
      <c r="A10" s="476"/>
      <c r="B10" s="134"/>
      <c r="C10" s="93"/>
      <c r="D10" s="476"/>
      <c r="E10" s="476"/>
      <c r="F10" s="476"/>
      <c r="G10" s="475"/>
      <c r="H10" s="153">
        <v>0</v>
      </c>
      <c r="I10" s="153">
        <v>0</v>
      </c>
      <c r="J10" s="153">
        <v>4</v>
      </c>
      <c r="K10" s="153">
        <v>0</v>
      </c>
      <c r="L10" s="153">
        <v>0</v>
      </c>
      <c r="M10" s="153">
        <v>3</v>
      </c>
      <c r="N10" s="153">
        <v>0</v>
      </c>
      <c r="O10" s="153">
        <v>0</v>
      </c>
      <c r="P10" s="153">
        <v>4</v>
      </c>
      <c r="Q10" s="153">
        <v>0</v>
      </c>
      <c r="R10" s="153">
        <v>0</v>
      </c>
      <c r="S10" s="153">
        <v>4</v>
      </c>
      <c r="T10" s="153">
        <v>0</v>
      </c>
      <c r="U10" s="153">
        <v>0</v>
      </c>
      <c r="V10" s="153">
        <v>4</v>
      </c>
      <c r="W10" s="153">
        <v>0</v>
      </c>
      <c r="X10" s="153">
        <v>0</v>
      </c>
      <c r="Y10" s="153">
        <v>4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0</v>
      </c>
      <c r="AI10" s="153">
        <v>0</v>
      </c>
      <c r="AJ10" s="153">
        <v>0</v>
      </c>
      <c r="AK10" s="153">
        <v>1</v>
      </c>
      <c r="AL10" s="135">
        <f>SUM(H10:AK10)</f>
        <v>24</v>
      </c>
      <c r="AM10" s="135">
        <v>0</v>
      </c>
    </row>
    <row r="11" spans="1:43" ht="22.5" customHeight="1">
      <c r="A11" s="94">
        <v>1</v>
      </c>
      <c r="B11" s="95" t="s">
        <v>98</v>
      </c>
      <c r="C11" s="96" t="s">
        <v>99</v>
      </c>
      <c r="D11" s="97">
        <v>409180081</v>
      </c>
      <c r="E11" s="98" t="s">
        <v>248</v>
      </c>
      <c r="F11" s="99" t="s">
        <v>15</v>
      </c>
      <c r="G11" s="128" t="s">
        <v>231</v>
      </c>
      <c r="H11" s="225">
        <v>4</v>
      </c>
      <c r="I11" s="100">
        <v>7</v>
      </c>
      <c r="J11" s="100">
        <f>IF(I11="",H11,IF(AND(I11&gt;=5,I11&gt;H11),I11,MAX(H11,I11)))</f>
        <v>7</v>
      </c>
      <c r="K11" s="225">
        <v>5</v>
      </c>
      <c r="L11" s="100"/>
      <c r="M11" s="100">
        <f>IF(L11="",K11,IF(AND(L11&gt;=5,L11&gt;K11),L11,MAX(K11,L11)))</f>
        <v>5</v>
      </c>
      <c r="N11" s="225">
        <v>7</v>
      </c>
      <c r="O11" s="100"/>
      <c r="P11" s="100">
        <f>IF(O11="",N11,IF(AND(O11&gt;=5,O11&gt;N11),O11,MAX(N11,O11)))</f>
        <v>7</v>
      </c>
      <c r="Q11" s="225">
        <v>5</v>
      </c>
      <c r="R11" s="100"/>
      <c r="S11" s="100">
        <f>IF(R11="",Q11,IF(AND(R11&gt;=5,R11&gt;Q11),R11,MAX(Q11,R11)))</f>
        <v>5</v>
      </c>
      <c r="T11" s="225">
        <v>8</v>
      </c>
      <c r="U11" s="100"/>
      <c r="V11" s="100">
        <f>IF(U11="",T11,IF(AND(U11&gt;=5,U11&gt;T11),U11,MAX(T11,U11)))</f>
        <v>8</v>
      </c>
      <c r="W11" s="225">
        <v>8</v>
      </c>
      <c r="X11" s="100"/>
      <c r="Y11" s="100">
        <f>IF(X11="",W11,IF(AND(X11&gt;=5,X11&gt;W11),X11,MAX(W11,X11)))</f>
        <v>8</v>
      </c>
      <c r="Z11" s="225">
        <v>6</v>
      </c>
      <c r="AA11" s="100"/>
      <c r="AB11" s="100">
        <f>IF(AA11="",Z11,IF(AND(AA11&gt;=5,AA11&gt;Z11),AA11,MAX(Z11,AA11)))</f>
        <v>6</v>
      </c>
      <c r="AC11" s="100">
        <v>8</v>
      </c>
      <c r="AD11" s="100"/>
      <c r="AE11" s="100">
        <f>IF(AD11="",AC11,IF(AND(AD11&gt;=5,AD11&gt;AC11),AD11,MAX(AC11,AD11)))</f>
        <v>8</v>
      </c>
      <c r="AF11" s="100">
        <v>8</v>
      </c>
      <c r="AG11" s="100"/>
      <c r="AH11" s="100">
        <f>IF(AG11="",AF11,IF(AND(AG11&gt;=5,AG11&gt;AF11),AG11,MAX(AF11,AG11)))</f>
        <v>8</v>
      </c>
      <c r="AI11" s="100"/>
      <c r="AJ11" s="100"/>
      <c r="AK11" s="100">
        <f>IF(AJ11="",AI11,IF(AND(AJ11&gt;=5,AJ11&gt;AI11),AJ11,MAX(AI11,AJ11)))</f>
        <v>0</v>
      </c>
      <c r="AL11" s="137">
        <f>ROUND(SUMPRODUCT(H11:AK11,$H$10:$AK$10)/SUM($H$10:$AK$10),2)</f>
        <v>6.46</v>
      </c>
      <c r="AM11" s="138" t="str">
        <f aca="true" t="shared" si="0" ref="AM11:AM41">IF(AL11&gt;=9,"Xuất sắc",IF(AL11&gt;=8,"Giỏi",IF(AL11&gt;=7,"Khá",IF(AL11&gt;=6,"TB.Khá",IF(AL11&gt;=5,"Trung Bình",IF(AL11&gt;=4,"Yếu","Kém"))))))</f>
        <v>TB.Khá</v>
      </c>
      <c r="AN11" s="152" t="s">
        <v>483</v>
      </c>
      <c r="AO11" s="152">
        <f>COUNTIF($AM$11:$AM$89,"giỏi")</f>
        <v>4</v>
      </c>
      <c r="AP11" s="342" t="s">
        <v>98</v>
      </c>
      <c r="AQ11" s="343" t="s">
        <v>99</v>
      </c>
    </row>
    <row r="12" spans="1:43" ht="22.5" customHeight="1">
      <c r="A12" s="104">
        <v>2</v>
      </c>
      <c r="B12" s="105" t="s">
        <v>100</v>
      </c>
      <c r="C12" s="106" t="s">
        <v>99</v>
      </c>
      <c r="D12" s="107">
        <v>409180082</v>
      </c>
      <c r="E12" s="108" t="s">
        <v>249</v>
      </c>
      <c r="F12" s="104" t="s">
        <v>16</v>
      </c>
      <c r="G12" s="129" t="s">
        <v>164</v>
      </c>
      <c r="H12" s="226">
        <v>5</v>
      </c>
      <c r="I12" s="110"/>
      <c r="J12" s="109">
        <f aca="true" t="shared" si="1" ref="J12:J75">IF(I12="",H12,IF(AND(I12&gt;=5,I12&gt;H12),I12,MAX(H12,I12)))</f>
        <v>5</v>
      </c>
      <c r="K12" s="226">
        <v>6</v>
      </c>
      <c r="L12" s="110"/>
      <c r="M12" s="109">
        <f aca="true" t="shared" si="2" ref="M12:M75">IF(L12="",K12,IF(AND(L12&gt;=5,L12&gt;K12),L12,MAX(K12,L12)))</f>
        <v>6</v>
      </c>
      <c r="N12" s="226">
        <v>5</v>
      </c>
      <c r="O12" s="110"/>
      <c r="P12" s="109">
        <f aca="true" t="shared" si="3" ref="P12:P75">IF(O12="",N12,IF(AND(O12&gt;=5,O12&gt;N12),O12,MAX(N12,O12)))</f>
        <v>5</v>
      </c>
      <c r="Q12" s="226">
        <v>2</v>
      </c>
      <c r="R12" s="110">
        <v>9</v>
      </c>
      <c r="S12" s="109">
        <f aca="true" t="shared" si="4" ref="S12:S75">IF(R12="",Q12,IF(AND(R12&gt;=5,R12&gt;Q12),R12,MAX(Q12,R12)))</f>
        <v>9</v>
      </c>
      <c r="T12" s="226">
        <v>7</v>
      </c>
      <c r="U12" s="110"/>
      <c r="V12" s="109">
        <f aca="true" t="shared" si="5" ref="V12:V75">IF(U12="",T12,IF(AND(U12&gt;=5,U12&gt;T12),U12,MAX(T12,U12)))</f>
        <v>7</v>
      </c>
      <c r="W12" s="226">
        <v>9</v>
      </c>
      <c r="X12" s="110"/>
      <c r="Y12" s="109">
        <f aca="true" t="shared" si="6" ref="Y12:Y75">IF(X12="",W12,IF(AND(X12&gt;=5,X12&gt;W12),X12,MAX(W12,X12)))</f>
        <v>9</v>
      </c>
      <c r="Z12" s="226">
        <v>7</v>
      </c>
      <c r="AA12" s="110"/>
      <c r="AB12" s="109">
        <f aca="true" t="shared" si="7" ref="AB12:AB75">IF(AA12="",Z12,IF(AND(AA12&gt;=5,AA12&gt;Z12),AA12,MAX(Z12,AA12)))</f>
        <v>7</v>
      </c>
      <c r="AC12" s="109">
        <v>9</v>
      </c>
      <c r="AD12" s="109"/>
      <c r="AE12" s="109">
        <f aca="true" t="shared" si="8" ref="AE12:AE75">IF(AD12="",AC12,IF(AND(AD12&gt;=5,AD12&gt;AC12),AD12,MAX(AC12,AD12)))</f>
        <v>9</v>
      </c>
      <c r="AF12" s="109">
        <v>9</v>
      </c>
      <c r="AG12" s="109"/>
      <c r="AH12" s="109">
        <f aca="true" t="shared" si="9" ref="AH12:AH75">IF(AG12="",AF12,IF(AND(AG12&gt;=5,AG12&gt;AF12),AG12,MAX(AF12,AG12)))</f>
        <v>9</v>
      </c>
      <c r="AI12" s="226">
        <v>10</v>
      </c>
      <c r="AJ12" s="109"/>
      <c r="AK12" s="109">
        <f aca="true" t="shared" si="10" ref="AK12:AK75">IF(AJ12="",AI12,IF(AND(AJ12&gt;=5,AJ12&gt;AI12),AJ12,MAX(AI12,AJ12)))</f>
        <v>10</v>
      </c>
      <c r="AL12" s="140">
        <f aca="true" t="shared" si="11" ref="AL12:AL75">ROUND(SUMPRODUCT(H12:AK12,$H$10:$AK$10)/SUM($H$10:$AK$10),2)</f>
        <v>7</v>
      </c>
      <c r="AM12" s="141" t="str">
        <f t="shared" si="0"/>
        <v>Khá</v>
      </c>
      <c r="AN12" s="152" t="s">
        <v>484</v>
      </c>
      <c r="AO12" s="152">
        <f>COUNTIF($AM$11:$AM$89,"KHÁ")</f>
        <v>38</v>
      </c>
      <c r="AP12" s="344" t="s">
        <v>100</v>
      </c>
      <c r="AQ12" s="345" t="s">
        <v>99</v>
      </c>
    </row>
    <row r="13" spans="1:43" ht="22.5" customHeight="1">
      <c r="A13" s="113">
        <v>3</v>
      </c>
      <c r="B13" s="105" t="s">
        <v>101</v>
      </c>
      <c r="C13" s="106" t="s">
        <v>99</v>
      </c>
      <c r="D13" s="114">
        <v>409180083</v>
      </c>
      <c r="E13" s="108" t="s">
        <v>250</v>
      </c>
      <c r="F13" s="104" t="s">
        <v>3</v>
      </c>
      <c r="G13" s="129" t="s">
        <v>164</v>
      </c>
      <c r="H13" s="226">
        <v>5</v>
      </c>
      <c r="I13" s="110"/>
      <c r="J13" s="109">
        <f t="shared" si="1"/>
        <v>5</v>
      </c>
      <c r="K13" s="226">
        <v>6</v>
      </c>
      <c r="L13" s="110"/>
      <c r="M13" s="109">
        <f t="shared" si="2"/>
        <v>6</v>
      </c>
      <c r="N13" s="226">
        <v>8</v>
      </c>
      <c r="O13" s="110"/>
      <c r="P13" s="109">
        <f t="shared" si="3"/>
        <v>8</v>
      </c>
      <c r="Q13" s="226">
        <v>5</v>
      </c>
      <c r="R13" s="110"/>
      <c r="S13" s="109">
        <f t="shared" si="4"/>
        <v>5</v>
      </c>
      <c r="T13" s="226">
        <v>6</v>
      </c>
      <c r="U13" s="110"/>
      <c r="V13" s="109">
        <f t="shared" si="5"/>
        <v>6</v>
      </c>
      <c r="W13" s="226">
        <v>8</v>
      </c>
      <c r="X13" s="110"/>
      <c r="Y13" s="109">
        <f t="shared" si="6"/>
        <v>8</v>
      </c>
      <c r="Z13" s="226">
        <v>8</v>
      </c>
      <c r="AA13" s="110"/>
      <c r="AB13" s="109">
        <f t="shared" si="7"/>
        <v>8</v>
      </c>
      <c r="AC13" s="109">
        <v>9</v>
      </c>
      <c r="AD13" s="109"/>
      <c r="AE13" s="109">
        <f t="shared" si="8"/>
        <v>9</v>
      </c>
      <c r="AF13" s="109">
        <v>9</v>
      </c>
      <c r="AG13" s="109"/>
      <c r="AH13" s="109">
        <f t="shared" si="9"/>
        <v>9</v>
      </c>
      <c r="AI13" s="226">
        <v>10</v>
      </c>
      <c r="AJ13" s="109"/>
      <c r="AK13" s="109">
        <f t="shared" si="10"/>
        <v>10</v>
      </c>
      <c r="AL13" s="140">
        <f t="shared" si="11"/>
        <v>6.5</v>
      </c>
      <c r="AM13" s="141" t="str">
        <f t="shared" si="0"/>
        <v>TB.Khá</v>
      </c>
      <c r="AN13" s="152" t="s">
        <v>485</v>
      </c>
      <c r="AO13" s="152">
        <f>COUNTIF($AM$11:$AM$89,"TB.KHÁ")</f>
        <v>32</v>
      </c>
      <c r="AP13" s="344" t="s">
        <v>101</v>
      </c>
      <c r="AQ13" s="345" t="s">
        <v>99</v>
      </c>
    </row>
    <row r="14" spans="1:43" ht="22.5" customHeight="1">
      <c r="A14" s="104">
        <v>4</v>
      </c>
      <c r="B14" s="105" t="s">
        <v>102</v>
      </c>
      <c r="C14" s="106" t="s">
        <v>103</v>
      </c>
      <c r="D14" s="107">
        <v>409180084</v>
      </c>
      <c r="E14" s="108" t="s">
        <v>251</v>
      </c>
      <c r="F14" s="104" t="s">
        <v>17</v>
      </c>
      <c r="G14" s="129" t="s">
        <v>231</v>
      </c>
      <c r="H14" s="226">
        <v>5</v>
      </c>
      <c r="I14" s="110"/>
      <c r="J14" s="109">
        <f t="shared" si="1"/>
        <v>5</v>
      </c>
      <c r="K14" s="226">
        <v>6</v>
      </c>
      <c r="L14" s="110"/>
      <c r="M14" s="109">
        <f t="shared" si="2"/>
        <v>6</v>
      </c>
      <c r="N14" s="226">
        <v>7</v>
      </c>
      <c r="O14" s="110"/>
      <c r="P14" s="109">
        <f t="shared" si="3"/>
        <v>7</v>
      </c>
      <c r="Q14" s="226">
        <v>4</v>
      </c>
      <c r="R14" s="110">
        <v>7</v>
      </c>
      <c r="S14" s="109">
        <f t="shared" si="4"/>
        <v>7</v>
      </c>
      <c r="T14" s="226">
        <v>7</v>
      </c>
      <c r="U14" s="110"/>
      <c r="V14" s="109">
        <f t="shared" si="5"/>
        <v>7</v>
      </c>
      <c r="W14" s="226">
        <v>8</v>
      </c>
      <c r="X14" s="110"/>
      <c r="Y14" s="109">
        <f t="shared" si="6"/>
        <v>8</v>
      </c>
      <c r="Z14" s="226">
        <v>6</v>
      </c>
      <c r="AA14" s="110"/>
      <c r="AB14" s="109">
        <f t="shared" si="7"/>
        <v>6</v>
      </c>
      <c r="AC14" s="109">
        <v>7</v>
      </c>
      <c r="AD14" s="109"/>
      <c r="AE14" s="109">
        <f t="shared" si="8"/>
        <v>7</v>
      </c>
      <c r="AF14" s="109">
        <v>7</v>
      </c>
      <c r="AG14" s="109"/>
      <c r="AH14" s="109">
        <f t="shared" si="9"/>
        <v>7</v>
      </c>
      <c r="AI14" s="226">
        <v>10</v>
      </c>
      <c r="AJ14" s="109"/>
      <c r="AK14" s="109">
        <f t="shared" si="10"/>
        <v>10</v>
      </c>
      <c r="AL14" s="140">
        <f t="shared" si="11"/>
        <v>6.83</v>
      </c>
      <c r="AM14" s="141" t="str">
        <f t="shared" si="0"/>
        <v>TB.Khá</v>
      </c>
      <c r="AN14" s="152" t="s">
        <v>486</v>
      </c>
      <c r="AO14" s="152">
        <f>COUNTIF($AM$11:$AM$89,"TRUNG BÌNH")</f>
        <v>5</v>
      </c>
      <c r="AP14" s="344" t="s">
        <v>102</v>
      </c>
      <c r="AQ14" s="345" t="s">
        <v>103</v>
      </c>
    </row>
    <row r="15" spans="1:43" ht="22.5" customHeight="1">
      <c r="A15" s="113">
        <v>5</v>
      </c>
      <c r="B15" s="105" t="s">
        <v>104</v>
      </c>
      <c r="C15" s="106" t="s">
        <v>105</v>
      </c>
      <c r="D15" s="114">
        <v>409180085</v>
      </c>
      <c r="E15" s="108" t="s">
        <v>252</v>
      </c>
      <c r="F15" s="104" t="s">
        <v>7</v>
      </c>
      <c r="G15" s="129" t="s">
        <v>164</v>
      </c>
      <c r="H15" s="226">
        <v>5</v>
      </c>
      <c r="I15" s="110"/>
      <c r="J15" s="109">
        <f t="shared" si="1"/>
        <v>5</v>
      </c>
      <c r="K15" s="226">
        <v>5</v>
      </c>
      <c r="L15" s="110"/>
      <c r="M15" s="109">
        <f t="shared" si="2"/>
        <v>5</v>
      </c>
      <c r="N15" s="226">
        <v>5</v>
      </c>
      <c r="O15" s="110"/>
      <c r="P15" s="109">
        <f t="shared" si="3"/>
        <v>5</v>
      </c>
      <c r="Q15" s="226">
        <v>2</v>
      </c>
      <c r="R15" s="110">
        <v>7</v>
      </c>
      <c r="S15" s="109">
        <f t="shared" si="4"/>
        <v>7</v>
      </c>
      <c r="T15" s="226">
        <v>7</v>
      </c>
      <c r="U15" s="110"/>
      <c r="V15" s="109">
        <f t="shared" si="5"/>
        <v>7</v>
      </c>
      <c r="W15" s="226">
        <v>8</v>
      </c>
      <c r="X15" s="110"/>
      <c r="Y15" s="109">
        <f t="shared" si="6"/>
        <v>8</v>
      </c>
      <c r="Z15" s="226">
        <v>7</v>
      </c>
      <c r="AA15" s="110"/>
      <c r="AB15" s="109">
        <f t="shared" si="7"/>
        <v>7</v>
      </c>
      <c r="AC15" s="109">
        <v>7</v>
      </c>
      <c r="AD15" s="109"/>
      <c r="AE15" s="109">
        <f t="shared" si="8"/>
        <v>7</v>
      </c>
      <c r="AF15" s="109">
        <v>7</v>
      </c>
      <c r="AG15" s="109"/>
      <c r="AH15" s="109">
        <f t="shared" si="9"/>
        <v>7</v>
      </c>
      <c r="AI15" s="226"/>
      <c r="AJ15" s="109"/>
      <c r="AK15" s="109">
        <f t="shared" si="10"/>
        <v>0</v>
      </c>
      <c r="AL15" s="140">
        <f t="shared" si="11"/>
        <v>5.96</v>
      </c>
      <c r="AM15" s="141" t="str">
        <f t="shared" si="0"/>
        <v>Trung Bình</v>
      </c>
      <c r="AN15" s="152" t="s">
        <v>487</v>
      </c>
      <c r="AO15" s="152">
        <f>COUNTIF($AM$11:$AM$89,"YẾU")</f>
        <v>0</v>
      </c>
      <c r="AP15" s="344" t="s">
        <v>104</v>
      </c>
      <c r="AQ15" s="345" t="s">
        <v>105</v>
      </c>
    </row>
    <row r="16" spans="1:43" ht="22.5" customHeight="1">
      <c r="A16" s="113">
        <v>6</v>
      </c>
      <c r="B16" s="105" t="s">
        <v>106</v>
      </c>
      <c r="C16" s="106" t="s">
        <v>107</v>
      </c>
      <c r="D16" s="107">
        <v>409180086</v>
      </c>
      <c r="E16" s="108" t="s">
        <v>253</v>
      </c>
      <c r="F16" s="104" t="s">
        <v>5</v>
      </c>
      <c r="G16" s="129" t="s">
        <v>164</v>
      </c>
      <c r="H16" s="226">
        <v>5</v>
      </c>
      <c r="I16" s="110"/>
      <c r="J16" s="109">
        <f t="shared" si="1"/>
        <v>5</v>
      </c>
      <c r="K16" s="226">
        <v>7</v>
      </c>
      <c r="L16" s="110"/>
      <c r="M16" s="109">
        <f t="shared" si="2"/>
        <v>7</v>
      </c>
      <c r="N16" s="226">
        <v>8</v>
      </c>
      <c r="O16" s="110"/>
      <c r="P16" s="109">
        <f t="shared" si="3"/>
        <v>8</v>
      </c>
      <c r="Q16" s="226">
        <v>5</v>
      </c>
      <c r="R16" s="110"/>
      <c r="S16" s="109">
        <f t="shared" si="4"/>
        <v>5</v>
      </c>
      <c r="T16" s="226">
        <v>7</v>
      </c>
      <c r="U16" s="110"/>
      <c r="V16" s="109">
        <f t="shared" si="5"/>
        <v>7</v>
      </c>
      <c r="W16" s="226">
        <v>8</v>
      </c>
      <c r="X16" s="110"/>
      <c r="Y16" s="109">
        <f t="shared" si="6"/>
        <v>8</v>
      </c>
      <c r="Z16" s="226">
        <v>6</v>
      </c>
      <c r="AA16" s="110"/>
      <c r="AB16" s="109">
        <f t="shared" si="7"/>
        <v>6</v>
      </c>
      <c r="AC16" s="109">
        <v>8</v>
      </c>
      <c r="AD16" s="109"/>
      <c r="AE16" s="109">
        <f t="shared" si="8"/>
        <v>8</v>
      </c>
      <c r="AF16" s="109">
        <v>8</v>
      </c>
      <c r="AG16" s="109"/>
      <c r="AH16" s="109">
        <f t="shared" si="9"/>
        <v>8</v>
      </c>
      <c r="AI16" s="226">
        <v>2</v>
      </c>
      <c r="AJ16" s="109"/>
      <c r="AK16" s="109">
        <f t="shared" si="10"/>
        <v>2</v>
      </c>
      <c r="AL16" s="140">
        <f t="shared" si="11"/>
        <v>6.46</v>
      </c>
      <c r="AM16" s="141" t="str">
        <f t="shared" si="0"/>
        <v>TB.Khá</v>
      </c>
      <c r="AN16" s="152" t="s">
        <v>488</v>
      </c>
      <c r="AO16" s="152">
        <f>COUNTIF($AM$11:$AM$89,"KÉM")</f>
        <v>0</v>
      </c>
      <c r="AP16" s="344" t="s">
        <v>106</v>
      </c>
      <c r="AQ16" s="345" t="s">
        <v>107</v>
      </c>
    </row>
    <row r="17" spans="1:43" ht="22.5" customHeight="1">
      <c r="A17" s="104">
        <v>7</v>
      </c>
      <c r="B17" s="105" t="s">
        <v>108</v>
      </c>
      <c r="C17" s="106" t="s">
        <v>109</v>
      </c>
      <c r="D17" s="107">
        <v>409180088</v>
      </c>
      <c r="E17" s="108" t="s">
        <v>254</v>
      </c>
      <c r="F17" s="104" t="s">
        <v>18</v>
      </c>
      <c r="G17" s="129" t="s">
        <v>231</v>
      </c>
      <c r="H17" s="226">
        <v>4</v>
      </c>
      <c r="I17" s="110">
        <v>8</v>
      </c>
      <c r="J17" s="109">
        <f t="shared" si="1"/>
        <v>8</v>
      </c>
      <c r="K17" s="226">
        <v>7</v>
      </c>
      <c r="L17" s="110"/>
      <c r="M17" s="109">
        <f t="shared" si="2"/>
        <v>7</v>
      </c>
      <c r="N17" s="226">
        <v>8</v>
      </c>
      <c r="O17" s="110"/>
      <c r="P17" s="109">
        <f t="shared" si="3"/>
        <v>8</v>
      </c>
      <c r="Q17" s="226">
        <v>9</v>
      </c>
      <c r="R17" s="110"/>
      <c r="S17" s="109">
        <f t="shared" si="4"/>
        <v>9</v>
      </c>
      <c r="T17" s="226">
        <v>8</v>
      </c>
      <c r="U17" s="110"/>
      <c r="V17" s="109">
        <f t="shared" si="5"/>
        <v>8</v>
      </c>
      <c r="W17" s="226">
        <v>9</v>
      </c>
      <c r="X17" s="110"/>
      <c r="Y17" s="109">
        <f t="shared" si="6"/>
        <v>9</v>
      </c>
      <c r="Z17" s="226">
        <v>7</v>
      </c>
      <c r="AA17" s="110"/>
      <c r="AB17" s="109">
        <f t="shared" si="7"/>
        <v>7</v>
      </c>
      <c r="AC17" s="109">
        <v>9</v>
      </c>
      <c r="AD17" s="109"/>
      <c r="AE17" s="109">
        <f t="shared" si="8"/>
        <v>9</v>
      </c>
      <c r="AF17" s="109">
        <v>9</v>
      </c>
      <c r="AG17" s="109"/>
      <c r="AH17" s="109">
        <f t="shared" si="9"/>
        <v>9</v>
      </c>
      <c r="AI17" s="226">
        <v>10</v>
      </c>
      <c r="AJ17" s="109"/>
      <c r="AK17" s="109">
        <f t="shared" si="10"/>
        <v>10</v>
      </c>
      <c r="AL17" s="140">
        <f t="shared" si="11"/>
        <v>8.29</v>
      </c>
      <c r="AM17" s="141" t="str">
        <f t="shared" si="0"/>
        <v>Giỏi</v>
      </c>
      <c r="AO17" s="224">
        <f>SUM(AO11:AO16)</f>
        <v>79</v>
      </c>
      <c r="AP17" s="344" t="s">
        <v>108</v>
      </c>
      <c r="AQ17" s="345" t="s">
        <v>109</v>
      </c>
    </row>
    <row r="18" spans="1:43" ht="22.5" customHeight="1">
      <c r="A18" s="113">
        <v>8</v>
      </c>
      <c r="B18" s="105" t="s">
        <v>110</v>
      </c>
      <c r="C18" s="106" t="s">
        <v>109</v>
      </c>
      <c r="D18" s="114">
        <v>409180089</v>
      </c>
      <c r="E18" s="108" t="s">
        <v>255</v>
      </c>
      <c r="F18" s="104" t="s">
        <v>18</v>
      </c>
      <c r="G18" s="129" t="s">
        <v>231</v>
      </c>
      <c r="H18" s="226">
        <v>4</v>
      </c>
      <c r="I18" s="110">
        <v>6</v>
      </c>
      <c r="J18" s="109">
        <f t="shared" si="1"/>
        <v>6</v>
      </c>
      <c r="K18" s="226">
        <v>6</v>
      </c>
      <c r="L18" s="110"/>
      <c r="M18" s="109">
        <f t="shared" si="2"/>
        <v>6</v>
      </c>
      <c r="N18" s="226">
        <v>4</v>
      </c>
      <c r="O18" s="110">
        <v>6</v>
      </c>
      <c r="P18" s="109">
        <f t="shared" si="3"/>
        <v>6</v>
      </c>
      <c r="Q18" s="226">
        <v>5</v>
      </c>
      <c r="R18" s="110"/>
      <c r="S18" s="109">
        <f t="shared" si="4"/>
        <v>5</v>
      </c>
      <c r="T18" s="226">
        <v>8</v>
      </c>
      <c r="U18" s="110"/>
      <c r="V18" s="109">
        <f t="shared" si="5"/>
        <v>8</v>
      </c>
      <c r="W18" s="226">
        <v>9</v>
      </c>
      <c r="X18" s="110"/>
      <c r="Y18" s="109">
        <f t="shared" si="6"/>
        <v>9</v>
      </c>
      <c r="Z18" s="226">
        <v>6</v>
      </c>
      <c r="AA18" s="110"/>
      <c r="AB18" s="109">
        <f t="shared" si="7"/>
        <v>6</v>
      </c>
      <c r="AC18" s="109">
        <v>8</v>
      </c>
      <c r="AD18" s="109"/>
      <c r="AE18" s="109">
        <f t="shared" si="8"/>
        <v>8</v>
      </c>
      <c r="AF18" s="109">
        <v>8</v>
      </c>
      <c r="AG18" s="109"/>
      <c r="AH18" s="109">
        <f t="shared" si="9"/>
        <v>8</v>
      </c>
      <c r="AI18" s="226">
        <v>10</v>
      </c>
      <c r="AJ18" s="109"/>
      <c r="AK18" s="109">
        <f t="shared" si="10"/>
        <v>10</v>
      </c>
      <c r="AL18" s="140">
        <f t="shared" si="11"/>
        <v>6.83</v>
      </c>
      <c r="AM18" s="141" t="str">
        <f t="shared" si="0"/>
        <v>TB.Khá</v>
      </c>
      <c r="AP18" s="344" t="s">
        <v>110</v>
      </c>
      <c r="AQ18" s="345" t="s">
        <v>109</v>
      </c>
    </row>
    <row r="19" spans="1:43" ht="22.5" customHeight="1">
      <c r="A19" s="104">
        <v>9</v>
      </c>
      <c r="B19" s="105" t="s">
        <v>111</v>
      </c>
      <c r="C19" s="106" t="s">
        <v>112</v>
      </c>
      <c r="D19" s="107">
        <v>409180090</v>
      </c>
      <c r="E19" s="108" t="s">
        <v>256</v>
      </c>
      <c r="F19" s="104" t="s">
        <v>19</v>
      </c>
      <c r="G19" s="129" t="s">
        <v>231</v>
      </c>
      <c r="H19" s="226">
        <v>3</v>
      </c>
      <c r="I19" s="110">
        <v>6</v>
      </c>
      <c r="J19" s="109">
        <f t="shared" si="1"/>
        <v>6</v>
      </c>
      <c r="K19" s="226">
        <v>9</v>
      </c>
      <c r="L19" s="110"/>
      <c r="M19" s="109">
        <f t="shared" si="2"/>
        <v>9</v>
      </c>
      <c r="N19" s="226">
        <v>7</v>
      </c>
      <c r="O19" s="110"/>
      <c r="P19" s="109">
        <f t="shared" si="3"/>
        <v>7</v>
      </c>
      <c r="Q19" s="226">
        <v>5</v>
      </c>
      <c r="R19" s="110"/>
      <c r="S19" s="109">
        <f t="shared" si="4"/>
        <v>5</v>
      </c>
      <c r="T19" s="226">
        <v>9</v>
      </c>
      <c r="U19" s="110"/>
      <c r="V19" s="109">
        <f t="shared" si="5"/>
        <v>9</v>
      </c>
      <c r="W19" s="226">
        <v>8</v>
      </c>
      <c r="X19" s="110"/>
      <c r="Y19" s="109">
        <f t="shared" si="6"/>
        <v>8</v>
      </c>
      <c r="Z19" s="226">
        <v>5</v>
      </c>
      <c r="AA19" s="110"/>
      <c r="AB19" s="109">
        <f t="shared" si="7"/>
        <v>5</v>
      </c>
      <c r="AC19" s="109">
        <v>8</v>
      </c>
      <c r="AD19" s="109"/>
      <c r="AE19" s="109">
        <f t="shared" si="8"/>
        <v>8</v>
      </c>
      <c r="AF19" s="109">
        <v>8</v>
      </c>
      <c r="AG19" s="109"/>
      <c r="AH19" s="109">
        <f t="shared" si="9"/>
        <v>8</v>
      </c>
      <c r="AI19" s="226"/>
      <c r="AJ19" s="109"/>
      <c r="AK19" s="109">
        <f t="shared" si="10"/>
        <v>0</v>
      </c>
      <c r="AL19" s="140">
        <f t="shared" si="11"/>
        <v>6.96</v>
      </c>
      <c r="AM19" s="141" t="str">
        <f t="shared" si="0"/>
        <v>TB.Khá</v>
      </c>
      <c r="AP19" s="344" t="s">
        <v>111</v>
      </c>
      <c r="AQ19" s="345" t="s">
        <v>112</v>
      </c>
    </row>
    <row r="20" spans="1:43" ht="22.5" customHeight="1">
      <c r="A20" s="113">
        <v>10</v>
      </c>
      <c r="B20" s="105" t="s">
        <v>113</v>
      </c>
      <c r="C20" s="106" t="s">
        <v>112</v>
      </c>
      <c r="D20" s="114">
        <v>409180091</v>
      </c>
      <c r="E20" s="108" t="s">
        <v>257</v>
      </c>
      <c r="F20" s="104" t="s">
        <v>20</v>
      </c>
      <c r="G20" s="129" t="s">
        <v>231</v>
      </c>
      <c r="H20" s="226">
        <v>5</v>
      </c>
      <c r="I20" s="110"/>
      <c r="J20" s="109">
        <f t="shared" si="1"/>
        <v>5</v>
      </c>
      <c r="K20" s="226">
        <v>6</v>
      </c>
      <c r="L20" s="110"/>
      <c r="M20" s="109">
        <f t="shared" si="2"/>
        <v>6</v>
      </c>
      <c r="N20" s="226">
        <v>7</v>
      </c>
      <c r="O20" s="110"/>
      <c r="P20" s="109">
        <f t="shared" si="3"/>
        <v>7</v>
      </c>
      <c r="Q20" s="226">
        <v>5</v>
      </c>
      <c r="R20" s="110"/>
      <c r="S20" s="109">
        <f t="shared" si="4"/>
        <v>5</v>
      </c>
      <c r="T20" s="226">
        <v>9</v>
      </c>
      <c r="U20" s="110"/>
      <c r="V20" s="109">
        <f t="shared" si="5"/>
        <v>9</v>
      </c>
      <c r="W20" s="226">
        <v>8</v>
      </c>
      <c r="X20" s="110"/>
      <c r="Y20" s="109">
        <f t="shared" si="6"/>
        <v>8</v>
      </c>
      <c r="Z20" s="226">
        <v>6</v>
      </c>
      <c r="AA20" s="110"/>
      <c r="AB20" s="109">
        <f t="shared" si="7"/>
        <v>6</v>
      </c>
      <c r="AC20" s="109">
        <v>8</v>
      </c>
      <c r="AD20" s="109"/>
      <c r="AE20" s="109">
        <f t="shared" si="8"/>
        <v>8</v>
      </c>
      <c r="AF20" s="109">
        <v>8</v>
      </c>
      <c r="AG20" s="109"/>
      <c r="AH20" s="109">
        <f t="shared" si="9"/>
        <v>8</v>
      </c>
      <c r="AI20" s="226">
        <v>10</v>
      </c>
      <c r="AJ20" s="109"/>
      <c r="AK20" s="109">
        <f t="shared" si="10"/>
        <v>10</v>
      </c>
      <c r="AL20" s="140">
        <f t="shared" si="11"/>
        <v>6.83</v>
      </c>
      <c r="AM20" s="141" t="str">
        <f t="shared" si="0"/>
        <v>TB.Khá</v>
      </c>
      <c r="AP20" s="344" t="s">
        <v>113</v>
      </c>
      <c r="AQ20" s="345" t="s">
        <v>112</v>
      </c>
    </row>
    <row r="21" spans="1:43" ht="22.5" customHeight="1">
      <c r="A21" s="113">
        <v>11</v>
      </c>
      <c r="B21" s="105" t="s">
        <v>114</v>
      </c>
      <c r="C21" s="106" t="s">
        <v>115</v>
      </c>
      <c r="D21" s="107">
        <v>409180092</v>
      </c>
      <c r="E21" s="108" t="s">
        <v>258</v>
      </c>
      <c r="F21" s="104" t="s">
        <v>21</v>
      </c>
      <c r="G21" s="129" t="s">
        <v>164</v>
      </c>
      <c r="H21" s="226">
        <v>3</v>
      </c>
      <c r="I21" s="110">
        <v>6</v>
      </c>
      <c r="J21" s="109">
        <f t="shared" si="1"/>
        <v>6</v>
      </c>
      <c r="K21" s="226">
        <v>6</v>
      </c>
      <c r="L21" s="110"/>
      <c r="M21" s="109">
        <f t="shared" si="2"/>
        <v>6</v>
      </c>
      <c r="N21" s="226">
        <v>6</v>
      </c>
      <c r="O21" s="110"/>
      <c r="P21" s="109">
        <f t="shared" si="3"/>
        <v>6</v>
      </c>
      <c r="Q21" s="226">
        <v>5</v>
      </c>
      <c r="R21" s="110"/>
      <c r="S21" s="109">
        <f t="shared" si="4"/>
        <v>5</v>
      </c>
      <c r="T21" s="226">
        <v>6</v>
      </c>
      <c r="U21" s="110"/>
      <c r="V21" s="109">
        <f t="shared" si="5"/>
        <v>6</v>
      </c>
      <c r="W21" s="226">
        <v>7</v>
      </c>
      <c r="X21" s="110"/>
      <c r="Y21" s="109">
        <f t="shared" si="6"/>
        <v>7</v>
      </c>
      <c r="Z21" s="226">
        <v>7</v>
      </c>
      <c r="AA21" s="110"/>
      <c r="AB21" s="109">
        <f t="shared" si="7"/>
        <v>7</v>
      </c>
      <c r="AC21" s="109">
        <v>7</v>
      </c>
      <c r="AD21" s="109"/>
      <c r="AE21" s="109">
        <f t="shared" si="8"/>
        <v>7</v>
      </c>
      <c r="AF21" s="109">
        <v>7</v>
      </c>
      <c r="AG21" s="109"/>
      <c r="AH21" s="109">
        <f t="shared" si="9"/>
        <v>7</v>
      </c>
      <c r="AI21" s="226"/>
      <c r="AJ21" s="109"/>
      <c r="AK21" s="109">
        <f t="shared" si="10"/>
        <v>0</v>
      </c>
      <c r="AL21" s="140">
        <f t="shared" si="11"/>
        <v>5.75</v>
      </c>
      <c r="AM21" s="141" t="str">
        <f t="shared" si="0"/>
        <v>Trung Bình</v>
      </c>
      <c r="AP21" s="344" t="s">
        <v>114</v>
      </c>
      <c r="AQ21" s="345" t="s">
        <v>115</v>
      </c>
    </row>
    <row r="22" spans="1:43" ht="22.5" customHeight="1">
      <c r="A22" s="104">
        <v>12</v>
      </c>
      <c r="B22" s="105" t="s">
        <v>116</v>
      </c>
      <c r="C22" s="106" t="s">
        <v>117</v>
      </c>
      <c r="D22" s="114">
        <v>409180093</v>
      </c>
      <c r="E22" s="108" t="s">
        <v>259</v>
      </c>
      <c r="F22" s="104" t="s">
        <v>9</v>
      </c>
      <c r="G22" s="129" t="s">
        <v>164</v>
      </c>
      <c r="H22" s="226">
        <v>4</v>
      </c>
      <c r="I22" s="110">
        <v>6</v>
      </c>
      <c r="J22" s="109">
        <f t="shared" si="1"/>
        <v>6</v>
      </c>
      <c r="K22" s="226">
        <v>5</v>
      </c>
      <c r="L22" s="110"/>
      <c r="M22" s="109">
        <f t="shared" si="2"/>
        <v>5</v>
      </c>
      <c r="N22" s="226">
        <v>4</v>
      </c>
      <c r="O22" s="110">
        <v>6</v>
      </c>
      <c r="P22" s="109">
        <f t="shared" si="3"/>
        <v>6</v>
      </c>
      <c r="Q22" s="226">
        <v>4</v>
      </c>
      <c r="R22" s="110">
        <v>9</v>
      </c>
      <c r="S22" s="109">
        <f t="shared" si="4"/>
        <v>9</v>
      </c>
      <c r="T22" s="226">
        <v>7</v>
      </c>
      <c r="U22" s="110"/>
      <c r="V22" s="109">
        <f t="shared" si="5"/>
        <v>7</v>
      </c>
      <c r="W22" s="226">
        <v>9</v>
      </c>
      <c r="X22" s="110"/>
      <c r="Y22" s="109">
        <f t="shared" si="6"/>
        <v>9</v>
      </c>
      <c r="Z22" s="226">
        <v>6</v>
      </c>
      <c r="AA22" s="110"/>
      <c r="AB22" s="109">
        <f t="shared" si="7"/>
        <v>6</v>
      </c>
      <c r="AC22" s="109">
        <v>8</v>
      </c>
      <c r="AD22" s="109"/>
      <c r="AE22" s="109">
        <f t="shared" si="8"/>
        <v>8</v>
      </c>
      <c r="AF22" s="109">
        <v>8</v>
      </c>
      <c r="AG22" s="109"/>
      <c r="AH22" s="109">
        <f t="shared" si="9"/>
        <v>8</v>
      </c>
      <c r="AI22" s="226">
        <v>8</v>
      </c>
      <c r="AJ22" s="109"/>
      <c r="AK22" s="109">
        <f t="shared" si="10"/>
        <v>8</v>
      </c>
      <c r="AL22" s="140">
        <f t="shared" si="11"/>
        <v>7.13</v>
      </c>
      <c r="AM22" s="141" t="str">
        <f t="shared" si="0"/>
        <v>Khá</v>
      </c>
      <c r="AP22" s="344" t="s">
        <v>116</v>
      </c>
      <c r="AQ22" s="345" t="s">
        <v>117</v>
      </c>
    </row>
    <row r="23" spans="1:43" ht="22.5" customHeight="1">
      <c r="A23" s="113">
        <v>13</v>
      </c>
      <c r="B23" s="105" t="s">
        <v>118</v>
      </c>
      <c r="C23" s="106" t="s">
        <v>119</v>
      </c>
      <c r="D23" s="114">
        <v>409180095</v>
      </c>
      <c r="E23" s="108" t="s">
        <v>260</v>
      </c>
      <c r="F23" s="104" t="s">
        <v>23</v>
      </c>
      <c r="G23" s="129" t="s">
        <v>164</v>
      </c>
      <c r="H23" s="226">
        <v>5</v>
      </c>
      <c r="I23" s="110"/>
      <c r="J23" s="109">
        <f t="shared" si="1"/>
        <v>5</v>
      </c>
      <c r="K23" s="226">
        <v>6</v>
      </c>
      <c r="L23" s="110"/>
      <c r="M23" s="109">
        <f t="shared" si="2"/>
        <v>6</v>
      </c>
      <c r="N23" s="226">
        <v>8</v>
      </c>
      <c r="O23" s="110"/>
      <c r="P23" s="109">
        <f t="shared" si="3"/>
        <v>8</v>
      </c>
      <c r="Q23" s="226">
        <v>4</v>
      </c>
      <c r="R23" s="110">
        <v>9</v>
      </c>
      <c r="S23" s="109">
        <f t="shared" si="4"/>
        <v>9</v>
      </c>
      <c r="T23" s="226">
        <v>7</v>
      </c>
      <c r="U23" s="110"/>
      <c r="V23" s="109">
        <f t="shared" si="5"/>
        <v>7</v>
      </c>
      <c r="W23" s="226">
        <v>8</v>
      </c>
      <c r="X23" s="110"/>
      <c r="Y23" s="109">
        <f t="shared" si="6"/>
        <v>8</v>
      </c>
      <c r="Z23" s="226">
        <v>7</v>
      </c>
      <c r="AA23" s="110"/>
      <c r="AB23" s="109">
        <f t="shared" si="7"/>
        <v>7</v>
      </c>
      <c r="AC23" s="109">
        <v>8</v>
      </c>
      <c r="AD23" s="109"/>
      <c r="AE23" s="109">
        <f t="shared" si="8"/>
        <v>8</v>
      </c>
      <c r="AF23" s="109">
        <v>8</v>
      </c>
      <c r="AG23" s="109"/>
      <c r="AH23" s="109">
        <f t="shared" si="9"/>
        <v>8</v>
      </c>
      <c r="AI23" s="226"/>
      <c r="AJ23" s="109"/>
      <c r="AK23" s="109">
        <f t="shared" si="10"/>
        <v>0</v>
      </c>
      <c r="AL23" s="140">
        <f t="shared" si="11"/>
        <v>6.92</v>
      </c>
      <c r="AM23" s="141" t="str">
        <f t="shared" si="0"/>
        <v>TB.Khá</v>
      </c>
      <c r="AP23" s="344" t="s">
        <v>118</v>
      </c>
      <c r="AQ23" s="345" t="s">
        <v>119</v>
      </c>
    </row>
    <row r="24" spans="1:43" ht="22.5" customHeight="1">
      <c r="A24" s="104">
        <v>14</v>
      </c>
      <c r="B24" s="105" t="s">
        <v>120</v>
      </c>
      <c r="C24" s="106" t="s">
        <v>121</v>
      </c>
      <c r="D24" s="107">
        <v>409180096</v>
      </c>
      <c r="E24" s="108" t="s">
        <v>261</v>
      </c>
      <c r="F24" s="104" t="s">
        <v>24</v>
      </c>
      <c r="G24" s="129" t="s">
        <v>164</v>
      </c>
      <c r="H24" s="226">
        <v>2</v>
      </c>
      <c r="I24" s="110">
        <v>5</v>
      </c>
      <c r="J24" s="109">
        <f t="shared" si="1"/>
        <v>5</v>
      </c>
      <c r="K24" s="226">
        <v>5</v>
      </c>
      <c r="L24" s="110"/>
      <c r="M24" s="109">
        <f t="shared" si="2"/>
        <v>5</v>
      </c>
      <c r="N24" s="226">
        <v>4</v>
      </c>
      <c r="O24" s="110">
        <v>6</v>
      </c>
      <c r="P24" s="109">
        <f t="shared" si="3"/>
        <v>6</v>
      </c>
      <c r="Q24" s="226">
        <v>4</v>
      </c>
      <c r="R24" s="110">
        <v>7</v>
      </c>
      <c r="S24" s="109">
        <f t="shared" si="4"/>
        <v>7</v>
      </c>
      <c r="T24" s="226">
        <v>7</v>
      </c>
      <c r="U24" s="110"/>
      <c r="V24" s="109">
        <f t="shared" si="5"/>
        <v>7</v>
      </c>
      <c r="W24" s="226">
        <v>8</v>
      </c>
      <c r="X24" s="110"/>
      <c r="Y24" s="109">
        <f t="shared" si="6"/>
        <v>8</v>
      </c>
      <c r="Z24" s="226">
        <v>7</v>
      </c>
      <c r="AA24" s="110"/>
      <c r="AB24" s="109">
        <f t="shared" si="7"/>
        <v>7</v>
      </c>
      <c r="AC24" s="109">
        <v>8</v>
      </c>
      <c r="AD24" s="109"/>
      <c r="AE24" s="109">
        <f t="shared" si="8"/>
        <v>8</v>
      </c>
      <c r="AF24" s="109">
        <v>8</v>
      </c>
      <c r="AG24" s="109"/>
      <c r="AH24" s="109">
        <f t="shared" si="9"/>
        <v>8</v>
      </c>
      <c r="AI24" s="226"/>
      <c r="AJ24" s="109"/>
      <c r="AK24" s="109">
        <f t="shared" si="10"/>
        <v>0</v>
      </c>
      <c r="AL24" s="140">
        <f t="shared" si="11"/>
        <v>6.13</v>
      </c>
      <c r="AM24" s="141" t="str">
        <f t="shared" si="0"/>
        <v>TB.Khá</v>
      </c>
      <c r="AP24" s="344" t="s">
        <v>120</v>
      </c>
      <c r="AQ24" s="345" t="s">
        <v>121</v>
      </c>
    </row>
    <row r="25" spans="1:43" ht="22.5" customHeight="1">
      <c r="A25" s="113">
        <v>15</v>
      </c>
      <c r="B25" s="105" t="s">
        <v>122</v>
      </c>
      <c r="C25" s="106" t="s">
        <v>121</v>
      </c>
      <c r="D25" s="114">
        <v>409180097</v>
      </c>
      <c r="E25" s="108" t="s">
        <v>262</v>
      </c>
      <c r="F25" s="104" t="s">
        <v>356</v>
      </c>
      <c r="G25" s="129" t="s">
        <v>231</v>
      </c>
      <c r="H25" s="226">
        <v>4</v>
      </c>
      <c r="I25" s="110">
        <v>7</v>
      </c>
      <c r="J25" s="109">
        <f t="shared" si="1"/>
        <v>7</v>
      </c>
      <c r="K25" s="226">
        <v>8</v>
      </c>
      <c r="L25" s="110"/>
      <c r="M25" s="109">
        <f t="shared" si="2"/>
        <v>8</v>
      </c>
      <c r="N25" s="226">
        <v>8</v>
      </c>
      <c r="O25" s="110"/>
      <c r="P25" s="109">
        <f t="shared" si="3"/>
        <v>8</v>
      </c>
      <c r="Q25" s="226">
        <v>6</v>
      </c>
      <c r="R25" s="110"/>
      <c r="S25" s="109">
        <f t="shared" si="4"/>
        <v>6</v>
      </c>
      <c r="T25" s="226">
        <v>9</v>
      </c>
      <c r="U25" s="110"/>
      <c r="V25" s="109">
        <f t="shared" si="5"/>
        <v>9</v>
      </c>
      <c r="W25" s="226">
        <v>9</v>
      </c>
      <c r="X25" s="110"/>
      <c r="Y25" s="109">
        <f t="shared" si="6"/>
        <v>9</v>
      </c>
      <c r="Z25" s="226">
        <v>6</v>
      </c>
      <c r="AA25" s="110"/>
      <c r="AB25" s="109">
        <f t="shared" si="7"/>
        <v>6</v>
      </c>
      <c r="AC25" s="109">
        <v>8</v>
      </c>
      <c r="AD25" s="109"/>
      <c r="AE25" s="109">
        <f t="shared" si="8"/>
        <v>8</v>
      </c>
      <c r="AF25" s="109">
        <v>8</v>
      </c>
      <c r="AG25" s="109"/>
      <c r="AH25" s="109">
        <f t="shared" si="9"/>
        <v>8</v>
      </c>
      <c r="AI25" s="226">
        <v>10</v>
      </c>
      <c r="AJ25" s="109"/>
      <c r="AK25" s="109">
        <f t="shared" si="10"/>
        <v>10</v>
      </c>
      <c r="AL25" s="140">
        <f t="shared" si="11"/>
        <v>7.92</v>
      </c>
      <c r="AM25" s="141" t="str">
        <f t="shared" si="0"/>
        <v>Khá</v>
      </c>
      <c r="AP25" s="344" t="s">
        <v>122</v>
      </c>
      <c r="AQ25" s="345" t="s">
        <v>121</v>
      </c>
    </row>
    <row r="26" spans="1:43" ht="22.5" customHeight="1">
      <c r="A26" s="113">
        <v>16</v>
      </c>
      <c r="B26" s="105" t="s">
        <v>123</v>
      </c>
      <c r="C26" s="106" t="s">
        <v>124</v>
      </c>
      <c r="D26" s="107">
        <v>409180098</v>
      </c>
      <c r="E26" s="108" t="s">
        <v>263</v>
      </c>
      <c r="F26" s="104" t="s">
        <v>26</v>
      </c>
      <c r="G26" s="129" t="s">
        <v>231</v>
      </c>
      <c r="H26" s="226">
        <v>5</v>
      </c>
      <c r="I26" s="110"/>
      <c r="J26" s="109">
        <f t="shared" si="1"/>
        <v>5</v>
      </c>
      <c r="K26" s="226">
        <v>7</v>
      </c>
      <c r="L26" s="110"/>
      <c r="M26" s="109">
        <f t="shared" si="2"/>
        <v>7</v>
      </c>
      <c r="N26" s="226">
        <v>7</v>
      </c>
      <c r="O26" s="110"/>
      <c r="P26" s="109">
        <f t="shared" si="3"/>
        <v>7</v>
      </c>
      <c r="Q26" s="226">
        <v>6</v>
      </c>
      <c r="R26" s="110"/>
      <c r="S26" s="109">
        <f t="shared" si="4"/>
        <v>6</v>
      </c>
      <c r="T26" s="226">
        <v>7</v>
      </c>
      <c r="U26" s="110"/>
      <c r="V26" s="109">
        <f t="shared" si="5"/>
        <v>7</v>
      </c>
      <c r="W26" s="226">
        <v>8</v>
      </c>
      <c r="X26" s="110"/>
      <c r="Y26" s="109">
        <f t="shared" si="6"/>
        <v>8</v>
      </c>
      <c r="Z26" s="226">
        <v>6</v>
      </c>
      <c r="AA26" s="110"/>
      <c r="AB26" s="109">
        <f t="shared" si="7"/>
        <v>6</v>
      </c>
      <c r="AC26" s="109">
        <v>7</v>
      </c>
      <c r="AD26" s="109"/>
      <c r="AE26" s="109">
        <f t="shared" si="8"/>
        <v>7</v>
      </c>
      <c r="AF26" s="109">
        <v>7</v>
      </c>
      <c r="AG26" s="109"/>
      <c r="AH26" s="109">
        <f t="shared" si="9"/>
        <v>7</v>
      </c>
      <c r="AI26" s="226">
        <v>10</v>
      </c>
      <c r="AJ26" s="109"/>
      <c r="AK26" s="109">
        <f t="shared" si="10"/>
        <v>10</v>
      </c>
      <c r="AL26" s="140">
        <f t="shared" si="11"/>
        <v>6.79</v>
      </c>
      <c r="AM26" s="141" t="str">
        <f t="shared" si="0"/>
        <v>TB.Khá</v>
      </c>
      <c r="AP26" s="344" t="s">
        <v>123</v>
      </c>
      <c r="AQ26" s="345" t="s">
        <v>124</v>
      </c>
    </row>
    <row r="27" spans="1:43" ht="22.5" customHeight="1">
      <c r="A27" s="104">
        <v>17</v>
      </c>
      <c r="B27" s="105" t="s">
        <v>125</v>
      </c>
      <c r="C27" s="106" t="s">
        <v>124</v>
      </c>
      <c r="D27" s="114">
        <v>409180099</v>
      </c>
      <c r="E27" s="108" t="s">
        <v>264</v>
      </c>
      <c r="F27" s="104" t="s">
        <v>2</v>
      </c>
      <c r="G27" s="129" t="s">
        <v>231</v>
      </c>
      <c r="H27" s="226">
        <v>3</v>
      </c>
      <c r="I27" s="110">
        <v>6</v>
      </c>
      <c r="J27" s="109">
        <f t="shared" si="1"/>
        <v>6</v>
      </c>
      <c r="K27" s="226">
        <v>7</v>
      </c>
      <c r="L27" s="110"/>
      <c r="M27" s="109">
        <f t="shared" si="2"/>
        <v>7</v>
      </c>
      <c r="N27" s="226">
        <v>9</v>
      </c>
      <c r="O27" s="110"/>
      <c r="P27" s="109">
        <f t="shared" si="3"/>
        <v>9</v>
      </c>
      <c r="Q27" s="226">
        <v>9</v>
      </c>
      <c r="R27" s="110"/>
      <c r="S27" s="109">
        <f t="shared" si="4"/>
        <v>9</v>
      </c>
      <c r="T27" s="226">
        <v>8</v>
      </c>
      <c r="U27" s="110"/>
      <c r="V27" s="109">
        <f t="shared" si="5"/>
        <v>8</v>
      </c>
      <c r="W27" s="226">
        <v>9</v>
      </c>
      <c r="X27" s="110"/>
      <c r="Y27" s="109">
        <f t="shared" si="6"/>
        <v>9</v>
      </c>
      <c r="Z27" s="226">
        <v>6</v>
      </c>
      <c r="AA27" s="110"/>
      <c r="AB27" s="109">
        <f t="shared" si="7"/>
        <v>6</v>
      </c>
      <c r="AC27" s="109">
        <v>9</v>
      </c>
      <c r="AD27" s="109"/>
      <c r="AE27" s="109">
        <f t="shared" si="8"/>
        <v>9</v>
      </c>
      <c r="AF27" s="109">
        <v>9</v>
      </c>
      <c r="AG27" s="109"/>
      <c r="AH27" s="109">
        <f t="shared" si="9"/>
        <v>9</v>
      </c>
      <c r="AI27" s="226">
        <v>2</v>
      </c>
      <c r="AJ27" s="109"/>
      <c r="AK27" s="109">
        <f t="shared" si="10"/>
        <v>2</v>
      </c>
      <c r="AL27" s="140">
        <f t="shared" si="11"/>
        <v>7.79</v>
      </c>
      <c r="AM27" s="141" t="str">
        <f t="shared" si="0"/>
        <v>Khá</v>
      </c>
      <c r="AP27" s="344" t="s">
        <v>125</v>
      </c>
      <c r="AQ27" s="345" t="s">
        <v>124</v>
      </c>
    </row>
    <row r="28" spans="1:43" ht="22.5" customHeight="1">
      <c r="A28" s="113">
        <v>18</v>
      </c>
      <c r="B28" s="105" t="s">
        <v>126</v>
      </c>
      <c r="C28" s="106" t="s">
        <v>127</v>
      </c>
      <c r="D28" s="107">
        <v>409180100</v>
      </c>
      <c r="E28" s="108" t="s">
        <v>265</v>
      </c>
      <c r="F28" s="104" t="s">
        <v>15</v>
      </c>
      <c r="G28" s="129" t="s">
        <v>231</v>
      </c>
      <c r="H28" s="226">
        <v>5</v>
      </c>
      <c r="I28" s="110"/>
      <c r="J28" s="109">
        <f t="shared" si="1"/>
        <v>5</v>
      </c>
      <c r="K28" s="226">
        <v>6</v>
      </c>
      <c r="L28" s="110"/>
      <c r="M28" s="109">
        <f t="shared" si="2"/>
        <v>6</v>
      </c>
      <c r="N28" s="226">
        <v>7</v>
      </c>
      <c r="O28" s="110"/>
      <c r="P28" s="109">
        <f t="shared" si="3"/>
        <v>7</v>
      </c>
      <c r="Q28" s="226">
        <v>6</v>
      </c>
      <c r="R28" s="110"/>
      <c r="S28" s="109">
        <f t="shared" si="4"/>
        <v>6</v>
      </c>
      <c r="T28" s="226">
        <v>8</v>
      </c>
      <c r="U28" s="110"/>
      <c r="V28" s="109">
        <f t="shared" si="5"/>
        <v>8</v>
      </c>
      <c r="W28" s="226">
        <v>8</v>
      </c>
      <c r="X28" s="110"/>
      <c r="Y28" s="109">
        <f t="shared" si="6"/>
        <v>8</v>
      </c>
      <c r="Z28" s="226">
        <v>6</v>
      </c>
      <c r="AA28" s="110"/>
      <c r="AB28" s="109">
        <f t="shared" si="7"/>
        <v>6</v>
      </c>
      <c r="AC28" s="109">
        <v>8</v>
      </c>
      <c r="AD28" s="109"/>
      <c r="AE28" s="109">
        <f t="shared" si="8"/>
        <v>8</v>
      </c>
      <c r="AF28" s="109">
        <v>8</v>
      </c>
      <c r="AG28" s="109"/>
      <c r="AH28" s="109">
        <f t="shared" si="9"/>
        <v>8</v>
      </c>
      <c r="AI28" s="226">
        <v>10</v>
      </c>
      <c r="AJ28" s="109"/>
      <c r="AK28" s="109">
        <f t="shared" si="10"/>
        <v>10</v>
      </c>
      <c r="AL28" s="140">
        <f t="shared" si="11"/>
        <v>6.83</v>
      </c>
      <c r="AM28" s="141" t="str">
        <f t="shared" si="0"/>
        <v>TB.Khá</v>
      </c>
      <c r="AP28" s="344" t="s">
        <v>126</v>
      </c>
      <c r="AQ28" s="345" t="s">
        <v>127</v>
      </c>
    </row>
    <row r="29" spans="1:43" ht="22.5" customHeight="1">
      <c r="A29" s="104">
        <v>19</v>
      </c>
      <c r="B29" s="105" t="s">
        <v>128</v>
      </c>
      <c r="C29" s="106" t="s">
        <v>129</v>
      </c>
      <c r="D29" s="114">
        <v>409180101</v>
      </c>
      <c r="E29" s="108" t="s">
        <v>266</v>
      </c>
      <c r="F29" s="104" t="s">
        <v>12</v>
      </c>
      <c r="G29" s="129" t="s">
        <v>231</v>
      </c>
      <c r="H29" s="226">
        <v>4</v>
      </c>
      <c r="I29" s="110">
        <v>6</v>
      </c>
      <c r="J29" s="109">
        <f t="shared" si="1"/>
        <v>6</v>
      </c>
      <c r="K29" s="226">
        <v>8</v>
      </c>
      <c r="L29" s="110"/>
      <c r="M29" s="109">
        <f t="shared" si="2"/>
        <v>8</v>
      </c>
      <c r="N29" s="226">
        <v>8</v>
      </c>
      <c r="O29" s="110"/>
      <c r="P29" s="109">
        <f t="shared" si="3"/>
        <v>8</v>
      </c>
      <c r="Q29" s="226">
        <v>5</v>
      </c>
      <c r="R29" s="110"/>
      <c r="S29" s="109">
        <f t="shared" si="4"/>
        <v>5</v>
      </c>
      <c r="T29" s="226">
        <v>8</v>
      </c>
      <c r="U29" s="110"/>
      <c r="V29" s="109">
        <f t="shared" si="5"/>
        <v>8</v>
      </c>
      <c r="W29" s="226">
        <v>8</v>
      </c>
      <c r="X29" s="110"/>
      <c r="Y29" s="109">
        <f t="shared" si="6"/>
        <v>8</v>
      </c>
      <c r="Z29" s="226">
        <v>6</v>
      </c>
      <c r="AA29" s="110"/>
      <c r="AB29" s="109">
        <f t="shared" si="7"/>
        <v>6</v>
      </c>
      <c r="AC29" s="109">
        <v>7</v>
      </c>
      <c r="AD29" s="109"/>
      <c r="AE29" s="109">
        <f t="shared" si="8"/>
        <v>7</v>
      </c>
      <c r="AF29" s="109">
        <v>7</v>
      </c>
      <c r="AG29" s="109"/>
      <c r="AH29" s="109">
        <f t="shared" si="9"/>
        <v>7</v>
      </c>
      <c r="AI29" s="226">
        <v>10</v>
      </c>
      <c r="AJ29" s="109"/>
      <c r="AK29" s="109">
        <f t="shared" si="10"/>
        <v>10</v>
      </c>
      <c r="AL29" s="140">
        <f t="shared" si="11"/>
        <v>7.25</v>
      </c>
      <c r="AM29" s="141" t="str">
        <f t="shared" si="0"/>
        <v>Khá</v>
      </c>
      <c r="AP29" s="344" t="s">
        <v>128</v>
      </c>
      <c r="AQ29" s="345" t="s">
        <v>129</v>
      </c>
    </row>
    <row r="30" spans="1:43" ht="22.5" customHeight="1">
      <c r="A30" s="113">
        <v>20</v>
      </c>
      <c r="B30" s="105" t="s">
        <v>130</v>
      </c>
      <c r="C30" s="106" t="s">
        <v>131</v>
      </c>
      <c r="D30" s="107">
        <v>409180102</v>
      </c>
      <c r="E30" s="108" t="s">
        <v>267</v>
      </c>
      <c r="F30" s="104" t="s">
        <v>22</v>
      </c>
      <c r="G30" s="129" t="s">
        <v>231</v>
      </c>
      <c r="H30" s="226">
        <v>3</v>
      </c>
      <c r="I30" s="110">
        <v>6</v>
      </c>
      <c r="J30" s="109">
        <f t="shared" si="1"/>
        <v>6</v>
      </c>
      <c r="K30" s="226">
        <v>9</v>
      </c>
      <c r="L30" s="110"/>
      <c r="M30" s="109">
        <f t="shared" si="2"/>
        <v>9</v>
      </c>
      <c r="N30" s="226">
        <v>5</v>
      </c>
      <c r="O30" s="110"/>
      <c r="P30" s="109">
        <f t="shared" si="3"/>
        <v>5</v>
      </c>
      <c r="Q30" s="226">
        <v>9</v>
      </c>
      <c r="R30" s="110"/>
      <c r="S30" s="109">
        <f t="shared" si="4"/>
        <v>9</v>
      </c>
      <c r="T30" s="226">
        <v>9</v>
      </c>
      <c r="U30" s="110"/>
      <c r="V30" s="109">
        <f t="shared" si="5"/>
        <v>9</v>
      </c>
      <c r="W30" s="226">
        <v>8</v>
      </c>
      <c r="X30" s="110"/>
      <c r="Y30" s="109">
        <f t="shared" si="6"/>
        <v>8</v>
      </c>
      <c r="Z30" s="226">
        <v>6</v>
      </c>
      <c r="AA30" s="110"/>
      <c r="AB30" s="109">
        <f t="shared" si="7"/>
        <v>6</v>
      </c>
      <c r="AC30" s="109">
        <v>9</v>
      </c>
      <c r="AD30" s="109"/>
      <c r="AE30" s="109">
        <f t="shared" si="8"/>
        <v>9</v>
      </c>
      <c r="AF30" s="109">
        <v>9</v>
      </c>
      <c r="AG30" s="109"/>
      <c r="AH30" s="109">
        <f t="shared" si="9"/>
        <v>9</v>
      </c>
      <c r="AI30" s="226"/>
      <c r="AJ30" s="109"/>
      <c r="AK30" s="109">
        <f t="shared" si="10"/>
        <v>0</v>
      </c>
      <c r="AL30" s="140">
        <f t="shared" si="11"/>
        <v>7.29</v>
      </c>
      <c r="AM30" s="141" t="str">
        <f t="shared" si="0"/>
        <v>Khá</v>
      </c>
      <c r="AP30" s="344" t="s">
        <v>130</v>
      </c>
      <c r="AQ30" s="345" t="s">
        <v>131</v>
      </c>
    </row>
    <row r="31" spans="1:43" ht="22.5" customHeight="1">
      <c r="A31" s="113">
        <v>21</v>
      </c>
      <c r="B31" s="105" t="s">
        <v>132</v>
      </c>
      <c r="C31" s="106" t="s">
        <v>133</v>
      </c>
      <c r="D31" s="107">
        <v>409180104</v>
      </c>
      <c r="E31" s="108" t="s">
        <v>268</v>
      </c>
      <c r="F31" s="104" t="s">
        <v>27</v>
      </c>
      <c r="G31" s="129" t="s">
        <v>231</v>
      </c>
      <c r="H31" s="226">
        <v>3</v>
      </c>
      <c r="I31" s="110">
        <v>7</v>
      </c>
      <c r="J31" s="109">
        <f t="shared" si="1"/>
        <v>7</v>
      </c>
      <c r="K31" s="226">
        <v>8</v>
      </c>
      <c r="L31" s="110"/>
      <c r="M31" s="109">
        <f t="shared" si="2"/>
        <v>8</v>
      </c>
      <c r="N31" s="226">
        <v>4</v>
      </c>
      <c r="O31" s="110">
        <v>6</v>
      </c>
      <c r="P31" s="109">
        <f t="shared" si="3"/>
        <v>6</v>
      </c>
      <c r="Q31" s="226">
        <v>2</v>
      </c>
      <c r="R31" s="110">
        <v>7</v>
      </c>
      <c r="S31" s="109">
        <f t="shared" si="4"/>
        <v>7</v>
      </c>
      <c r="T31" s="226">
        <v>6</v>
      </c>
      <c r="U31" s="110"/>
      <c r="V31" s="109">
        <f t="shared" si="5"/>
        <v>6</v>
      </c>
      <c r="W31" s="226">
        <v>8</v>
      </c>
      <c r="X31" s="110"/>
      <c r="Y31" s="109">
        <f t="shared" si="6"/>
        <v>8</v>
      </c>
      <c r="Z31" s="226">
        <v>7</v>
      </c>
      <c r="AA31" s="110"/>
      <c r="AB31" s="109">
        <f t="shared" si="7"/>
        <v>7</v>
      </c>
      <c r="AC31" s="109">
        <v>9</v>
      </c>
      <c r="AD31" s="109"/>
      <c r="AE31" s="109">
        <f t="shared" si="8"/>
        <v>9</v>
      </c>
      <c r="AF31" s="109">
        <v>9</v>
      </c>
      <c r="AG31" s="109"/>
      <c r="AH31" s="109">
        <f t="shared" si="9"/>
        <v>9</v>
      </c>
      <c r="AI31" s="226">
        <v>10</v>
      </c>
      <c r="AJ31" s="109"/>
      <c r="AK31" s="109">
        <f t="shared" si="10"/>
        <v>10</v>
      </c>
      <c r="AL31" s="140">
        <f t="shared" si="11"/>
        <v>7.08</v>
      </c>
      <c r="AM31" s="141" t="str">
        <f t="shared" si="0"/>
        <v>Khá</v>
      </c>
      <c r="AP31" s="344" t="s">
        <v>132</v>
      </c>
      <c r="AQ31" s="345" t="s">
        <v>133</v>
      </c>
    </row>
    <row r="32" spans="1:43" ht="22.5" customHeight="1">
      <c r="A32" s="113">
        <v>23</v>
      </c>
      <c r="B32" s="105" t="s">
        <v>134</v>
      </c>
      <c r="C32" s="106" t="s">
        <v>135</v>
      </c>
      <c r="D32" s="114">
        <v>409180107</v>
      </c>
      <c r="E32" s="108" t="s">
        <v>270</v>
      </c>
      <c r="F32" s="104" t="s">
        <v>15</v>
      </c>
      <c r="G32" s="129" t="s">
        <v>231</v>
      </c>
      <c r="H32" s="226">
        <v>3</v>
      </c>
      <c r="I32" s="110">
        <v>5</v>
      </c>
      <c r="J32" s="109">
        <f t="shared" si="1"/>
        <v>5</v>
      </c>
      <c r="K32" s="226">
        <v>6</v>
      </c>
      <c r="L32" s="110"/>
      <c r="M32" s="109">
        <f t="shared" si="2"/>
        <v>6</v>
      </c>
      <c r="N32" s="226">
        <v>4</v>
      </c>
      <c r="O32" s="110">
        <v>4</v>
      </c>
      <c r="P32" s="109">
        <f t="shared" si="3"/>
        <v>4</v>
      </c>
      <c r="Q32" s="226">
        <v>5</v>
      </c>
      <c r="R32" s="110"/>
      <c r="S32" s="109">
        <f t="shared" si="4"/>
        <v>5</v>
      </c>
      <c r="T32" s="226">
        <v>8</v>
      </c>
      <c r="U32" s="110"/>
      <c r="V32" s="109">
        <f t="shared" si="5"/>
        <v>8</v>
      </c>
      <c r="W32" s="226">
        <v>9</v>
      </c>
      <c r="X32" s="110"/>
      <c r="Y32" s="109">
        <f t="shared" si="6"/>
        <v>9</v>
      </c>
      <c r="Z32" s="226">
        <v>6</v>
      </c>
      <c r="AA32" s="110"/>
      <c r="AB32" s="109">
        <f t="shared" si="7"/>
        <v>6</v>
      </c>
      <c r="AC32" s="109">
        <v>7</v>
      </c>
      <c r="AD32" s="109"/>
      <c r="AE32" s="109">
        <f t="shared" si="8"/>
        <v>7</v>
      </c>
      <c r="AF32" s="109">
        <v>7</v>
      </c>
      <c r="AG32" s="109"/>
      <c r="AH32" s="109">
        <f t="shared" si="9"/>
        <v>7</v>
      </c>
      <c r="AI32" s="226">
        <v>4</v>
      </c>
      <c r="AJ32" s="109"/>
      <c r="AK32" s="109">
        <f t="shared" si="10"/>
        <v>4</v>
      </c>
      <c r="AL32" s="140">
        <f t="shared" si="11"/>
        <v>6.08</v>
      </c>
      <c r="AM32" s="141" t="str">
        <f t="shared" si="0"/>
        <v>TB.Khá</v>
      </c>
      <c r="AP32" s="344" t="s">
        <v>134</v>
      </c>
      <c r="AQ32" s="345" t="s">
        <v>135</v>
      </c>
    </row>
    <row r="33" spans="1:43" ht="22.5" customHeight="1">
      <c r="A33" s="104">
        <v>24</v>
      </c>
      <c r="B33" s="105" t="s">
        <v>136</v>
      </c>
      <c r="C33" s="106" t="s">
        <v>137</v>
      </c>
      <c r="D33" s="107">
        <v>409180108</v>
      </c>
      <c r="E33" s="108" t="s">
        <v>271</v>
      </c>
      <c r="F33" s="104" t="s">
        <v>17</v>
      </c>
      <c r="G33" s="129" t="s">
        <v>164</v>
      </c>
      <c r="H33" s="226">
        <v>1</v>
      </c>
      <c r="I33" s="110"/>
      <c r="J33" s="109">
        <f t="shared" si="1"/>
        <v>1</v>
      </c>
      <c r="K33" s="226">
        <v>2</v>
      </c>
      <c r="L33" s="110">
        <v>6</v>
      </c>
      <c r="M33" s="109">
        <f t="shared" si="2"/>
        <v>6</v>
      </c>
      <c r="N33" s="226">
        <v>2</v>
      </c>
      <c r="O33" s="110">
        <v>5</v>
      </c>
      <c r="P33" s="109">
        <f t="shared" si="3"/>
        <v>5</v>
      </c>
      <c r="Q33" s="226">
        <v>3</v>
      </c>
      <c r="R33" s="110">
        <v>9</v>
      </c>
      <c r="S33" s="109">
        <f t="shared" si="4"/>
        <v>9</v>
      </c>
      <c r="T33" s="226">
        <v>6</v>
      </c>
      <c r="U33" s="110">
        <v>7</v>
      </c>
      <c r="V33" s="109">
        <f t="shared" si="5"/>
        <v>7</v>
      </c>
      <c r="W33" s="226">
        <v>2</v>
      </c>
      <c r="X33" s="110">
        <v>7</v>
      </c>
      <c r="Y33" s="109">
        <f t="shared" si="6"/>
        <v>7</v>
      </c>
      <c r="Z33" s="226">
        <v>7</v>
      </c>
      <c r="AA33" s="110"/>
      <c r="AB33" s="109">
        <f t="shared" si="7"/>
        <v>7</v>
      </c>
      <c r="AC33" s="109">
        <v>7</v>
      </c>
      <c r="AD33" s="109"/>
      <c r="AE33" s="109">
        <f t="shared" si="8"/>
        <v>7</v>
      </c>
      <c r="AF33" s="109">
        <v>7</v>
      </c>
      <c r="AG33" s="109"/>
      <c r="AH33" s="109">
        <f t="shared" si="9"/>
        <v>7</v>
      </c>
      <c r="AI33" s="109">
        <v>1</v>
      </c>
      <c r="AJ33" s="109"/>
      <c r="AK33" s="109">
        <f t="shared" si="10"/>
        <v>1</v>
      </c>
      <c r="AL33" s="140">
        <f t="shared" si="11"/>
        <v>5.63</v>
      </c>
      <c r="AM33" s="141" t="str">
        <f t="shared" si="0"/>
        <v>Trung Bình</v>
      </c>
      <c r="AP33" s="344" t="s">
        <v>136</v>
      </c>
      <c r="AQ33" s="345" t="s">
        <v>137</v>
      </c>
    </row>
    <row r="34" spans="1:43" ht="22.5" customHeight="1">
      <c r="A34" s="113">
        <v>25</v>
      </c>
      <c r="B34" s="105" t="s">
        <v>138</v>
      </c>
      <c r="C34" s="106" t="s">
        <v>139</v>
      </c>
      <c r="D34" s="114">
        <v>409180109</v>
      </c>
      <c r="E34" s="108" t="s">
        <v>272</v>
      </c>
      <c r="F34" s="104" t="s">
        <v>28</v>
      </c>
      <c r="G34" s="129" t="s">
        <v>164</v>
      </c>
      <c r="H34" s="226">
        <v>5</v>
      </c>
      <c r="I34" s="110"/>
      <c r="J34" s="109">
        <f t="shared" si="1"/>
        <v>5</v>
      </c>
      <c r="K34" s="226">
        <v>7</v>
      </c>
      <c r="L34" s="110"/>
      <c r="M34" s="109">
        <f t="shared" si="2"/>
        <v>7</v>
      </c>
      <c r="N34" s="226">
        <v>4</v>
      </c>
      <c r="O34" s="110">
        <v>7</v>
      </c>
      <c r="P34" s="109">
        <f t="shared" si="3"/>
        <v>7</v>
      </c>
      <c r="Q34" s="226">
        <v>4</v>
      </c>
      <c r="R34" s="110">
        <v>6</v>
      </c>
      <c r="S34" s="109">
        <f t="shared" si="4"/>
        <v>6</v>
      </c>
      <c r="T34" s="226">
        <v>5</v>
      </c>
      <c r="U34" s="110"/>
      <c r="V34" s="109">
        <f t="shared" si="5"/>
        <v>5</v>
      </c>
      <c r="W34" s="226">
        <v>8</v>
      </c>
      <c r="X34" s="110"/>
      <c r="Y34" s="109">
        <f t="shared" si="6"/>
        <v>8</v>
      </c>
      <c r="Z34" s="226">
        <v>7</v>
      </c>
      <c r="AA34" s="110"/>
      <c r="AB34" s="109">
        <f t="shared" si="7"/>
        <v>7</v>
      </c>
      <c r="AC34" s="109">
        <v>8</v>
      </c>
      <c r="AD34" s="109"/>
      <c r="AE34" s="109">
        <f t="shared" si="8"/>
        <v>8</v>
      </c>
      <c r="AF34" s="109">
        <v>8</v>
      </c>
      <c r="AG34" s="109"/>
      <c r="AH34" s="109">
        <f t="shared" si="9"/>
        <v>8</v>
      </c>
      <c r="AI34" s="109">
        <v>10</v>
      </c>
      <c r="AJ34" s="109"/>
      <c r="AK34" s="109">
        <f t="shared" si="10"/>
        <v>10</v>
      </c>
      <c r="AL34" s="140">
        <f t="shared" si="11"/>
        <v>6.46</v>
      </c>
      <c r="AM34" s="141" t="str">
        <f t="shared" si="0"/>
        <v>TB.Khá</v>
      </c>
      <c r="AP34" s="344" t="s">
        <v>138</v>
      </c>
      <c r="AQ34" s="345" t="s">
        <v>139</v>
      </c>
    </row>
    <row r="35" spans="1:43" ht="22.5" customHeight="1">
      <c r="A35" s="113">
        <v>26</v>
      </c>
      <c r="B35" s="105" t="s">
        <v>140</v>
      </c>
      <c r="C35" s="106" t="s">
        <v>139</v>
      </c>
      <c r="D35" s="107">
        <v>409180110</v>
      </c>
      <c r="E35" s="108" t="s">
        <v>273</v>
      </c>
      <c r="F35" s="104" t="s">
        <v>29</v>
      </c>
      <c r="G35" s="129" t="s">
        <v>164</v>
      </c>
      <c r="H35" s="226">
        <v>4</v>
      </c>
      <c r="I35" s="110">
        <v>7</v>
      </c>
      <c r="J35" s="109">
        <f t="shared" si="1"/>
        <v>7</v>
      </c>
      <c r="K35" s="226">
        <v>9</v>
      </c>
      <c r="L35" s="110"/>
      <c r="M35" s="109">
        <f t="shared" si="2"/>
        <v>9</v>
      </c>
      <c r="N35" s="226">
        <v>8</v>
      </c>
      <c r="O35" s="110"/>
      <c r="P35" s="109">
        <f t="shared" si="3"/>
        <v>8</v>
      </c>
      <c r="Q35" s="226">
        <v>9</v>
      </c>
      <c r="R35" s="110"/>
      <c r="S35" s="109">
        <f t="shared" si="4"/>
        <v>9</v>
      </c>
      <c r="T35" s="226">
        <v>8</v>
      </c>
      <c r="U35" s="110"/>
      <c r="V35" s="109">
        <f t="shared" si="5"/>
        <v>8</v>
      </c>
      <c r="W35" s="226">
        <v>8</v>
      </c>
      <c r="X35" s="110"/>
      <c r="Y35" s="109">
        <f t="shared" si="6"/>
        <v>8</v>
      </c>
      <c r="Z35" s="226">
        <v>9</v>
      </c>
      <c r="AA35" s="110"/>
      <c r="AB35" s="109">
        <f t="shared" si="7"/>
        <v>9</v>
      </c>
      <c r="AC35" s="109">
        <v>9</v>
      </c>
      <c r="AD35" s="109"/>
      <c r="AE35" s="109">
        <f t="shared" si="8"/>
        <v>9</v>
      </c>
      <c r="AF35" s="109">
        <v>9</v>
      </c>
      <c r="AG35" s="109"/>
      <c r="AH35" s="109">
        <f t="shared" si="9"/>
        <v>9</v>
      </c>
      <c r="AI35" s="109"/>
      <c r="AJ35" s="109"/>
      <c r="AK35" s="109">
        <f t="shared" si="10"/>
        <v>0</v>
      </c>
      <c r="AL35" s="140">
        <f t="shared" si="11"/>
        <v>7.79</v>
      </c>
      <c r="AM35" s="141" t="str">
        <f t="shared" si="0"/>
        <v>Khá</v>
      </c>
      <c r="AP35" s="344" t="s">
        <v>140</v>
      </c>
      <c r="AQ35" s="345" t="s">
        <v>139</v>
      </c>
    </row>
    <row r="36" spans="1:43" ht="22.5" customHeight="1">
      <c r="A36" s="104">
        <v>27</v>
      </c>
      <c r="B36" s="105" t="s">
        <v>141</v>
      </c>
      <c r="C36" s="106" t="s">
        <v>142</v>
      </c>
      <c r="D36" s="114">
        <v>409180111</v>
      </c>
      <c r="E36" s="108" t="s">
        <v>274</v>
      </c>
      <c r="F36" s="104" t="s">
        <v>17</v>
      </c>
      <c r="G36" s="129" t="s">
        <v>231</v>
      </c>
      <c r="H36" s="226">
        <v>4</v>
      </c>
      <c r="I36" s="110">
        <v>5</v>
      </c>
      <c r="J36" s="109">
        <f t="shared" si="1"/>
        <v>5</v>
      </c>
      <c r="K36" s="226">
        <v>6</v>
      </c>
      <c r="L36" s="110"/>
      <c r="M36" s="109">
        <f t="shared" si="2"/>
        <v>6</v>
      </c>
      <c r="N36" s="226">
        <v>7</v>
      </c>
      <c r="O36" s="110"/>
      <c r="P36" s="109">
        <f t="shared" si="3"/>
        <v>7</v>
      </c>
      <c r="Q36" s="226">
        <v>8</v>
      </c>
      <c r="R36" s="110"/>
      <c r="S36" s="109">
        <f t="shared" si="4"/>
        <v>8</v>
      </c>
      <c r="T36" s="226">
        <v>8</v>
      </c>
      <c r="U36" s="110"/>
      <c r="V36" s="109">
        <f t="shared" si="5"/>
        <v>8</v>
      </c>
      <c r="W36" s="226">
        <v>8</v>
      </c>
      <c r="X36" s="110"/>
      <c r="Y36" s="109">
        <f t="shared" si="6"/>
        <v>8</v>
      </c>
      <c r="Z36" s="226">
        <v>6</v>
      </c>
      <c r="AA36" s="110"/>
      <c r="AB36" s="109">
        <f t="shared" si="7"/>
        <v>6</v>
      </c>
      <c r="AC36" s="109">
        <v>9</v>
      </c>
      <c r="AD36" s="109"/>
      <c r="AE36" s="109">
        <f t="shared" si="8"/>
        <v>9</v>
      </c>
      <c r="AF36" s="109">
        <v>9</v>
      </c>
      <c r="AG36" s="109"/>
      <c r="AH36" s="109">
        <f t="shared" si="9"/>
        <v>9</v>
      </c>
      <c r="AI36" s="109"/>
      <c r="AJ36" s="109"/>
      <c r="AK36" s="109">
        <f t="shared" si="10"/>
        <v>0</v>
      </c>
      <c r="AL36" s="140">
        <f t="shared" si="11"/>
        <v>6.75</v>
      </c>
      <c r="AM36" s="141" t="str">
        <f t="shared" si="0"/>
        <v>TB.Khá</v>
      </c>
      <c r="AP36" s="344" t="s">
        <v>141</v>
      </c>
      <c r="AQ36" s="345" t="s">
        <v>142</v>
      </c>
    </row>
    <row r="37" spans="1:43" ht="22.5" customHeight="1">
      <c r="A37" s="113">
        <v>28</v>
      </c>
      <c r="B37" s="105" t="s">
        <v>143</v>
      </c>
      <c r="C37" s="106" t="s">
        <v>144</v>
      </c>
      <c r="D37" s="107">
        <v>409180112</v>
      </c>
      <c r="E37" s="108" t="s">
        <v>275</v>
      </c>
      <c r="F37" s="104" t="s">
        <v>13</v>
      </c>
      <c r="G37" s="129" t="s">
        <v>231</v>
      </c>
      <c r="H37" s="226">
        <v>5</v>
      </c>
      <c r="I37" s="110"/>
      <c r="J37" s="109">
        <f t="shared" si="1"/>
        <v>5</v>
      </c>
      <c r="K37" s="226">
        <v>8</v>
      </c>
      <c r="L37" s="110"/>
      <c r="M37" s="109">
        <f t="shared" si="2"/>
        <v>8</v>
      </c>
      <c r="N37" s="226">
        <v>9</v>
      </c>
      <c r="O37" s="110"/>
      <c r="P37" s="109">
        <f t="shared" si="3"/>
        <v>9</v>
      </c>
      <c r="Q37" s="226">
        <v>6</v>
      </c>
      <c r="R37" s="110"/>
      <c r="S37" s="109">
        <f t="shared" si="4"/>
        <v>6</v>
      </c>
      <c r="T37" s="226">
        <v>8</v>
      </c>
      <c r="U37" s="110"/>
      <c r="V37" s="109">
        <f t="shared" si="5"/>
        <v>8</v>
      </c>
      <c r="W37" s="226">
        <v>9</v>
      </c>
      <c r="X37" s="110"/>
      <c r="Y37" s="109">
        <f t="shared" si="6"/>
        <v>9</v>
      </c>
      <c r="Z37" s="226">
        <v>6</v>
      </c>
      <c r="AA37" s="110"/>
      <c r="AB37" s="109">
        <f t="shared" si="7"/>
        <v>6</v>
      </c>
      <c r="AC37" s="109">
        <v>7</v>
      </c>
      <c r="AD37" s="109"/>
      <c r="AE37" s="109">
        <f t="shared" si="8"/>
        <v>7</v>
      </c>
      <c r="AF37" s="109">
        <v>7</v>
      </c>
      <c r="AG37" s="109"/>
      <c r="AH37" s="109">
        <f t="shared" si="9"/>
        <v>7</v>
      </c>
      <c r="AI37" s="109">
        <v>10</v>
      </c>
      <c r="AJ37" s="109"/>
      <c r="AK37" s="109">
        <f t="shared" si="10"/>
        <v>10</v>
      </c>
      <c r="AL37" s="140">
        <f t="shared" si="11"/>
        <v>7.58</v>
      </c>
      <c r="AM37" s="141" t="str">
        <f t="shared" si="0"/>
        <v>Khá</v>
      </c>
      <c r="AP37" s="344" t="s">
        <v>143</v>
      </c>
      <c r="AQ37" s="345" t="s">
        <v>144</v>
      </c>
    </row>
    <row r="38" spans="1:43" ht="22.5" customHeight="1">
      <c r="A38" s="104">
        <v>29</v>
      </c>
      <c r="B38" s="105" t="s">
        <v>145</v>
      </c>
      <c r="C38" s="106" t="s">
        <v>146</v>
      </c>
      <c r="D38" s="107">
        <v>409180114</v>
      </c>
      <c r="E38" s="108" t="s">
        <v>276</v>
      </c>
      <c r="F38" s="104" t="s">
        <v>30</v>
      </c>
      <c r="G38" s="129" t="s">
        <v>231</v>
      </c>
      <c r="H38" s="226">
        <v>5</v>
      </c>
      <c r="I38" s="110"/>
      <c r="J38" s="109">
        <f t="shared" si="1"/>
        <v>5</v>
      </c>
      <c r="K38" s="226">
        <v>6</v>
      </c>
      <c r="L38" s="110"/>
      <c r="M38" s="109">
        <f t="shared" si="2"/>
        <v>6</v>
      </c>
      <c r="N38" s="226">
        <v>4</v>
      </c>
      <c r="O38" s="110">
        <v>7</v>
      </c>
      <c r="P38" s="109">
        <f t="shared" si="3"/>
        <v>7</v>
      </c>
      <c r="Q38" s="226">
        <v>9</v>
      </c>
      <c r="R38" s="110"/>
      <c r="S38" s="109">
        <f t="shared" si="4"/>
        <v>9</v>
      </c>
      <c r="T38" s="226">
        <v>9</v>
      </c>
      <c r="U38" s="110"/>
      <c r="V38" s="109">
        <f t="shared" si="5"/>
        <v>9</v>
      </c>
      <c r="W38" s="226">
        <v>9</v>
      </c>
      <c r="X38" s="110"/>
      <c r="Y38" s="109">
        <f t="shared" si="6"/>
        <v>9</v>
      </c>
      <c r="Z38" s="226">
        <v>6</v>
      </c>
      <c r="AA38" s="110"/>
      <c r="AB38" s="109">
        <f t="shared" si="7"/>
        <v>6</v>
      </c>
      <c r="AC38" s="109">
        <v>9</v>
      </c>
      <c r="AD38" s="109"/>
      <c r="AE38" s="109">
        <f t="shared" si="8"/>
        <v>9</v>
      </c>
      <c r="AF38" s="109">
        <v>9</v>
      </c>
      <c r="AG38" s="109"/>
      <c r="AH38" s="109">
        <f t="shared" si="9"/>
        <v>9</v>
      </c>
      <c r="AI38" s="109">
        <v>1</v>
      </c>
      <c r="AJ38" s="109"/>
      <c r="AK38" s="109">
        <f t="shared" si="10"/>
        <v>1</v>
      </c>
      <c r="AL38" s="140">
        <f t="shared" si="11"/>
        <v>7.29</v>
      </c>
      <c r="AM38" s="141" t="str">
        <f t="shared" si="0"/>
        <v>Khá</v>
      </c>
      <c r="AP38" s="344" t="s">
        <v>145</v>
      </c>
      <c r="AQ38" s="345" t="s">
        <v>146</v>
      </c>
    </row>
    <row r="39" spans="1:43" ht="22.5" customHeight="1">
      <c r="A39" s="113">
        <v>30</v>
      </c>
      <c r="B39" s="105" t="s">
        <v>108</v>
      </c>
      <c r="C39" s="106" t="s">
        <v>147</v>
      </c>
      <c r="D39" s="114">
        <v>409180115</v>
      </c>
      <c r="E39" s="108" t="s">
        <v>277</v>
      </c>
      <c r="F39" s="104" t="s">
        <v>23</v>
      </c>
      <c r="G39" s="129" t="s">
        <v>231</v>
      </c>
      <c r="H39" s="226">
        <v>8</v>
      </c>
      <c r="I39" s="110"/>
      <c r="J39" s="109">
        <f t="shared" si="1"/>
        <v>8</v>
      </c>
      <c r="K39" s="226">
        <v>6</v>
      </c>
      <c r="L39" s="110"/>
      <c r="M39" s="109">
        <f t="shared" si="2"/>
        <v>6</v>
      </c>
      <c r="N39" s="226">
        <v>7</v>
      </c>
      <c r="O39" s="110"/>
      <c r="P39" s="109">
        <f t="shared" si="3"/>
        <v>7</v>
      </c>
      <c r="Q39" s="226">
        <v>6</v>
      </c>
      <c r="R39" s="110"/>
      <c r="S39" s="109">
        <f t="shared" si="4"/>
        <v>6</v>
      </c>
      <c r="T39" s="226">
        <v>9</v>
      </c>
      <c r="U39" s="110"/>
      <c r="V39" s="109">
        <f t="shared" si="5"/>
        <v>9</v>
      </c>
      <c r="W39" s="226">
        <v>9</v>
      </c>
      <c r="X39" s="110"/>
      <c r="Y39" s="109">
        <f t="shared" si="6"/>
        <v>9</v>
      </c>
      <c r="Z39" s="226">
        <v>7</v>
      </c>
      <c r="AA39" s="110"/>
      <c r="AB39" s="109">
        <f t="shared" si="7"/>
        <v>7</v>
      </c>
      <c r="AC39" s="109">
        <v>8</v>
      </c>
      <c r="AD39" s="109"/>
      <c r="AE39" s="109">
        <f t="shared" si="8"/>
        <v>8</v>
      </c>
      <c r="AF39" s="109">
        <v>8</v>
      </c>
      <c r="AG39" s="109"/>
      <c r="AH39" s="109">
        <f t="shared" si="9"/>
        <v>8</v>
      </c>
      <c r="AI39" s="109">
        <v>10</v>
      </c>
      <c r="AJ39" s="109"/>
      <c r="AK39" s="109">
        <f t="shared" si="10"/>
        <v>10</v>
      </c>
      <c r="AL39" s="140">
        <f t="shared" si="11"/>
        <v>7.67</v>
      </c>
      <c r="AM39" s="141" t="str">
        <f t="shared" si="0"/>
        <v>Khá</v>
      </c>
      <c r="AP39" s="346" t="s">
        <v>108</v>
      </c>
      <c r="AQ39" s="347" t="s">
        <v>147</v>
      </c>
    </row>
    <row r="40" spans="1:43" ht="22.5" customHeight="1">
      <c r="A40" s="113">
        <v>31</v>
      </c>
      <c r="B40" s="105" t="s">
        <v>148</v>
      </c>
      <c r="C40" s="106" t="s">
        <v>149</v>
      </c>
      <c r="D40" s="107">
        <v>409180116</v>
      </c>
      <c r="E40" s="108" t="s">
        <v>272</v>
      </c>
      <c r="F40" s="104" t="s">
        <v>31</v>
      </c>
      <c r="G40" s="129" t="s">
        <v>231</v>
      </c>
      <c r="H40" s="226">
        <v>5</v>
      </c>
      <c r="I40" s="110"/>
      <c r="J40" s="109">
        <f t="shared" si="1"/>
        <v>5</v>
      </c>
      <c r="K40" s="226">
        <v>8</v>
      </c>
      <c r="L40" s="110"/>
      <c r="M40" s="109">
        <f t="shared" si="2"/>
        <v>8</v>
      </c>
      <c r="N40" s="226">
        <v>7</v>
      </c>
      <c r="O40" s="110"/>
      <c r="P40" s="109">
        <f t="shared" si="3"/>
        <v>7</v>
      </c>
      <c r="Q40" s="226">
        <v>10</v>
      </c>
      <c r="R40" s="110"/>
      <c r="S40" s="109">
        <f t="shared" si="4"/>
        <v>10</v>
      </c>
      <c r="T40" s="226">
        <v>9</v>
      </c>
      <c r="U40" s="110"/>
      <c r="V40" s="109">
        <f t="shared" si="5"/>
        <v>9</v>
      </c>
      <c r="W40" s="226">
        <v>8</v>
      </c>
      <c r="X40" s="110"/>
      <c r="Y40" s="109">
        <f t="shared" si="6"/>
        <v>8</v>
      </c>
      <c r="Z40" s="226">
        <v>6</v>
      </c>
      <c r="AA40" s="110"/>
      <c r="AB40" s="109">
        <f t="shared" si="7"/>
        <v>6</v>
      </c>
      <c r="AC40" s="109">
        <v>9</v>
      </c>
      <c r="AD40" s="109"/>
      <c r="AE40" s="109">
        <f t="shared" si="8"/>
        <v>9</v>
      </c>
      <c r="AF40" s="109">
        <v>9</v>
      </c>
      <c r="AG40" s="109"/>
      <c r="AH40" s="109">
        <f t="shared" si="9"/>
        <v>9</v>
      </c>
      <c r="AI40" s="109"/>
      <c r="AJ40" s="109"/>
      <c r="AK40" s="109">
        <f t="shared" si="10"/>
        <v>0</v>
      </c>
      <c r="AL40" s="140">
        <f t="shared" si="11"/>
        <v>7.5</v>
      </c>
      <c r="AM40" s="141" t="str">
        <f t="shared" si="0"/>
        <v>Khá</v>
      </c>
      <c r="AP40" s="346" t="s">
        <v>148</v>
      </c>
      <c r="AQ40" s="347" t="s">
        <v>149</v>
      </c>
    </row>
    <row r="41" spans="1:43" ht="22.5" customHeight="1">
      <c r="A41" s="104">
        <v>32</v>
      </c>
      <c r="B41" s="105" t="s">
        <v>150</v>
      </c>
      <c r="C41" s="106" t="s">
        <v>149</v>
      </c>
      <c r="D41" s="114">
        <v>409180117</v>
      </c>
      <c r="E41" s="108" t="s">
        <v>278</v>
      </c>
      <c r="F41" s="104" t="s">
        <v>32</v>
      </c>
      <c r="G41" s="129" t="s">
        <v>231</v>
      </c>
      <c r="H41" s="226">
        <v>4</v>
      </c>
      <c r="I41" s="110">
        <v>5</v>
      </c>
      <c r="J41" s="109">
        <f t="shared" si="1"/>
        <v>5</v>
      </c>
      <c r="K41" s="226">
        <v>6</v>
      </c>
      <c r="L41" s="110"/>
      <c r="M41" s="109">
        <f t="shared" si="2"/>
        <v>6</v>
      </c>
      <c r="N41" s="226">
        <v>9</v>
      </c>
      <c r="O41" s="110"/>
      <c r="P41" s="109">
        <f t="shared" si="3"/>
        <v>9</v>
      </c>
      <c r="Q41" s="226">
        <v>6</v>
      </c>
      <c r="R41" s="110"/>
      <c r="S41" s="109">
        <f t="shared" si="4"/>
        <v>6</v>
      </c>
      <c r="T41" s="226">
        <v>8</v>
      </c>
      <c r="U41" s="110"/>
      <c r="V41" s="109">
        <f t="shared" si="5"/>
        <v>8</v>
      </c>
      <c r="W41" s="226">
        <v>10</v>
      </c>
      <c r="X41" s="110"/>
      <c r="Y41" s="109">
        <f t="shared" si="6"/>
        <v>10</v>
      </c>
      <c r="Z41" s="226">
        <v>6</v>
      </c>
      <c r="AA41" s="110"/>
      <c r="AB41" s="109">
        <f t="shared" si="7"/>
        <v>6</v>
      </c>
      <c r="AC41" s="109">
        <v>9</v>
      </c>
      <c r="AD41" s="109"/>
      <c r="AE41" s="109">
        <f t="shared" si="8"/>
        <v>9</v>
      </c>
      <c r="AF41" s="109">
        <v>9</v>
      </c>
      <c r="AG41" s="109"/>
      <c r="AH41" s="109">
        <f t="shared" si="9"/>
        <v>9</v>
      </c>
      <c r="AI41" s="109"/>
      <c r="AJ41" s="109"/>
      <c r="AK41" s="109">
        <f t="shared" si="10"/>
        <v>0</v>
      </c>
      <c r="AL41" s="140">
        <f t="shared" si="11"/>
        <v>7.08</v>
      </c>
      <c r="AM41" s="141" t="str">
        <f t="shared" si="0"/>
        <v>Khá</v>
      </c>
      <c r="AP41" s="346" t="s">
        <v>150</v>
      </c>
      <c r="AQ41" s="347" t="s">
        <v>149</v>
      </c>
    </row>
    <row r="42" spans="1:43" ht="22.5" customHeight="1">
      <c r="A42" s="113">
        <v>33</v>
      </c>
      <c r="B42" s="105" t="s">
        <v>145</v>
      </c>
      <c r="C42" s="106" t="s">
        <v>151</v>
      </c>
      <c r="D42" s="107">
        <v>409180118</v>
      </c>
      <c r="E42" s="108" t="s">
        <v>279</v>
      </c>
      <c r="F42" s="104" t="s">
        <v>10</v>
      </c>
      <c r="G42" s="129" t="s">
        <v>231</v>
      </c>
      <c r="H42" s="226">
        <v>4</v>
      </c>
      <c r="I42" s="110">
        <v>6</v>
      </c>
      <c r="J42" s="109">
        <f t="shared" si="1"/>
        <v>6</v>
      </c>
      <c r="K42" s="226">
        <v>8</v>
      </c>
      <c r="L42" s="110"/>
      <c r="M42" s="109">
        <f t="shared" si="2"/>
        <v>8</v>
      </c>
      <c r="N42" s="226">
        <v>8</v>
      </c>
      <c r="O42" s="110"/>
      <c r="P42" s="109">
        <f t="shared" si="3"/>
        <v>8</v>
      </c>
      <c r="Q42" s="226">
        <v>8</v>
      </c>
      <c r="R42" s="110"/>
      <c r="S42" s="109">
        <f t="shared" si="4"/>
        <v>8</v>
      </c>
      <c r="T42" s="226">
        <v>7</v>
      </c>
      <c r="U42" s="110"/>
      <c r="V42" s="109">
        <f t="shared" si="5"/>
        <v>7</v>
      </c>
      <c r="W42" s="226">
        <v>9</v>
      </c>
      <c r="X42" s="110"/>
      <c r="Y42" s="109">
        <f t="shared" si="6"/>
        <v>9</v>
      </c>
      <c r="Z42" s="226">
        <v>6</v>
      </c>
      <c r="AA42" s="110"/>
      <c r="AB42" s="109">
        <f t="shared" si="7"/>
        <v>6</v>
      </c>
      <c r="AC42" s="109">
        <v>9</v>
      </c>
      <c r="AD42" s="109"/>
      <c r="AE42" s="109">
        <f t="shared" si="8"/>
        <v>9</v>
      </c>
      <c r="AF42" s="109">
        <v>9</v>
      </c>
      <c r="AG42" s="109"/>
      <c r="AH42" s="109">
        <f t="shared" si="9"/>
        <v>9</v>
      </c>
      <c r="AI42" s="109">
        <v>10</v>
      </c>
      <c r="AJ42" s="109"/>
      <c r="AK42" s="109">
        <f t="shared" si="10"/>
        <v>10</v>
      </c>
      <c r="AL42" s="140">
        <f t="shared" si="11"/>
        <v>7.75</v>
      </c>
      <c r="AM42" s="141" t="str">
        <f aca="true" t="shared" si="12" ref="AM42:AM71">IF(AL42&gt;=9,"Xuất sắc",IF(AL42&gt;=8,"Giỏi",IF(AL42&gt;=7,"Khá",IF(AL42&gt;=6,"TB.Khá",IF(AL42&gt;=5,"Trung Bình",IF(AL42&gt;=4,"Yếu","Kém"))))))</f>
        <v>Khá</v>
      </c>
      <c r="AP42" s="346" t="s">
        <v>145</v>
      </c>
      <c r="AQ42" s="347" t="s">
        <v>151</v>
      </c>
    </row>
    <row r="43" spans="1:43" ht="22.5" customHeight="1">
      <c r="A43" s="104">
        <v>34</v>
      </c>
      <c r="B43" s="105" t="s">
        <v>152</v>
      </c>
      <c r="C43" s="106" t="s">
        <v>153</v>
      </c>
      <c r="D43" s="114">
        <v>409180119</v>
      </c>
      <c r="E43" s="108" t="s">
        <v>280</v>
      </c>
      <c r="F43" s="104" t="s">
        <v>33</v>
      </c>
      <c r="G43" s="129" t="s">
        <v>164</v>
      </c>
      <c r="H43" s="226">
        <v>4</v>
      </c>
      <c r="I43" s="110">
        <v>5</v>
      </c>
      <c r="J43" s="109">
        <f t="shared" si="1"/>
        <v>5</v>
      </c>
      <c r="K43" s="226">
        <v>7</v>
      </c>
      <c r="L43" s="110"/>
      <c r="M43" s="109">
        <f t="shared" si="2"/>
        <v>7</v>
      </c>
      <c r="N43" s="226">
        <v>5</v>
      </c>
      <c r="O43" s="110"/>
      <c r="P43" s="109">
        <f t="shared" si="3"/>
        <v>5</v>
      </c>
      <c r="Q43" s="226">
        <v>6</v>
      </c>
      <c r="R43" s="110"/>
      <c r="S43" s="109">
        <f t="shared" si="4"/>
        <v>6</v>
      </c>
      <c r="T43" s="226">
        <v>9</v>
      </c>
      <c r="U43" s="110"/>
      <c r="V43" s="109">
        <f t="shared" si="5"/>
        <v>9</v>
      </c>
      <c r="W43" s="226">
        <v>9</v>
      </c>
      <c r="X43" s="110"/>
      <c r="Y43" s="109">
        <f t="shared" si="6"/>
        <v>9</v>
      </c>
      <c r="Z43" s="226">
        <v>7</v>
      </c>
      <c r="AA43" s="110"/>
      <c r="AB43" s="109">
        <f t="shared" si="7"/>
        <v>7</v>
      </c>
      <c r="AC43" s="109">
        <v>8</v>
      </c>
      <c r="AD43" s="109"/>
      <c r="AE43" s="109">
        <f t="shared" si="8"/>
        <v>8</v>
      </c>
      <c r="AF43" s="109">
        <v>8</v>
      </c>
      <c r="AG43" s="109"/>
      <c r="AH43" s="109">
        <f t="shared" si="9"/>
        <v>8</v>
      </c>
      <c r="AI43" s="109">
        <v>10</v>
      </c>
      <c r="AJ43" s="109"/>
      <c r="AK43" s="109">
        <f t="shared" si="10"/>
        <v>10</v>
      </c>
      <c r="AL43" s="140">
        <f t="shared" si="11"/>
        <v>6.96</v>
      </c>
      <c r="AM43" s="141" t="str">
        <f t="shared" si="12"/>
        <v>TB.Khá</v>
      </c>
      <c r="AP43" s="346" t="s">
        <v>152</v>
      </c>
      <c r="AQ43" s="347" t="s">
        <v>153</v>
      </c>
    </row>
    <row r="44" spans="1:43" ht="22.5" customHeight="1">
      <c r="A44" s="113">
        <v>35</v>
      </c>
      <c r="B44" s="105" t="s">
        <v>154</v>
      </c>
      <c r="C44" s="106" t="s">
        <v>155</v>
      </c>
      <c r="D44" s="107">
        <v>409180120</v>
      </c>
      <c r="E44" s="108" t="s">
        <v>281</v>
      </c>
      <c r="F44" s="104" t="s">
        <v>6</v>
      </c>
      <c r="G44" s="129" t="s">
        <v>164</v>
      </c>
      <c r="H44" s="226">
        <v>5</v>
      </c>
      <c r="I44" s="110"/>
      <c r="J44" s="109">
        <f t="shared" si="1"/>
        <v>5</v>
      </c>
      <c r="K44" s="226">
        <v>8</v>
      </c>
      <c r="L44" s="110"/>
      <c r="M44" s="109">
        <f t="shared" si="2"/>
        <v>8</v>
      </c>
      <c r="N44" s="226">
        <v>8</v>
      </c>
      <c r="O44" s="110"/>
      <c r="P44" s="109">
        <f t="shared" si="3"/>
        <v>8</v>
      </c>
      <c r="Q44" s="226">
        <v>8</v>
      </c>
      <c r="R44" s="110"/>
      <c r="S44" s="109">
        <f t="shared" si="4"/>
        <v>8</v>
      </c>
      <c r="T44" s="226">
        <v>8</v>
      </c>
      <c r="U44" s="110"/>
      <c r="V44" s="109">
        <f t="shared" si="5"/>
        <v>8</v>
      </c>
      <c r="W44" s="226">
        <v>8</v>
      </c>
      <c r="X44" s="110"/>
      <c r="Y44" s="109">
        <f t="shared" si="6"/>
        <v>8</v>
      </c>
      <c r="Z44" s="226">
        <v>7</v>
      </c>
      <c r="AA44" s="110"/>
      <c r="AB44" s="109">
        <f t="shared" si="7"/>
        <v>7</v>
      </c>
      <c r="AC44" s="109">
        <v>8</v>
      </c>
      <c r="AD44" s="109"/>
      <c r="AE44" s="109">
        <f t="shared" si="8"/>
        <v>8</v>
      </c>
      <c r="AF44" s="109">
        <v>8</v>
      </c>
      <c r="AG44" s="109"/>
      <c r="AH44" s="109">
        <f t="shared" si="9"/>
        <v>8</v>
      </c>
      <c r="AI44" s="109">
        <v>10</v>
      </c>
      <c r="AJ44" s="109"/>
      <c r="AK44" s="109">
        <f t="shared" si="10"/>
        <v>10</v>
      </c>
      <c r="AL44" s="140">
        <f t="shared" si="11"/>
        <v>7.58</v>
      </c>
      <c r="AM44" s="141" t="str">
        <f t="shared" si="12"/>
        <v>Khá</v>
      </c>
      <c r="AP44" s="346" t="s">
        <v>154</v>
      </c>
      <c r="AQ44" s="347" t="s">
        <v>155</v>
      </c>
    </row>
    <row r="45" spans="1:43" ht="22.5" customHeight="1">
      <c r="A45" s="113">
        <v>36</v>
      </c>
      <c r="B45" s="105" t="s">
        <v>156</v>
      </c>
      <c r="C45" s="106" t="s">
        <v>157</v>
      </c>
      <c r="D45" s="107">
        <v>409180122</v>
      </c>
      <c r="E45" s="108" t="s">
        <v>282</v>
      </c>
      <c r="F45" s="104" t="s">
        <v>356</v>
      </c>
      <c r="G45" s="129" t="s">
        <v>231</v>
      </c>
      <c r="H45" s="226">
        <v>3</v>
      </c>
      <c r="I45" s="110">
        <v>5</v>
      </c>
      <c r="J45" s="109">
        <f t="shared" si="1"/>
        <v>5</v>
      </c>
      <c r="K45" s="226">
        <v>9</v>
      </c>
      <c r="L45" s="110"/>
      <c r="M45" s="109">
        <f t="shared" si="2"/>
        <v>9</v>
      </c>
      <c r="N45" s="226">
        <v>4</v>
      </c>
      <c r="O45" s="110">
        <v>6</v>
      </c>
      <c r="P45" s="109">
        <f t="shared" si="3"/>
        <v>6</v>
      </c>
      <c r="Q45" s="226">
        <v>5</v>
      </c>
      <c r="R45" s="110"/>
      <c r="S45" s="109">
        <f t="shared" si="4"/>
        <v>5</v>
      </c>
      <c r="T45" s="226">
        <v>8</v>
      </c>
      <c r="U45" s="110"/>
      <c r="V45" s="109">
        <f t="shared" si="5"/>
        <v>8</v>
      </c>
      <c r="W45" s="226">
        <v>9</v>
      </c>
      <c r="X45" s="110"/>
      <c r="Y45" s="109">
        <f t="shared" si="6"/>
        <v>9</v>
      </c>
      <c r="Z45" s="226">
        <v>6</v>
      </c>
      <c r="AA45" s="110"/>
      <c r="AB45" s="109">
        <f t="shared" si="7"/>
        <v>6</v>
      </c>
      <c r="AC45" s="109">
        <v>8</v>
      </c>
      <c r="AD45" s="109"/>
      <c r="AE45" s="109">
        <f t="shared" si="8"/>
        <v>8</v>
      </c>
      <c r="AF45" s="109">
        <v>8</v>
      </c>
      <c r="AG45" s="109"/>
      <c r="AH45" s="109">
        <f t="shared" si="9"/>
        <v>8</v>
      </c>
      <c r="AI45" s="109"/>
      <c r="AJ45" s="109"/>
      <c r="AK45" s="109">
        <f t="shared" si="10"/>
        <v>0</v>
      </c>
      <c r="AL45" s="140">
        <f t="shared" si="11"/>
        <v>6.63</v>
      </c>
      <c r="AM45" s="141" t="str">
        <f t="shared" si="12"/>
        <v>TB.Khá</v>
      </c>
      <c r="AP45" s="346" t="s">
        <v>156</v>
      </c>
      <c r="AQ45" s="347" t="s">
        <v>157</v>
      </c>
    </row>
    <row r="46" spans="1:43" ht="22.5" customHeight="1">
      <c r="A46" s="104">
        <v>37</v>
      </c>
      <c r="B46" s="105" t="s">
        <v>158</v>
      </c>
      <c r="C46" s="106" t="s">
        <v>159</v>
      </c>
      <c r="D46" s="107">
        <v>409180124</v>
      </c>
      <c r="E46" s="108" t="s">
        <v>283</v>
      </c>
      <c r="F46" s="104" t="s">
        <v>356</v>
      </c>
      <c r="G46" s="129" t="s">
        <v>164</v>
      </c>
      <c r="H46" s="226">
        <v>3</v>
      </c>
      <c r="I46" s="110">
        <v>6</v>
      </c>
      <c r="J46" s="109">
        <f t="shared" si="1"/>
        <v>6</v>
      </c>
      <c r="K46" s="226">
        <v>7</v>
      </c>
      <c r="L46" s="110"/>
      <c r="M46" s="109">
        <f t="shared" si="2"/>
        <v>7</v>
      </c>
      <c r="N46" s="226">
        <v>8</v>
      </c>
      <c r="O46" s="110"/>
      <c r="P46" s="109">
        <f t="shared" si="3"/>
        <v>8</v>
      </c>
      <c r="Q46" s="226">
        <v>6</v>
      </c>
      <c r="R46" s="110"/>
      <c r="S46" s="109">
        <f t="shared" si="4"/>
        <v>6</v>
      </c>
      <c r="T46" s="226">
        <v>8</v>
      </c>
      <c r="U46" s="110"/>
      <c r="V46" s="109">
        <f t="shared" si="5"/>
        <v>8</v>
      </c>
      <c r="W46" s="226">
        <v>9</v>
      </c>
      <c r="X46" s="110"/>
      <c r="Y46" s="109">
        <f t="shared" si="6"/>
        <v>9</v>
      </c>
      <c r="Z46" s="226">
        <v>7</v>
      </c>
      <c r="AA46" s="110"/>
      <c r="AB46" s="109">
        <f t="shared" si="7"/>
        <v>7</v>
      </c>
      <c r="AC46" s="109">
        <v>9</v>
      </c>
      <c r="AD46" s="109"/>
      <c r="AE46" s="109">
        <f t="shared" si="8"/>
        <v>9</v>
      </c>
      <c r="AF46" s="109">
        <v>9</v>
      </c>
      <c r="AG46" s="109"/>
      <c r="AH46" s="109">
        <f t="shared" si="9"/>
        <v>9</v>
      </c>
      <c r="AI46" s="109">
        <v>4</v>
      </c>
      <c r="AJ46" s="109"/>
      <c r="AK46" s="109">
        <f t="shared" si="10"/>
        <v>4</v>
      </c>
      <c r="AL46" s="140">
        <f t="shared" si="11"/>
        <v>7.21</v>
      </c>
      <c r="AM46" s="141" t="str">
        <f t="shared" si="12"/>
        <v>Khá</v>
      </c>
      <c r="AP46" s="346" t="s">
        <v>158</v>
      </c>
      <c r="AQ46" s="347" t="s">
        <v>159</v>
      </c>
    </row>
    <row r="47" spans="1:43" ht="22.5" customHeight="1">
      <c r="A47" s="113">
        <v>38</v>
      </c>
      <c r="B47" s="105" t="s">
        <v>145</v>
      </c>
      <c r="C47" s="106" t="s">
        <v>160</v>
      </c>
      <c r="D47" s="114">
        <v>409180125</v>
      </c>
      <c r="E47" s="108" t="s">
        <v>284</v>
      </c>
      <c r="F47" s="104" t="s">
        <v>17</v>
      </c>
      <c r="G47" s="129" t="s">
        <v>231</v>
      </c>
      <c r="H47" s="226">
        <v>4</v>
      </c>
      <c r="I47" s="110">
        <v>5</v>
      </c>
      <c r="J47" s="109">
        <f t="shared" si="1"/>
        <v>5</v>
      </c>
      <c r="K47" s="226">
        <v>7</v>
      </c>
      <c r="L47" s="110"/>
      <c r="M47" s="109">
        <f t="shared" si="2"/>
        <v>7</v>
      </c>
      <c r="N47" s="226">
        <v>5</v>
      </c>
      <c r="O47" s="110"/>
      <c r="P47" s="109">
        <f t="shared" si="3"/>
        <v>5</v>
      </c>
      <c r="Q47" s="226">
        <v>7</v>
      </c>
      <c r="R47" s="110"/>
      <c r="S47" s="109">
        <f t="shared" si="4"/>
        <v>7</v>
      </c>
      <c r="T47" s="226">
        <v>7</v>
      </c>
      <c r="U47" s="110"/>
      <c r="V47" s="109">
        <f t="shared" si="5"/>
        <v>7</v>
      </c>
      <c r="W47" s="226">
        <v>10</v>
      </c>
      <c r="X47" s="110"/>
      <c r="Y47" s="109">
        <f t="shared" si="6"/>
        <v>10</v>
      </c>
      <c r="Z47" s="226">
        <v>7</v>
      </c>
      <c r="AA47" s="110"/>
      <c r="AB47" s="109">
        <f t="shared" si="7"/>
        <v>7</v>
      </c>
      <c r="AC47" s="109">
        <v>8</v>
      </c>
      <c r="AD47" s="109"/>
      <c r="AE47" s="109">
        <f t="shared" si="8"/>
        <v>8</v>
      </c>
      <c r="AF47" s="109">
        <v>8</v>
      </c>
      <c r="AG47" s="109"/>
      <c r="AH47" s="109">
        <f t="shared" si="9"/>
        <v>8</v>
      </c>
      <c r="AI47" s="109">
        <v>6</v>
      </c>
      <c r="AJ47" s="109"/>
      <c r="AK47" s="109">
        <f t="shared" si="10"/>
        <v>6</v>
      </c>
      <c r="AL47" s="140">
        <f t="shared" si="11"/>
        <v>6.79</v>
      </c>
      <c r="AM47" s="141" t="str">
        <f t="shared" si="12"/>
        <v>TB.Khá</v>
      </c>
      <c r="AP47" s="346" t="s">
        <v>145</v>
      </c>
      <c r="AQ47" s="347" t="s">
        <v>160</v>
      </c>
    </row>
    <row r="48" spans="1:43" ht="22.5" customHeight="1">
      <c r="A48" s="104">
        <v>39</v>
      </c>
      <c r="B48" s="105" t="s">
        <v>161</v>
      </c>
      <c r="C48" s="106" t="s">
        <v>162</v>
      </c>
      <c r="D48" s="107">
        <v>409180126</v>
      </c>
      <c r="E48" s="108" t="s">
        <v>285</v>
      </c>
      <c r="F48" s="104" t="s">
        <v>34</v>
      </c>
      <c r="G48" s="129" t="s">
        <v>231</v>
      </c>
      <c r="H48" s="226">
        <v>6</v>
      </c>
      <c r="I48" s="110"/>
      <c r="J48" s="109">
        <f t="shared" si="1"/>
        <v>6</v>
      </c>
      <c r="K48" s="226">
        <v>4</v>
      </c>
      <c r="L48" s="110">
        <v>7</v>
      </c>
      <c r="M48" s="109">
        <f t="shared" si="2"/>
        <v>7</v>
      </c>
      <c r="N48" s="226">
        <v>6</v>
      </c>
      <c r="O48" s="110"/>
      <c r="P48" s="109">
        <f t="shared" si="3"/>
        <v>6</v>
      </c>
      <c r="Q48" s="226">
        <v>7</v>
      </c>
      <c r="R48" s="110"/>
      <c r="S48" s="109">
        <f t="shared" si="4"/>
        <v>7</v>
      </c>
      <c r="T48" s="226">
        <v>7</v>
      </c>
      <c r="U48" s="110"/>
      <c r="V48" s="109">
        <f t="shared" si="5"/>
        <v>7</v>
      </c>
      <c r="W48" s="226">
        <v>9</v>
      </c>
      <c r="X48" s="110"/>
      <c r="Y48" s="109">
        <f t="shared" si="6"/>
        <v>9</v>
      </c>
      <c r="Z48" s="226">
        <v>6</v>
      </c>
      <c r="AA48" s="110"/>
      <c r="AB48" s="109">
        <f t="shared" si="7"/>
        <v>6</v>
      </c>
      <c r="AC48" s="109">
        <v>8</v>
      </c>
      <c r="AD48" s="109"/>
      <c r="AE48" s="109">
        <f t="shared" si="8"/>
        <v>8</v>
      </c>
      <c r="AF48" s="109">
        <v>8</v>
      </c>
      <c r="AG48" s="109"/>
      <c r="AH48" s="109">
        <f t="shared" si="9"/>
        <v>8</v>
      </c>
      <c r="AI48" s="109">
        <v>10</v>
      </c>
      <c r="AJ48" s="109"/>
      <c r="AK48" s="109">
        <f t="shared" si="10"/>
        <v>10</v>
      </c>
      <c r="AL48" s="140">
        <f t="shared" si="11"/>
        <v>7.13</v>
      </c>
      <c r="AM48" s="141" t="str">
        <f t="shared" si="12"/>
        <v>Khá</v>
      </c>
      <c r="AP48" s="346" t="s">
        <v>161</v>
      </c>
      <c r="AQ48" s="347" t="s">
        <v>162</v>
      </c>
    </row>
    <row r="49" spans="1:43" ht="22.5" customHeight="1">
      <c r="A49" s="113">
        <v>40</v>
      </c>
      <c r="B49" s="105" t="s">
        <v>163</v>
      </c>
      <c r="C49" s="106" t="s">
        <v>164</v>
      </c>
      <c r="D49" s="114">
        <v>409180127</v>
      </c>
      <c r="E49" s="108" t="s">
        <v>286</v>
      </c>
      <c r="F49" s="104" t="s">
        <v>17</v>
      </c>
      <c r="G49" s="129" t="s">
        <v>164</v>
      </c>
      <c r="H49" s="226">
        <v>3</v>
      </c>
      <c r="I49" s="110">
        <v>5</v>
      </c>
      <c r="J49" s="109">
        <f t="shared" si="1"/>
        <v>5</v>
      </c>
      <c r="K49" s="226">
        <v>7</v>
      </c>
      <c r="L49" s="110"/>
      <c r="M49" s="109">
        <f t="shared" si="2"/>
        <v>7</v>
      </c>
      <c r="N49" s="226">
        <v>9</v>
      </c>
      <c r="O49" s="110"/>
      <c r="P49" s="109">
        <f t="shared" si="3"/>
        <v>9</v>
      </c>
      <c r="Q49" s="226">
        <v>7</v>
      </c>
      <c r="R49" s="110"/>
      <c r="S49" s="109">
        <f t="shared" si="4"/>
        <v>7</v>
      </c>
      <c r="T49" s="226">
        <v>8</v>
      </c>
      <c r="U49" s="110"/>
      <c r="V49" s="109">
        <f t="shared" si="5"/>
        <v>8</v>
      </c>
      <c r="W49" s="226">
        <v>8</v>
      </c>
      <c r="X49" s="110"/>
      <c r="Y49" s="109">
        <f t="shared" si="6"/>
        <v>8</v>
      </c>
      <c r="Z49" s="226">
        <v>7</v>
      </c>
      <c r="AA49" s="110"/>
      <c r="AB49" s="109">
        <f t="shared" si="7"/>
        <v>7</v>
      </c>
      <c r="AC49" s="109">
        <v>9</v>
      </c>
      <c r="AD49" s="109"/>
      <c r="AE49" s="109">
        <f t="shared" si="8"/>
        <v>9</v>
      </c>
      <c r="AF49" s="109">
        <v>9</v>
      </c>
      <c r="AG49" s="109"/>
      <c r="AH49" s="109">
        <f t="shared" si="9"/>
        <v>9</v>
      </c>
      <c r="AI49" s="109">
        <v>7</v>
      </c>
      <c r="AJ49" s="109"/>
      <c r="AK49" s="109">
        <f t="shared" si="10"/>
        <v>7</v>
      </c>
      <c r="AL49" s="140">
        <f t="shared" si="11"/>
        <v>7.33</v>
      </c>
      <c r="AM49" s="141" t="str">
        <f t="shared" si="12"/>
        <v>Khá</v>
      </c>
      <c r="AP49" s="346" t="s">
        <v>163</v>
      </c>
      <c r="AQ49" s="347" t="s">
        <v>164</v>
      </c>
    </row>
    <row r="50" spans="1:43" ht="22.5" customHeight="1">
      <c r="A50" s="113">
        <v>41</v>
      </c>
      <c r="B50" s="105" t="s">
        <v>165</v>
      </c>
      <c r="C50" s="106" t="s">
        <v>164</v>
      </c>
      <c r="D50" s="107">
        <v>409180128</v>
      </c>
      <c r="E50" s="108" t="s">
        <v>287</v>
      </c>
      <c r="F50" s="104" t="s">
        <v>11</v>
      </c>
      <c r="G50" s="129" t="s">
        <v>164</v>
      </c>
      <c r="H50" s="226">
        <v>3</v>
      </c>
      <c r="I50" s="110">
        <v>7</v>
      </c>
      <c r="J50" s="109">
        <f t="shared" si="1"/>
        <v>7</v>
      </c>
      <c r="K50" s="226">
        <v>6</v>
      </c>
      <c r="L50" s="110"/>
      <c r="M50" s="109">
        <f t="shared" si="2"/>
        <v>6</v>
      </c>
      <c r="N50" s="226">
        <v>7</v>
      </c>
      <c r="O50" s="110"/>
      <c r="P50" s="109">
        <f t="shared" si="3"/>
        <v>7</v>
      </c>
      <c r="Q50" s="226">
        <v>4</v>
      </c>
      <c r="R50" s="110">
        <v>8</v>
      </c>
      <c r="S50" s="109">
        <f t="shared" si="4"/>
        <v>8</v>
      </c>
      <c r="T50" s="226">
        <v>6</v>
      </c>
      <c r="U50" s="110"/>
      <c r="V50" s="109">
        <f t="shared" si="5"/>
        <v>6</v>
      </c>
      <c r="W50" s="226">
        <v>9</v>
      </c>
      <c r="X50" s="110"/>
      <c r="Y50" s="109">
        <f t="shared" si="6"/>
        <v>9</v>
      </c>
      <c r="Z50" s="226">
        <v>7</v>
      </c>
      <c r="AA50" s="110"/>
      <c r="AB50" s="109">
        <f t="shared" si="7"/>
        <v>7</v>
      </c>
      <c r="AC50" s="109">
        <v>9</v>
      </c>
      <c r="AD50" s="109"/>
      <c r="AE50" s="109">
        <f t="shared" si="8"/>
        <v>9</v>
      </c>
      <c r="AF50" s="109">
        <v>9</v>
      </c>
      <c r="AG50" s="109"/>
      <c r="AH50" s="109">
        <f t="shared" si="9"/>
        <v>9</v>
      </c>
      <c r="AI50" s="109">
        <v>10</v>
      </c>
      <c r="AJ50" s="109"/>
      <c r="AK50" s="109">
        <f t="shared" si="10"/>
        <v>10</v>
      </c>
      <c r="AL50" s="140">
        <f t="shared" si="11"/>
        <v>7.33</v>
      </c>
      <c r="AM50" s="141" t="str">
        <f t="shared" si="12"/>
        <v>Khá</v>
      </c>
      <c r="AP50" s="346" t="s">
        <v>165</v>
      </c>
      <c r="AQ50" s="347" t="s">
        <v>164</v>
      </c>
    </row>
    <row r="51" spans="1:43" ht="22.5" customHeight="1">
      <c r="A51" s="104">
        <v>42</v>
      </c>
      <c r="B51" s="105" t="s">
        <v>132</v>
      </c>
      <c r="C51" s="106" t="s">
        <v>166</v>
      </c>
      <c r="D51" s="114">
        <v>409180129</v>
      </c>
      <c r="E51" s="108" t="s">
        <v>288</v>
      </c>
      <c r="F51" s="104" t="s">
        <v>14</v>
      </c>
      <c r="G51" s="129" t="s">
        <v>231</v>
      </c>
      <c r="H51" s="226">
        <v>5</v>
      </c>
      <c r="I51" s="110"/>
      <c r="J51" s="109">
        <f t="shared" si="1"/>
        <v>5</v>
      </c>
      <c r="K51" s="226">
        <v>8</v>
      </c>
      <c r="L51" s="110"/>
      <c r="M51" s="109">
        <f t="shared" si="2"/>
        <v>8</v>
      </c>
      <c r="N51" s="226">
        <v>9</v>
      </c>
      <c r="O51" s="110"/>
      <c r="P51" s="109">
        <f t="shared" si="3"/>
        <v>9</v>
      </c>
      <c r="Q51" s="226">
        <v>6</v>
      </c>
      <c r="R51" s="110"/>
      <c r="S51" s="109">
        <f t="shared" si="4"/>
        <v>6</v>
      </c>
      <c r="T51" s="226">
        <v>10</v>
      </c>
      <c r="U51" s="110"/>
      <c r="V51" s="109">
        <f t="shared" si="5"/>
        <v>10</v>
      </c>
      <c r="W51" s="226">
        <v>9</v>
      </c>
      <c r="X51" s="110"/>
      <c r="Y51" s="109">
        <f t="shared" si="6"/>
        <v>9</v>
      </c>
      <c r="Z51" s="226">
        <v>7</v>
      </c>
      <c r="AA51" s="110"/>
      <c r="AB51" s="109">
        <f t="shared" si="7"/>
        <v>7</v>
      </c>
      <c r="AC51" s="109">
        <v>9</v>
      </c>
      <c r="AD51" s="109"/>
      <c r="AE51" s="109">
        <f t="shared" si="8"/>
        <v>9</v>
      </c>
      <c r="AF51" s="109">
        <v>9</v>
      </c>
      <c r="AG51" s="109"/>
      <c r="AH51" s="109">
        <f t="shared" si="9"/>
        <v>9</v>
      </c>
      <c r="AI51" s="109">
        <v>10</v>
      </c>
      <c r="AJ51" s="109"/>
      <c r="AK51" s="109">
        <f t="shared" si="10"/>
        <v>10</v>
      </c>
      <c r="AL51" s="140">
        <f t="shared" si="11"/>
        <v>7.92</v>
      </c>
      <c r="AM51" s="141" t="str">
        <f t="shared" si="12"/>
        <v>Khá</v>
      </c>
      <c r="AP51" s="346" t="s">
        <v>132</v>
      </c>
      <c r="AQ51" s="347" t="s">
        <v>166</v>
      </c>
    </row>
    <row r="52" spans="1:43" ht="22.5" customHeight="1">
      <c r="A52" s="113">
        <v>43</v>
      </c>
      <c r="B52" s="105" t="s">
        <v>167</v>
      </c>
      <c r="C52" s="106" t="s">
        <v>168</v>
      </c>
      <c r="D52" s="114">
        <v>409180131</v>
      </c>
      <c r="E52" s="108" t="s">
        <v>289</v>
      </c>
      <c r="F52" s="104" t="s">
        <v>3</v>
      </c>
      <c r="G52" s="129" t="s">
        <v>231</v>
      </c>
      <c r="H52" s="226">
        <v>5</v>
      </c>
      <c r="I52" s="110"/>
      <c r="J52" s="109">
        <f t="shared" si="1"/>
        <v>5</v>
      </c>
      <c r="K52" s="226">
        <v>9</v>
      </c>
      <c r="L52" s="110"/>
      <c r="M52" s="109">
        <f t="shared" si="2"/>
        <v>9</v>
      </c>
      <c r="N52" s="226">
        <v>8</v>
      </c>
      <c r="O52" s="110"/>
      <c r="P52" s="109">
        <f t="shared" si="3"/>
        <v>8</v>
      </c>
      <c r="Q52" s="226">
        <v>5</v>
      </c>
      <c r="R52" s="110"/>
      <c r="S52" s="109">
        <f t="shared" si="4"/>
        <v>5</v>
      </c>
      <c r="T52" s="226">
        <v>9</v>
      </c>
      <c r="U52" s="110"/>
      <c r="V52" s="109">
        <f t="shared" si="5"/>
        <v>9</v>
      </c>
      <c r="W52" s="226">
        <v>8</v>
      </c>
      <c r="X52" s="110"/>
      <c r="Y52" s="109">
        <f t="shared" si="6"/>
        <v>8</v>
      </c>
      <c r="Z52" s="226">
        <v>7</v>
      </c>
      <c r="AA52" s="110"/>
      <c r="AB52" s="109">
        <f t="shared" si="7"/>
        <v>7</v>
      </c>
      <c r="AC52" s="109">
        <v>8</v>
      </c>
      <c r="AD52" s="109"/>
      <c r="AE52" s="109">
        <f t="shared" si="8"/>
        <v>8</v>
      </c>
      <c r="AF52" s="109">
        <v>8</v>
      </c>
      <c r="AG52" s="109"/>
      <c r="AH52" s="109">
        <f t="shared" si="9"/>
        <v>8</v>
      </c>
      <c r="AI52" s="109">
        <v>10</v>
      </c>
      <c r="AJ52" s="109"/>
      <c r="AK52" s="109">
        <f t="shared" si="10"/>
        <v>10</v>
      </c>
      <c r="AL52" s="140">
        <f t="shared" si="11"/>
        <v>7.38</v>
      </c>
      <c r="AM52" s="141" t="str">
        <f t="shared" si="12"/>
        <v>Khá</v>
      </c>
      <c r="AP52" s="346" t="s">
        <v>167</v>
      </c>
      <c r="AQ52" s="347" t="s">
        <v>168</v>
      </c>
    </row>
    <row r="53" spans="1:43" ht="22.5" customHeight="1">
      <c r="A53" s="104">
        <v>44</v>
      </c>
      <c r="B53" s="105" t="s">
        <v>169</v>
      </c>
      <c r="C53" s="106" t="s">
        <v>168</v>
      </c>
      <c r="D53" s="107">
        <v>409180132</v>
      </c>
      <c r="E53" s="108" t="s">
        <v>290</v>
      </c>
      <c r="F53" s="104" t="s">
        <v>8</v>
      </c>
      <c r="G53" s="129" t="s">
        <v>231</v>
      </c>
      <c r="H53" s="226">
        <v>5</v>
      </c>
      <c r="I53" s="110"/>
      <c r="J53" s="109">
        <f t="shared" si="1"/>
        <v>5</v>
      </c>
      <c r="K53" s="226">
        <v>6</v>
      </c>
      <c r="L53" s="110"/>
      <c r="M53" s="109">
        <f t="shared" si="2"/>
        <v>6</v>
      </c>
      <c r="N53" s="226">
        <v>8</v>
      </c>
      <c r="O53" s="110"/>
      <c r="P53" s="109">
        <f t="shared" si="3"/>
        <v>8</v>
      </c>
      <c r="Q53" s="226">
        <v>9</v>
      </c>
      <c r="R53" s="110"/>
      <c r="S53" s="109">
        <f t="shared" si="4"/>
        <v>9</v>
      </c>
      <c r="T53" s="226">
        <v>8</v>
      </c>
      <c r="U53" s="110"/>
      <c r="V53" s="109">
        <f t="shared" si="5"/>
        <v>8</v>
      </c>
      <c r="W53" s="226">
        <v>9</v>
      </c>
      <c r="X53" s="110"/>
      <c r="Y53" s="109">
        <f t="shared" si="6"/>
        <v>9</v>
      </c>
      <c r="Z53" s="226">
        <v>7</v>
      </c>
      <c r="AA53" s="110"/>
      <c r="AB53" s="109">
        <f t="shared" si="7"/>
        <v>7</v>
      </c>
      <c r="AC53" s="109">
        <v>9</v>
      </c>
      <c r="AD53" s="109"/>
      <c r="AE53" s="109">
        <f t="shared" si="8"/>
        <v>9</v>
      </c>
      <c r="AF53" s="109">
        <v>9</v>
      </c>
      <c r="AG53" s="109"/>
      <c r="AH53" s="109">
        <f t="shared" si="9"/>
        <v>9</v>
      </c>
      <c r="AI53" s="109">
        <v>7</v>
      </c>
      <c r="AJ53" s="109"/>
      <c r="AK53" s="109">
        <f t="shared" si="10"/>
        <v>7</v>
      </c>
      <c r="AL53" s="140">
        <f t="shared" si="11"/>
        <v>7.54</v>
      </c>
      <c r="AM53" s="141" t="str">
        <f t="shared" si="12"/>
        <v>Khá</v>
      </c>
      <c r="AP53" s="346" t="s">
        <v>169</v>
      </c>
      <c r="AQ53" s="347" t="s">
        <v>168</v>
      </c>
    </row>
    <row r="54" spans="1:43" ht="22.5" customHeight="1">
      <c r="A54" s="113">
        <v>45</v>
      </c>
      <c r="B54" s="105" t="s">
        <v>170</v>
      </c>
      <c r="C54" s="106" t="s">
        <v>171</v>
      </c>
      <c r="D54" s="114">
        <v>409180133</v>
      </c>
      <c r="E54" s="108" t="s">
        <v>291</v>
      </c>
      <c r="F54" s="104" t="s">
        <v>35</v>
      </c>
      <c r="G54" s="129" t="s">
        <v>231</v>
      </c>
      <c r="H54" s="226">
        <v>4</v>
      </c>
      <c r="I54" s="110">
        <v>6</v>
      </c>
      <c r="J54" s="109">
        <f t="shared" si="1"/>
        <v>6</v>
      </c>
      <c r="K54" s="226">
        <v>7</v>
      </c>
      <c r="L54" s="110"/>
      <c r="M54" s="109">
        <f t="shared" si="2"/>
        <v>7</v>
      </c>
      <c r="N54" s="226">
        <v>8</v>
      </c>
      <c r="O54" s="110"/>
      <c r="P54" s="109">
        <f t="shared" si="3"/>
        <v>8</v>
      </c>
      <c r="Q54" s="226">
        <v>5</v>
      </c>
      <c r="R54" s="110"/>
      <c r="S54" s="109">
        <f t="shared" si="4"/>
        <v>5</v>
      </c>
      <c r="T54" s="226">
        <v>8</v>
      </c>
      <c r="U54" s="110"/>
      <c r="V54" s="109">
        <f t="shared" si="5"/>
        <v>8</v>
      </c>
      <c r="W54" s="226">
        <v>9</v>
      </c>
      <c r="X54" s="110"/>
      <c r="Y54" s="109">
        <f t="shared" si="6"/>
        <v>9</v>
      </c>
      <c r="Z54" s="226">
        <v>6</v>
      </c>
      <c r="AA54" s="110"/>
      <c r="AB54" s="109">
        <f t="shared" si="7"/>
        <v>6</v>
      </c>
      <c r="AC54" s="109">
        <v>8</v>
      </c>
      <c r="AD54" s="109"/>
      <c r="AE54" s="109">
        <f t="shared" si="8"/>
        <v>8</v>
      </c>
      <c r="AF54" s="109">
        <v>8</v>
      </c>
      <c r="AG54" s="109"/>
      <c r="AH54" s="109">
        <f t="shared" si="9"/>
        <v>8</v>
      </c>
      <c r="AI54" s="109"/>
      <c r="AJ54" s="109"/>
      <c r="AK54" s="109">
        <f t="shared" si="10"/>
        <v>0</v>
      </c>
      <c r="AL54" s="140">
        <f t="shared" si="11"/>
        <v>6.88</v>
      </c>
      <c r="AM54" s="141" t="str">
        <f t="shared" si="12"/>
        <v>TB.Khá</v>
      </c>
      <c r="AP54" s="346" t="s">
        <v>170</v>
      </c>
      <c r="AQ54" s="347" t="s">
        <v>171</v>
      </c>
    </row>
    <row r="55" spans="1:43" ht="22.5" customHeight="1">
      <c r="A55" s="113">
        <v>46</v>
      </c>
      <c r="B55" s="105" t="s">
        <v>172</v>
      </c>
      <c r="C55" s="106" t="s">
        <v>171</v>
      </c>
      <c r="D55" s="107">
        <v>409180134</v>
      </c>
      <c r="E55" s="108" t="s">
        <v>292</v>
      </c>
      <c r="F55" s="104" t="s">
        <v>6</v>
      </c>
      <c r="G55" s="129" t="s">
        <v>231</v>
      </c>
      <c r="H55" s="226">
        <v>4</v>
      </c>
      <c r="I55" s="110">
        <v>6</v>
      </c>
      <c r="J55" s="109">
        <f t="shared" si="1"/>
        <v>6</v>
      </c>
      <c r="K55" s="226">
        <v>8</v>
      </c>
      <c r="L55" s="110"/>
      <c r="M55" s="109">
        <f t="shared" si="2"/>
        <v>8</v>
      </c>
      <c r="N55" s="226">
        <v>8</v>
      </c>
      <c r="O55" s="110"/>
      <c r="P55" s="109">
        <f t="shared" si="3"/>
        <v>8</v>
      </c>
      <c r="Q55" s="226">
        <v>8</v>
      </c>
      <c r="R55" s="110"/>
      <c r="S55" s="109">
        <f t="shared" si="4"/>
        <v>8</v>
      </c>
      <c r="T55" s="226">
        <v>6</v>
      </c>
      <c r="U55" s="110"/>
      <c r="V55" s="109">
        <f t="shared" si="5"/>
        <v>6</v>
      </c>
      <c r="W55" s="226">
        <v>8</v>
      </c>
      <c r="X55" s="110"/>
      <c r="Y55" s="109">
        <f t="shared" si="6"/>
        <v>8</v>
      </c>
      <c r="Z55" s="226">
        <v>7</v>
      </c>
      <c r="AA55" s="110"/>
      <c r="AB55" s="109">
        <f t="shared" si="7"/>
        <v>7</v>
      </c>
      <c r="AC55" s="109">
        <v>9</v>
      </c>
      <c r="AD55" s="109"/>
      <c r="AE55" s="109">
        <f t="shared" si="8"/>
        <v>9</v>
      </c>
      <c r="AF55" s="109">
        <v>9</v>
      </c>
      <c r="AG55" s="109"/>
      <c r="AH55" s="109">
        <f t="shared" si="9"/>
        <v>9</v>
      </c>
      <c r="AI55" s="109">
        <v>10</v>
      </c>
      <c r="AJ55" s="109"/>
      <c r="AK55" s="109">
        <f t="shared" si="10"/>
        <v>10</v>
      </c>
      <c r="AL55" s="140">
        <f t="shared" si="11"/>
        <v>7.42</v>
      </c>
      <c r="AM55" s="141" t="str">
        <f t="shared" si="12"/>
        <v>Khá</v>
      </c>
      <c r="AP55" s="346" t="s">
        <v>172</v>
      </c>
      <c r="AQ55" s="347" t="s">
        <v>171</v>
      </c>
    </row>
    <row r="56" spans="1:43" ht="22.5" customHeight="1">
      <c r="A56" s="104">
        <v>47</v>
      </c>
      <c r="B56" s="105" t="s">
        <v>173</v>
      </c>
      <c r="C56" s="106" t="s">
        <v>174</v>
      </c>
      <c r="D56" s="114">
        <v>409180135</v>
      </c>
      <c r="E56" s="108" t="s">
        <v>293</v>
      </c>
      <c r="F56" s="104" t="s">
        <v>23</v>
      </c>
      <c r="G56" s="129" t="s">
        <v>164</v>
      </c>
      <c r="H56" s="226">
        <v>4</v>
      </c>
      <c r="I56" s="110">
        <v>6</v>
      </c>
      <c r="J56" s="109">
        <f t="shared" si="1"/>
        <v>6</v>
      </c>
      <c r="K56" s="226">
        <v>8</v>
      </c>
      <c r="L56" s="110"/>
      <c r="M56" s="109">
        <f t="shared" si="2"/>
        <v>8</v>
      </c>
      <c r="N56" s="226">
        <v>8</v>
      </c>
      <c r="O56" s="110"/>
      <c r="P56" s="109">
        <f t="shared" si="3"/>
        <v>8</v>
      </c>
      <c r="Q56" s="226">
        <v>5</v>
      </c>
      <c r="R56" s="110"/>
      <c r="S56" s="109">
        <f t="shared" si="4"/>
        <v>5</v>
      </c>
      <c r="T56" s="226">
        <v>6</v>
      </c>
      <c r="U56" s="110"/>
      <c r="V56" s="109">
        <f t="shared" si="5"/>
        <v>6</v>
      </c>
      <c r="W56" s="226">
        <v>8</v>
      </c>
      <c r="X56" s="110"/>
      <c r="Y56" s="109">
        <f t="shared" si="6"/>
        <v>8</v>
      </c>
      <c r="Z56" s="226">
        <v>7</v>
      </c>
      <c r="AA56" s="110"/>
      <c r="AB56" s="109">
        <f t="shared" si="7"/>
        <v>7</v>
      </c>
      <c r="AC56" s="109">
        <v>7</v>
      </c>
      <c r="AD56" s="109"/>
      <c r="AE56" s="109">
        <f t="shared" si="8"/>
        <v>7</v>
      </c>
      <c r="AF56" s="109">
        <v>7</v>
      </c>
      <c r="AG56" s="109"/>
      <c r="AH56" s="109">
        <f t="shared" si="9"/>
        <v>7</v>
      </c>
      <c r="AI56" s="109">
        <v>3</v>
      </c>
      <c r="AJ56" s="109"/>
      <c r="AK56" s="109">
        <f t="shared" si="10"/>
        <v>3</v>
      </c>
      <c r="AL56" s="140">
        <f t="shared" si="11"/>
        <v>6.63</v>
      </c>
      <c r="AM56" s="141" t="str">
        <f t="shared" si="12"/>
        <v>TB.Khá</v>
      </c>
      <c r="AP56" s="346" t="s">
        <v>173</v>
      </c>
      <c r="AQ56" s="347" t="s">
        <v>174</v>
      </c>
    </row>
    <row r="57" spans="1:43" ht="22.5" customHeight="1">
      <c r="A57" s="104">
        <v>49</v>
      </c>
      <c r="B57" s="105" t="s">
        <v>175</v>
      </c>
      <c r="C57" s="106" t="s">
        <v>176</v>
      </c>
      <c r="D57" s="114">
        <v>409180137</v>
      </c>
      <c r="E57" s="108" t="s">
        <v>269</v>
      </c>
      <c r="F57" s="104" t="s">
        <v>1</v>
      </c>
      <c r="G57" s="129" t="s">
        <v>231</v>
      </c>
      <c r="H57" s="226">
        <v>5</v>
      </c>
      <c r="I57" s="110"/>
      <c r="J57" s="109">
        <f t="shared" si="1"/>
        <v>5</v>
      </c>
      <c r="K57" s="226">
        <v>8</v>
      </c>
      <c r="L57" s="110"/>
      <c r="M57" s="109">
        <f t="shared" si="2"/>
        <v>8</v>
      </c>
      <c r="N57" s="226">
        <v>7</v>
      </c>
      <c r="O57" s="110"/>
      <c r="P57" s="109">
        <f t="shared" si="3"/>
        <v>7</v>
      </c>
      <c r="Q57" s="226">
        <v>7</v>
      </c>
      <c r="R57" s="110"/>
      <c r="S57" s="109">
        <f t="shared" si="4"/>
        <v>7</v>
      </c>
      <c r="T57" s="226">
        <v>8</v>
      </c>
      <c r="U57" s="110"/>
      <c r="V57" s="109">
        <f t="shared" si="5"/>
        <v>8</v>
      </c>
      <c r="W57" s="226">
        <v>9</v>
      </c>
      <c r="X57" s="110"/>
      <c r="Y57" s="109">
        <f t="shared" si="6"/>
        <v>9</v>
      </c>
      <c r="Z57" s="226">
        <v>7</v>
      </c>
      <c r="AA57" s="110"/>
      <c r="AB57" s="109">
        <f t="shared" si="7"/>
        <v>7</v>
      </c>
      <c r="AC57" s="109">
        <v>9</v>
      </c>
      <c r="AD57" s="109"/>
      <c r="AE57" s="109">
        <f t="shared" si="8"/>
        <v>9</v>
      </c>
      <c r="AF57" s="109">
        <v>9</v>
      </c>
      <c r="AG57" s="109"/>
      <c r="AH57" s="109">
        <f t="shared" si="9"/>
        <v>9</v>
      </c>
      <c r="AI57" s="109">
        <v>10</v>
      </c>
      <c r="AJ57" s="109"/>
      <c r="AK57" s="109">
        <f t="shared" si="10"/>
        <v>10</v>
      </c>
      <c r="AL57" s="140">
        <f t="shared" si="11"/>
        <v>7.42</v>
      </c>
      <c r="AM57" s="141" t="str">
        <f t="shared" si="12"/>
        <v>Khá</v>
      </c>
      <c r="AP57" s="346" t="s">
        <v>175</v>
      </c>
      <c r="AQ57" s="347" t="s">
        <v>176</v>
      </c>
    </row>
    <row r="58" spans="1:43" ht="22.5" customHeight="1">
      <c r="A58" s="113">
        <v>50</v>
      </c>
      <c r="B58" s="105" t="s">
        <v>177</v>
      </c>
      <c r="C58" s="106" t="s">
        <v>178</v>
      </c>
      <c r="D58" s="114">
        <v>409180139</v>
      </c>
      <c r="E58" s="108" t="s">
        <v>262</v>
      </c>
      <c r="F58" s="104" t="s">
        <v>12</v>
      </c>
      <c r="G58" s="129" t="s">
        <v>164</v>
      </c>
      <c r="H58" s="226">
        <v>3</v>
      </c>
      <c r="I58" s="110">
        <v>6</v>
      </c>
      <c r="J58" s="109">
        <f t="shared" si="1"/>
        <v>6</v>
      </c>
      <c r="K58" s="226">
        <v>6</v>
      </c>
      <c r="L58" s="110"/>
      <c r="M58" s="109">
        <f t="shared" si="2"/>
        <v>6</v>
      </c>
      <c r="N58" s="226">
        <v>4</v>
      </c>
      <c r="O58" s="110">
        <v>7</v>
      </c>
      <c r="P58" s="109">
        <f t="shared" si="3"/>
        <v>7</v>
      </c>
      <c r="Q58" s="226">
        <v>5</v>
      </c>
      <c r="R58" s="110"/>
      <c r="S58" s="109">
        <f t="shared" si="4"/>
        <v>5</v>
      </c>
      <c r="T58" s="226">
        <v>6</v>
      </c>
      <c r="U58" s="110"/>
      <c r="V58" s="109">
        <f t="shared" si="5"/>
        <v>6</v>
      </c>
      <c r="W58" s="226">
        <v>9</v>
      </c>
      <c r="X58" s="110"/>
      <c r="Y58" s="109">
        <f t="shared" si="6"/>
        <v>9</v>
      </c>
      <c r="Z58" s="226">
        <v>7</v>
      </c>
      <c r="AA58" s="110"/>
      <c r="AB58" s="109">
        <f t="shared" si="7"/>
        <v>7</v>
      </c>
      <c r="AC58" s="109">
        <v>9</v>
      </c>
      <c r="AD58" s="109"/>
      <c r="AE58" s="109">
        <f t="shared" si="8"/>
        <v>9</v>
      </c>
      <c r="AF58" s="109">
        <v>9</v>
      </c>
      <c r="AG58" s="109"/>
      <c r="AH58" s="109">
        <f t="shared" si="9"/>
        <v>9</v>
      </c>
      <c r="AI58" s="109"/>
      <c r="AJ58" s="109"/>
      <c r="AK58" s="109">
        <f t="shared" si="10"/>
        <v>0</v>
      </c>
      <c r="AL58" s="140">
        <f t="shared" si="11"/>
        <v>6.25</v>
      </c>
      <c r="AM58" s="141" t="str">
        <f t="shared" si="12"/>
        <v>TB.Khá</v>
      </c>
      <c r="AP58" s="346" t="s">
        <v>177</v>
      </c>
      <c r="AQ58" s="347" t="s">
        <v>178</v>
      </c>
    </row>
    <row r="59" spans="1:43" ht="22.5" customHeight="1">
      <c r="A59" s="113">
        <v>51</v>
      </c>
      <c r="B59" s="105" t="s">
        <v>179</v>
      </c>
      <c r="C59" s="106" t="s">
        <v>180</v>
      </c>
      <c r="D59" s="107">
        <v>409180140</v>
      </c>
      <c r="E59" s="108" t="s">
        <v>273</v>
      </c>
      <c r="F59" s="104" t="s">
        <v>356</v>
      </c>
      <c r="G59" s="129" t="s">
        <v>164</v>
      </c>
      <c r="H59" s="226">
        <v>5</v>
      </c>
      <c r="I59" s="110"/>
      <c r="J59" s="109">
        <f t="shared" si="1"/>
        <v>5</v>
      </c>
      <c r="K59" s="226">
        <v>4</v>
      </c>
      <c r="L59" s="110">
        <v>6</v>
      </c>
      <c r="M59" s="109">
        <f t="shared" si="2"/>
        <v>6</v>
      </c>
      <c r="N59" s="226">
        <v>9</v>
      </c>
      <c r="O59" s="110"/>
      <c r="P59" s="109">
        <f t="shared" si="3"/>
        <v>9</v>
      </c>
      <c r="Q59" s="226">
        <v>5</v>
      </c>
      <c r="R59" s="110"/>
      <c r="S59" s="109">
        <f t="shared" si="4"/>
        <v>5</v>
      </c>
      <c r="T59" s="226">
        <v>6</v>
      </c>
      <c r="U59" s="110"/>
      <c r="V59" s="109">
        <f t="shared" si="5"/>
        <v>6</v>
      </c>
      <c r="W59" s="226">
        <v>9</v>
      </c>
      <c r="X59" s="110"/>
      <c r="Y59" s="109">
        <f t="shared" si="6"/>
        <v>9</v>
      </c>
      <c r="Z59" s="226">
        <v>7</v>
      </c>
      <c r="AA59" s="110"/>
      <c r="AB59" s="109">
        <f t="shared" si="7"/>
        <v>7</v>
      </c>
      <c r="AC59" s="109">
        <v>9</v>
      </c>
      <c r="AD59" s="109"/>
      <c r="AE59" s="109">
        <f t="shared" si="8"/>
        <v>9</v>
      </c>
      <c r="AF59" s="109">
        <v>9</v>
      </c>
      <c r="AG59" s="109"/>
      <c r="AH59" s="109">
        <f t="shared" si="9"/>
        <v>9</v>
      </c>
      <c r="AI59" s="109">
        <v>10</v>
      </c>
      <c r="AJ59" s="109"/>
      <c r="AK59" s="109">
        <f t="shared" si="10"/>
        <v>10</v>
      </c>
      <c r="AL59" s="140">
        <f t="shared" si="11"/>
        <v>6.83</v>
      </c>
      <c r="AM59" s="141" t="str">
        <f t="shared" si="12"/>
        <v>TB.Khá</v>
      </c>
      <c r="AP59" s="346" t="s">
        <v>179</v>
      </c>
      <c r="AQ59" s="347" t="s">
        <v>180</v>
      </c>
    </row>
    <row r="60" spans="1:43" ht="22.5" customHeight="1">
      <c r="A60" s="104">
        <v>52</v>
      </c>
      <c r="B60" s="105" t="s">
        <v>181</v>
      </c>
      <c r="C60" s="106" t="s">
        <v>182</v>
      </c>
      <c r="D60" s="114">
        <v>409180141</v>
      </c>
      <c r="E60" s="108" t="s">
        <v>256</v>
      </c>
      <c r="F60" s="104" t="s">
        <v>7</v>
      </c>
      <c r="G60" s="129" t="s">
        <v>231</v>
      </c>
      <c r="H60" s="226">
        <v>3</v>
      </c>
      <c r="I60" s="110">
        <v>7</v>
      </c>
      <c r="J60" s="109">
        <f t="shared" si="1"/>
        <v>7</v>
      </c>
      <c r="K60" s="226">
        <v>7</v>
      </c>
      <c r="L60" s="110"/>
      <c r="M60" s="109">
        <f t="shared" si="2"/>
        <v>7</v>
      </c>
      <c r="N60" s="226">
        <v>9</v>
      </c>
      <c r="O60" s="110"/>
      <c r="P60" s="109">
        <f t="shared" si="3"/>
        <v>9</v>
      </c>
      <c r="Q60" s="226">
        <v>6</v>
      </c>
      <c r="R60" s="110"/>
      <c r="S60" s="109">
        <f t="shared" si="4"/>
        <v>6</v>
      </c>
      <c r="T60" s="226">
        <v>8</v>
      </c>
      <c r="U60" s="110"/>
      <c r="V60" s="109">
        <f t="shared" si="5"/>
        <v>8</v>
      </c>
      <c r="W60" s="226">
        <v>9</v>
      </c>
      <c r="X60" s="110"/>
      <c r="Y60" s="109">
        <f t="shared" si="6"/>
        <v>9</v>
      </c>
      <c r="Z60" s="226">
        <v>6</v>
      </c>
      <c r="AA60" s="110"/>
      <c r="AB60" s="109">
        <f t="shared" si="7"/>
        <v>6</v>
      </c>
      <c r="AC60" s="109">
        <v>8</v>
      </c>
      <c r="AD60" s="109"/>
      <c r="AE60" s="109">
        <f t="shared" si="8"/>
        <v>8</v>
      </c>
      <c r="AF60" s="109">
        <v>8</v>
      </c>
      <c r="AG60" s="109"/>
      <c r="AH60" s="109">
        <f t="shared" si="9"/>
        <v>8</v>
      </c>
      <c r="AI60" s="109"/>
      <c r="AJ60" s="109"/>
      <c r="AK60" s="109">
        <f t="shared" si="10"/>
        <v>0</v>
      </c>
      <c r="AL60" s="140">
        <f t="shared" si="11"/>
        <v>7.38</v>
      </c>
      <c r="AM60" s="141" t="str">
        <f t="shared" si="12"/>
        <v>Khá</v>
      </c>
      <c r="AP60" s="346" t="s">
        <v>181</v>
      </c>
      <c r="AQ60" s="347" t="s">
        <v>182</v>
      </c>
    </row>
    <row r="61" spans="1:43" ht="22.5" customHeight="1">
      <c r="A61" s="113">
        <v>53</v>
      </c>
      <c r="B61" s="105" t="s">
        <v>183</v>
      </c>
      <c r="C61" s="106" t="s">
        <v>184</v>
      </c>
      <c r="D61" s="107">
        <v>409180142</v>
      </c>
      <c r="E61" s="108" t="s">
        <v>295</v>
      </c>
      <c r="F61" s="104" t="s">
        <v>14</v>
      </c>
      <c r="G61" s="129" t="s">
        <v>164</v>
      </c>
      <c r="H61" s="226">
        <v>5</v>
      </c>
      <c r="I61" s="110"/>
      <c r="J61" s="109">
        <f t="shared" si="1"/>
        <v>5</v>
      </c>
      <c r="K61" s="226">
        <v>9</v>
      </c>
      <c r="L61" s="110"/>
      <c r="M61" s="109">
        <f t="shared" si="2"/>
        <v>9</v>
      </c>
      <c r="N61" s="226">
        <v>8</v>
      </c>
      <c r="O61" s="110"/>
      <c r="P61" s="109">
        <f t="shared" si="3"/>
        <v>8</v>
      </c>
      <c r="Q61" s="226">
        <v>7</v>
      </c>
      <c r="R61" s="110"/>
      <c r="S61" s="109">
        <f t="shared" si="4"/>
        <v>7</v>
      </c>
      <c r="T61" s="226">
        <v>9</v>
      </c>
      <c r="U61" s="110"/>
      <c r="V61" s="109">
        <f t="shared" si="5"/>
        <v>9</v>
      </c>
      <c r="W61" s="226">
        <v>9</v>
      </c>
      <c r="X61" s="110"/>
      <c r="Y61" s="109">
        <f t="shared" si="6"/>
        <v>9</v>
      </c>
      <c r="Z61" s="226">
        <v>7</v>
      </c>
      <c r="AA61" s="110"/>
      <c r="AB61" s="109">
        <f t="shared" si="7"/>
        <v>7</v>
      </c>
      <c r="AC61" s="109">
        <v>8</v>
      </c>
      <c r="AD61" s="109"/>
      <c r="AE61" s="109">
        <f t="shared" si="8"/>
        <v>8</v>
      </c>
      <c r="AF61" s="109">
        <v>8</v>
      </c>
      <c r="AG61" s="109"/>
      <c r="AH61" s="109">
        <f t="shared" si="9"/>
        <v>8</v>
      </c>
      <c r="AI61" s="109">
        <v>10</v>
      </c>
      <c r="AJ61" s="109"/>
      <c r="AK61" s="109">
        <f t="shared" si="10"/>
        <v>10</v>
      </c>
      <c r="AL61" s="140">
        <f t="shared" si="11"/>
        <v>7.88</v>
      </c>
      <c r="AM61" s="141" t="str">
        <f t="shared" si="12"/>
        <v>Khá</v>
      </c>
      <c r="AP61" s="346" t="s">
        <v>183</v>
      </c>
      <c r="AQ61" s="347" t="s">
        <v>184</v>
      </c>
    </row>
    <row r="62" spans="1:43" ht="22.5" customHeight="1">
      <c r="A62" s="104">
        <v>54</v>
      </c>
      <c r="B62" s="105" t="s">
        <v>145</v>
      </c>
      <c r="C62" s="106" t="s">
        <v>185</v>
      </c>
      <c r="D62" s="107">
        <v>409180144</v>
      </c>
      <c r="E62" s="108" t="s">
        <v>296</v>
      </c>
      <c r="F62" s="104" t="s">
        <v>6</v>
      </c>
      <c r="G62" s="129" t="s">
        <v>231</v>
      </c>
      <c r="H62" s="226">
        <v>4</v>
      </c>
      <c r="I62" s="110">
        <v>6</v>
      </c>
      <c r="J62" s="109">
        <f t="shared" si="1"/>
        <v>6</v>
      </c>
      <c r="K62" s="226">
        <v>5</v>
      </c>
      <c r="L62" s="110"/>
      <c r="M62" s="109">
        <f t="shared" si="2"/>
        <v>5</v>
      </c>
      <c r="N62" s="226">
        <v>9</v>
      </c>
      <c r="O62" s="110"/>
      <c r="P62" s="109">
        <f t="shared" si="3"/>
        <v>9</v>
      </c>
      <c r="Q62" s="226">
        <v>9</v>
      </c>
      <c r="R62" s="110"/>
      <c r="S62" s="109">
        <f t="shared" si="4"/>
        <v>9</v>
      </c>
      <c r="T62" s="226">
        <v>8</v>
      </c>
      <c r="U62" s="110"/>
      <c r="V62" s="109">
        <f t="shared" si="5"/>
        <v>8</v>
      </c>
      <c r="W62" s="226">
        <v>9</v>
      </c>
      <c r="X62" s="110"/>
      <c r="Y62" s="109">
        <f t="shared" si="6"/>
        <v>9</v>
      </c>
      <c r="Z62" s="226">
        <v>6</v>
      </c>
      <c r="AA62" s="110"/>
      <c r="AB62" s="109">
        <f t="shared" si="7"/>
        <v>6</v>
      </c>
      <c r="AC62" s="109">
        <v>8</v>
      </c>
      <c r="AD62" s="109"/>
      <c r="AE62" s="109">
        <f t="shared" si="8"/>
        <v>8</v>
      </c>
      <c r="AF62" s="109">
        <v>8</v>
      </c>
      <c r="AG62" s="109"/>
      <c r="AH62" s="109">
        <f t="shared" si="9"/>
        <v>8</v>
      </c>
      <c r="AI62" s="109"/>
      <c r="AJ62" s="109"/>
      <c r="AK62" s="109">
        <f t="shared" si="10"/>
        <v>0</v>
      </c>
      <c r="AL62" s="140">
        <f t="shared" si="11"/>
        <v>7.46</v>
      </c>
      <c r="AM62" s="141" t="str">
        <f t="shared" si="12"/>
        <v>Khá</v>
      </c>
      <c r="AP62" s="346" t="s">
        <v>145</v>
      </c>
      <c r="AQ62" s="347" t="s">
        <v>185</v>
      </c>
    </row>
    <row r="63" spans="1:43" ht="22.5" customHeight="1">
      <c r="A63" s="113">
        <v>55</v>
      </c>
      <c r="B63" s="115" t="s">
        <v>186</v>
      </c>
      <c r="C63" s="116" t="s">
        <v>187</v>
      </c>
      <c r="D63" s="114">
        <v>409180145</v>
      </c>
      <c r="E63" s="117" t="s">
        <v>297</v>
      </c>
      <c r="F63" s="118" t="s">
        <v>28</v>
      </c>
      <c r="G63" s="129" t="s">
        <v>164</v>
      </c>
      <c r="H63" s="226">
        <v>5</v>
      </c>
      <c r="I63" s="110"/>
      <c r="J63" s="109">
        <f t="shared" si="1"/>
        <v>5</v>
      </c>
      <c r="K63" s="226">
        <v>8</v>
      </c>
      <c r="L63" s="110"/>
      <c r="M63" s="109">
        <f t="shared" si="2"/>
        <v>8</v>
      </c>
      <c r="N63" s="226">
        <v>9</v>
      </c>
      <c r="O63" s="110"/>
      <c r="P63" s="109">
        <f t="shared" si="3"/>
        <v>9</v>
      </c>
      <c r="Q63" s="226">
        <v>9</v>
      </c>
      <c r="R63" s="110"/>
      <c r="S63" s="109">
        <f t="shared" si="4"/>
        <v>9</v>
      </c>
      <c r="T63" s="226">
        <v>7</v>
      </c>
      <c r="U63" s="110"/>
      <c r="V63" s="109">
        <f t="shared" si="5"/>
        <v>7</v>
      </c>
      <c r="W63" s="226">
        <v>9</v>
      </c>
      <c r="X63" s="110"/>
      <c r="Y63" s="109">
        <f t="shared" si="6"/>
        <v>9</v>
      </c>
      <c r="Z63" s="226">
        <v>7</v>
      </c>
      <c r="AA63" s="110"/>
      <c r="AB63" s="109">
        <f t="shared" si="7"/>
        <v>7</v>
      </c>
      <c r="AC63" s="109">
        <v>9</v>
      </c>
      <c r="AD63" s="109"/>
      <c r="AE63" s="109">
        <f t="shared" si="8"/>
        <v>9</v>
      </c>
      <c r="AF63" s="109">
        <v>9</v>
      </c>
      <c r="AG63" s="109"/>
      <c r="AH63" s="109">
        <f t="shared" si="9"/>
        <v>9</v>
      </c>
      <c r="AI63" s="109">
        <v>10</v>
      </c>
      <c r="AJ63" s="109"/>
      <c r="AK63" s="109">
        <f t="shared" si="10"/>
        <v>10</v>
      </c>
      <c r="AL63" s="140">
        <f t="shared" si="11"/>
        <v>7.92</v>
      </c>
      <c r="AM63" s="141" t="str">
        <f t="shared" si="12"/>
        <v>Khá</v>
      </c>
      <c r="AP63" s="348" t="s">
        <v>186</v>
      </c>
      <c r="AQ63" s="349" t="s">
        <v>187</v>
      </c>
    </row>
    <row r="64" spans="1:43" ht="22.5" customHeight="1">
      <c r="A64" s="113">
        <v>56</v>
      </c>
      <c r="B64" s="115" t="s">
        <v>188</v>
      </c>
      <c r="C64" s="116" t="s">
        <v>189</v>
      </c>
      <c r="D64" s="107">
        <v>409180146</v>
      </c>
      <c r="E64" s="117" t="s">
        <v>298</v>
      </c>
      <c r="F64" s="118" t="s">
        <v>13</v>
      </c>
      <c r="G64" s="129" t="s">
        <v>231</v>
      </c>
      <c r="H64" s="226">
        <v>6</v>
      </c>
      <c r="I64" s="110"/>
      <c r="J64" s="109">
        <f t="shared" si="1"/>
        <v>6</v>
      </c>
      <c r="K64" s="226">
        <v>8</v>
      </c>
      <c r="L64" s="110"/>
      <c r="M64" s="109">
        <f t="shared" si="2"/>
        <v>8</v>
      </c>
      <c r="N64" s="226">
        <v>7</v>
      </c>
      <c r="O64" s="110"/>
      <c r="P64" s="109">
        <f t="shared" si="3"/>
        <v>7</v>
      </c>
      <c r="Q64" s="226">
        <v>7</v>
      </c>
      <c r="R64" s="110"/>
      <c r="S64" s="109">
        <f t="shared" si="4"/>
        <v>7</v>
      </c>
      <c r="T64" s="226">
        <v>8</v>
      </c>
      <c r="U64" s="110"/>
      <c r="V64" s="109">
        <f t="shared" si="5"/>
        <v>8</v>
      </c>
      <c r="W64" s="226">
        <v>9</v>
      </c>
      <c r="X64" s="110"/>
      <c r="Y64" s="109">
        <f t="shared" si="6"/>
        <v>9</v>
      </c>
      <c r="Z64" s="226">
        <v>7</v>
      </c>
      <c r="AA64" s="110"/>
      <c r="AB64" s="109">
        <f t="shared" si="7"/>
        <v>7</v>
      </c>
      <c r="AC64" s="109">
        <v>8</v>
      </c>
      <c r="AD64" s="109"/>
      <c r="AE64" s="109">
        <f t="shared" si="8"/>
        <v>8</v>
      </c>
      <c r="AF64" s="109">
        <v>8</v>
      </c>
      <c r="AG64" s="109"/>
      <c r="AH64" s="109">
        <f t="shared" si="9"/>
        <v>8</v>
      </c>
      <c r="AI64" s="226">
        <v>10</v>
      </c>
      <c r="AJ64" s="109"/>
      <c r="AK64" s="109">
        <f t="shared" si="10"/>
        <v>10</v>
      </c>
      <c r="AL64" s="140">
        <f t="shared" si="11"/>
        <v>7.58</v>
      </c>
      <c r="AM64" s="141" t="str">
        <f t="shared" si="12"/>
        <v>Khá</v>
      </c>
      <c r="AP64" s="348" t="s">
        <v>188</v>
      </c>
      <c r="AQ64" s="349" t="s">
        <v>189</v>
      </c>
    </row>
    <row r="65" spans="1:43" ht="22.5" customHeight="1">
      <c r="A65" s="113">
        <v>58</v>
      </c>
      <c r="B65" s="115" t="s">
        <v>190</v>
      </c>
      <c r="C65" s="116" t="s">
        <v>191</v>
      </c>
      <c r="D65" s="114">
        <v>409180150</v>
      </c>
      <c r="E65" s="117" t="s">
        <v>299</v>
      </c>
      <c r="F65" s="118" t="s">
        <v>356</v>
      </c>
      <c r="G65" s="129" t="s">
        <v>231</v>
      </c>
      <c r="H65" s="226">
        <v>5</v>
      </c>
      <c r="I65" s="110"/>
      <c r="J65" s="109">
        <f t="shared" si="1"/>
        <v>5</v>
      </c>
      <c r="K65" s="226">
        <v>8</v>
      </c>
      <c r="L65" s="110"/>
      <c r="M65" s="109">
        <f t="shared" si="2"/>
        <v>8</v>
      </c>
      <c r="N65" s="226">
        <v>4</v>
      </c>
      <c r="O65" s="110">
        <v>6</v>
      </c>
      <c r="P65" s="109">
        <f t="shared" si="3"/>
        <v>6</v>
      </c>
      <c r="Q65" s="226">
        <v>6</v>
      </c>
      <c r="R65" s="110"/>
      <c r="S65" s="109">
        <f t="shared" si="4"/>
        <v>6</v>
      </c>
      <c r="T65" s="226">
        <v>9</v>
      </c>
      <c r="U65" s="110"/>
      <c r="V65" s="109">
        <f t="shared" si="5"/>
        <v>9</v>
      </c>
      <c r="W65" s="226">
        <v>8</v>
      </c>
      <c r="X65" s="110"/>
      <c r="Y65" s="109">
        <f t="shared" si="6"/>
        <v>8</v>
      </c>
      <c r="Z65" s="226">
        <v>6</v>
      </c>
      <c r="AA65" s="110"/>
      <c r="AB65" s="109">
        <f t="shared" si="7"/>
        <v>6</v>
      </c>
      <c r="AC65" s="109">
        <v>8</v>
      </c>
      <c r="AD65" s="109"/>
      <c r="AE65" s="109">
        <f t="shared" si="8"/>
        <v>8</v>
      </c>
      <c r="AF65" s="109">
        <v>8</v>
      </c>
      <c r="AG65" s="109"/>
      <c r="AH65" s="109">
        <f t="shared" si="9"/>
        <v>8</v>
      </c>
      <c r="AI65" s="226">
        <v>10</v>
      </c>
      <c r="AJ65" s="109"/>
      <c r="AK65" s="109">
        <f t="shared" si="10"/>
        <v>10</v>
      </c>
      <c r="AL65" s="140">
        <f t="shared" si="11"/>
        <v>7.08</v>
      </c>
      <c r="AM65" s="141" t="str">
        <f t="shared" si="12"/>
        <v>Khá</v>
      </c>
      <c r="AP65" s="348" t="s">
        <v>190</v>
      </c>
      <c r="AQ65" s="349" t="s">
        <v>191</v>
      </c>
    </row>
    <row r="66" spans="1:43" ht="22.5" customHeight="1">
      <c r="A66" s="104">
        <v>59</v>
      </c>
      <c r="B66" s="115" t="s">
        <v>118</v>
      </c>
      <c r="C66" s="116" t="s">
        <v>192</v>
      </c>
      <c r="D66" s="107">
        <v>409180151</v>
      </c>
      <c r="E66" s="117" t="s">
        <v>300</v>
      </c>
      <c r="F66" s="118" t="s">
        <v>38</v>
      </c>
      <c r="G66" s="129" t="s">
        <v>164</v>
      </c>
      <c r="H66" s="226">
        <v>2</v>
      </c>
      <c r="I66" s="110">
        <v>6</v>
      </c>
      <c r="J66" s="109">
        <f t="shared" si="1"/>
        <v>6</v>
      </c>
      <c r="K66" s="226">
        <v>8</v>
      </c>
      <c r="L66" s="110"/>
      <c r="M66" s="109">
        <f t="shared" si="2"/>
        <v>8</v>
      </c>
      <c r="N66" s="226">
        <v>4</v>
      </c>
      <c r="O66" s="110">
        <v>7</v>
      </c>
      <c r="P66" s="109">
        <f t="shared" si="3"/>
        <v>7</v>
      </c>
      <c r="Q66" s="226">
        <v>5</v>
      </c>
      <c r="R66" s="110"/>
      <c r="S66" s="109">
        <f t="shared" si="4"/>
        <v>5</v>
      </c>
      <c r="T66" s="226">
        <v>9</v>
      </c>
      <c r="U66" s="110"/>
      <c r="V66" s="109">
        <f t="shared" si="5"/>
        <v>9</v>
      </c>
      <c r="W66" s="226">
        <v>9</v>
      </c>
      <c r="X66" s="110"/>
      <c r="Y66" s="109">
        <f t="shared" si="6"/>
        <v>9</v>
      </c>
      <c r="Z66" s="226">
        <v>5</v>
      </c>
      <c r="AA66" s="110"/>
      <c r="AB66" s="109">
        <f t="shared" si="7"/>
        <v>5</v>
      </c>
      <c r="AC66" s="109">
        <v>9</v>
      </c>
      <c r="AD66" s="109"/>
      <c r="AE66" s="109">
        <f t="shared" si="8"/>
        <v>9</v>
      </c>
      <c r="AF66" s="109">
        <v>9</v>
      </c>
      <c r="AG66" s="109"/>
      <c r="AH66" s="109">
        <f t="shared" si="9"/>
        <v>9</v>
      </c>
      <c r="AI66" s="226">
        <v>4</v>
      </c>
      <c r="AJ66" s="109"/>
      <c r="AK66" s="109">
        <f t="shared" si="10"/>
        <v>4</v>
      </c>
      <c r="AL66" s="140">
        <f t="shared" si="11"/>
        <v>7.17</v>
      </c>
      <c r="AM66" s="141" t="str">
        <f t="shared" si="12"/>
        <v>Khá</v>
      </c>
      <c r="AP66" s="348" t="s">
        <v>118</v>
      </c>
      <c r="AQ66" s="349" t="s">
        <v>192</v>
      </c>
    </row>
    <row r="67" spans="1:43" ht="22.5" customHeight="1">
      <c r="A67" s="113">
        <v>60</v>
      </c>
      <c r="B67" s="105" t="s">
        <v>193</v>
      </c>
      <c r="C67" s="106" t="s">
        <v>194</v>
      </c>
      <c r="D67" s="107">
        <v>409180152</v>
      </c>
      <c r="E67" s="108" t="s">
        <v>301</v>
      </c>
      <c r="F67" s="104" t="s">
        <v>31</v>
      </c>
      <c r="G67" s="129" t="s">
        <v>231</v>
      </c>
      <c r="H67" s="226">
        <v>4</v>
      </c>
      <c r="I67" s="110">
        <v>6</v>
      </c>
      <c r="J67" s="109">
        <f t="shared" si="1"/>
        <v>6</v>
      </c>
      <c r="K67" s="226">
        <v>7</v>
      </c>
      <c r="L67" s="110"/>
      <c r="M67" s="109">
        <f t="shared" si="2"/>
        <v>7</v>
      </c>
      <c r="N67" s="226">
        <v>6</v>
      </c>
      <c r="O67" s="110"/>
      <c r="P67" s="109">
        <f t="shared" si="3"/>
        <v>6</v>
      </c>
      <c r="Q67" s="226">
        <v>5</v>
      </c>
      <c r="R67" s="110"/>
      <c r="S67" s="109">
        <f t="shared" si="4"/>
        <v>5</v>
      </c>
      <c r="T67" s="226">
        <v>6</v>
      </c>
      <c r="U67" s="110"/>
      <c r="V67" s="109">
        <f t="shared" si="5"/>
        <v>6</v>
      </c>
      <c r="W67" s="226">
        <v>7</v>
      </c>
      <c r="X67" s="110"/>
      <c r="Y67" s="109">
        <f t="shared" si="6"/>
        <v>7</v>
      </c>
      <c r="Z67" s="226">
        <v>6</v>
      </c>
      <c r="AA67" s="110"/>
      <c r="AB67" s="109">
        <f t="shared" si="7"/>
        <v>6</v>
      </c>
      <c r="AC67" s="109">
        <v>7</v>
      </c>
      <c r="AD67" s="109"/>
      <c r="AE67" s="109">
        <f t="shared" si="8"/>
        <v>7</v>
      </c>
      <c r="AF67" s="109">
        <v>7</v>
      </c>
      <c r="AG67" s="109"/>
      <c r="AH67" s="109">
        <f t="shared" si="9"/>
        <v>7</v>
      </c>
      <c r="AI67" s="226"/>
      <c r="AJ67" s="109"/>
      <c r="AK67" s="109">
        <f t="shared" si="10"/>
        <v>0</v>
      </c>
      <c r="AL67" s="140">
        <f t="shared" si="11"/>
        <v>5.88</v>
      </c>
      <c r="AM67" s="141" t="str">
        <f t="shared" si="12"/>
        <v>Trung Bình</v>
      </c>
      <c r="AP67" s="346" t="s">
        <v>193</v>
      </c>
      <c r="AQ67" s="347" t="s">
        <v>194</v>
      </c>
    </row>
    <row r="68" spans="1:43" ht="22.5" customHeight="1">
      <c r="A68" s="113">
        <v>61</v>
      </c>
      <c r="B68" s="105" t="s">
        <v>195</v>
      </c>
      <c r="C68" s="106" t="s">
        <v>194</v>
      </c>
      <c r="D68" s="114">
        <v>409180153</v>
      </c>
      <c r="E68" s="108" t="s">
        <v>302</v>
      </c>
      <c r="F68" s="104" t="s">
        <v>4</v>
      </c>
      <c r="G68" s="129" t="s">
        <v>231</v>
      </c>
      <c r="H68" s="226">
        <v>5</v>
      </c>
      <c r="I68" s="110"/>
      <c r="J68" s="109">
        <f t="shared" si="1"/>
        <v>5</v>
      </c>
      <c r="K68" s="226">
        <v>4</v>
      </c>
      <c r="L68" s="110">
        <v>6</v>
      </c>
      <c r="M68" s="109">
        <f t="shared" si="2"/>
        <v>6</v>
      </c>
      <c r="N68" s="226">
        <v>4</v>
      </c>
      <c r="O68" s="110">
        <v>4</v>
      </c>
      <c r="P68" s="109">
        <f t="shared" si="3"/>
        <v>4</v>
      </c>
      <c r="Q68" s="226">
        <v>2</v>
      </c>
      <c r="R68" s="110">
        <v>6</v>
      </c>
      <c r="S68" s="109">
        <f t="shared" si="4"/>
        <v>6</v>
      </c>
      <c r="T68" s="226">
        <v>4</v>
      </c>
      <c r="U68" s="110">
        <v>5</v>
      </c>
      <c r="V68" s="109">
        <f t="shared" si="5"/>
        <v>5</v>
      </c>
      <c r="W68" s="226">
        <v>7</v>
      </c>
      <c r="X68" s="110"/>
      <c r="Y68" s="109">
        <f t="shared" si="6"/>
        <v>7</v>
      </c>
      <c r="Z68" s="226">
        <v>7</v>
      </c>
      <c r="AA68" s="110"/>
      <c r="AB68" s="109">
        <f t="shared" si="7"/>
        <v>7</v>
      </c>
      <c r="AC68" s="109">
        <v>8</v>
      </c>
      <c r="AD68" s="109"/>
      <c r="AE68" s="109">
        <f t="shared" si="8"/>
        <v>8</v>
      </c>
      <c r="AF68" s="109">
        <v>8</v>
      </c>
      <c r="AG68" s="109"/>
      <c r="AH68" s="109">
        <f t="shared" si="9"/>
        <v>8</v>
      </c>
      <c r="AI68" s="226"/>
      <c r="AJ68" s="109"/>
      <c r="AK68" s="109">
        <f t="shared" si="10"/>
        <v>0</v>
      </c>
      <c r="AL68" s="140">
        <f t="shared" si="11"/>
        <v>5.25</v>
      </c>
      <c r="AM68" s="141" t="str">
        <f t="shared" si="12"/>
        <v>Trung Bình</v>
      </c>
      <c r="AP68" s="346" t="s">
        <v>195</v>
      </c>
      <c r="AQ68" s="347" t="s">
        <v>194</v>
      </c>
    </row>
    <row r="69" spans="1:43" ht="22.5" customHeight="1">
      <c r="A69" s="104">
        <v>62</v>
      </c>
      <c r="B69" s="105" t="s">
        <v>196</v>
      </c>
      <c r="C69" s="106" t="s">
        <v>194</v>
      </c>
      <c r="D69" s="107">
        <v>409180154</v>
      </c>
      <c r="E69" s="108" t="s">
        <v>303</v>
      </c>
      <c r="F69" s="104" t="s">
        <v>38</v>
      </c>
      <c r="G69" s="129" t="s">
        <v>231</v>
      </c>
      <c r="H69" s="226">
        <v>5</v>
      </c>
      <c r="I69" s="110"/>
      <c r="J69" s="109">
        <f t="shared" si="1"/>
        <v>5</v>
      </c>
      <c r="K69" s="226">
        <v>7</v>
      </c>
      <c r="L69" s="110"/>
      <c r="M69" s="109">
        <f t="shared" si="2"/>
        <v>7</v>
      </c>
      <c r="N69" s="226">
        <v>8</v>
      </c>
      <c r="O69" s="110"/>
      <c r="P69" s="109">
        <f t="shared" si="3"/>
        <v>8</v>
      </c>
      <c r="Q69" s="226">
        <v>6</v>
      </c>
      <c r="R69" s="110"/>
      <c r="S69" s="109">
        <f t="shared" si="4"/>
        <v>6</v>
      </c>
      <c r="T69" s="226">
        <v>9</v>
      </c>
      <c r="U69" s="110"/>
      <c r="V69" s="109">
        <f t="shared" si="5"/>
        <v>9</v>
      </c>
      <c r="W69" s="226">
        <v>8</v>
      </c>
      <c r="X69" s="110"/>
      <c r="Y69" s="109">
        <f t="shared" si="6"/>
        <v>8</v>
      </c>
      <c r="Z69" s="226">
        <v>7</v>
      </c>
      <c r="AA69" s="110"/>
      <c r="AB69" s="109">
        <f t="shared" si="7"/>
        <v>7</v>
      </c>
      <c r="AC69" s="109">
        <v>8</v>
      </c>
      <c r="AD69" s="109"/>
      <c r="AE69" s="109">
        <f t="shared" si="8"/>
        <v>8</v>
      </c>
      <c r="AF69" s="109">
        <v>8</v>
      </c>
      <c r="AG69" s="109"/>
      <c r="AH69" s="109">
        <f t="shared" si="9"/>
        <v>8</v>
      </c>
      <c r="AI69" s="226">
        <v>10</v>
      </c>
      <c r="AJ69" s="109"/>
      <c r="AK69" s="109">
        <f t="shared" si="10"/>
        <v>10</v>
      </c>
      <c r="AL69" s="140">
        <f t="shared" si="11"/>
        <v>7.29</v>
      </c>
      <c r="AM69" s="141" t="str">
        <f t="shared" si="12"/>
        <v>Khá</v>
      </c>
      <c r="AP69" s="346" t="s">
        <v>196</v>
      </c>
      <c r="AQ69" s="347" t="s">
        <v>194</v>
      </c>
    </row>
    <row r="70" spans="1:43" ht="22.5" customHeight="1">
      <c r="A70" s="113">
        <v>63</v>
      </c>
      <c r="B70" s="105" t="s">
        <v>197</v>
      </c>
      <c r="C70" s="106" t="s">
        <v>194</v>
      </c>
      <c r="D70" s="107">
        <v>409180155</v>
      </c>
      <c r="E70" s="108" t="s">
        <v>304</v>
      </c>
      <c r="F70" s="104" t="s">
        <v>39</v>
      </c>
      <c r="G70" s="129" t="s">
        <v>231</v>
      </c>
      <c r="H70" s="226">
        <v>5</v>
      </c>
      <c r="I70" s="110"/>
      <c r="J70" s="109">
        <f t="shared" si="1"/>
        <v>5</v>
      </c>
      <c r="K70" s="226">
        <v>8</v>
      </c>
      <c r="L70" s="110"/>
      <c r="M70" s="109">
        <f t="shared" si="2"/>
        <v>8</v>
      </c>
      <c r="N70" s="226">
        <v>6</v>
      </c>
      <c r="O70" s="110"/>
      <c r="P70" s="109">
        <f t="shared" si="3"/>
        <v>6</v>
      </c>
      <c r="Q70" s="226">
        <v>7</v>
      </c>
      <c r="R70" s="110"/>
      <c r="S70" s="109">
        <f t="shared" si="4"/>
        <v>7</v>
      </c>
      <c r="T70" s="226">
        <v>7</v>
      </c>
      <c r="U70" s="110"/>
      <c r="V70" s="109">
        <f t="shared" si="5"/>
        <v>7</v>
      </c>
      <c r="W70" s="226">
        <v>8</v>
      </c>
      <c r="X70" s="110"/>
      <c r="Y70" s="109">
        <f t="shared" si="6"/>
        <v>8</v>
      </c>
      <c r="Z70" s="226">
        <v>7</v>
      </c>
      <c r="AA70" s="110"/>
      <c r="AB70" s="109">
        <f t="shared" si="7"/>
        <v>7</v>
      </c>
      <c r="AC70" s="109">
        <v>8</v>
      </c>
      <c r="AD70" s="109"/>
      <c r="AE70" s="109">
        <f t="shared" si="8"/>
        <v>8</v>
      </c>
      <c r="AF70" s="109">
        <v>8</v>
      </c>
      <c r="AG70" s="109"/>
      <c r="AH70" s="109">
        <f t="shared" si="9"/>
        <v>8</v>
      </c>
      <c r="AI70" s="226">
        <v>10</v>
      </c>
      <c r="AJ70" s="109"/>
      <c r="AK70" s="109">
        <f t="shared" si="10"/>
        <v>10</v>
      </c>
      <c r="AL70" s="140">
        <f t="shared" si="11"/>
        <v>6.92</v>
      </c>
      <c r="AM70" s="141" t="str">
        <f t="shared" si="12"/>
        <v>TB.Khá</v>
      </c>
      <c r="AP70" s="346" t="s">
        <v>197</v>
      </c>
      <c r="AQ70" s="347" t="s">
        <v>194</v>
      </c>
    </row>
    <row r="71" spans="1:43" ht="22.5" customHeight="1">
      <c r="A71" s="104">
        <v>64</v>
      </c>
      <c r="B71" s="115" t="s">
        <v>198</v>
      </c>
      <c r="C71" s="116" t="s">
        <v>194</v>
      </c>
      <c r="D71" s="114">
        <v>409180156</v>
      </c>
      <c r="E71" s="117" t="s">
        <v>305</v>
      </c>
      <c r="F71" s="118" t="s">
        <v>40</v>
      </c>
      <c r="G71" s="129" t="s">
        <v>231</v>
      </c>
      <c r="H71" s="226">
        <v>3</v>
      </c>
      <c r="I71" s="110">
        <v>7</v>
      </c>
      <c r="J71" s="109">
        <f t="shared" si="1"/>
        <v>7</v>
      </c>
      <c r="K71" s="226">
        <v>6</v>
      </c>
      <c r="L71" s="110"/>
      <c r="M71" s="109">
        <f t="shared" si="2"/>
        <v>6</v>
      </c>
      <c r="N71" s="226">
        <v>8</v>
      </c>
      <c r="O71" s="110"/>
      <c r="P71" s="109">
        <f t="shared" si="3"/>
        <v>8</v>
      </c>
      <c r="Q71" s="226">
        <v>6</v>
      </c>
      <c r="R71" s="110"/>
      <c r="S71" s="109">
        <f t="shared" si="4"/>
        <v>6</v>
      </c>
      <c r="T71" s="226">
        <v>7</v>
      </c>
      <c r="U71" s="110"/>
      <c r="V71" s="109">
        <f t="shared" si="5"/>
        <v>7</v>
      </c>
      <c r="W71" s="226">
        <v>8</v>
      </c>
      <c r="X71" s="110"/>
      <c r="Y71" s="109">
        <f t="shared" si="6"/>
        <v>8</v>
      </c>
      <c r="Z71" s="226">
        <v>6</v>
      </c>
      <c r="AA71" s="110"/>
      <c r="AB71" s="109">
        <f t="shared" si="7"/>
        <v>6</v>
      </c>
      <c r="AC71" s="109">
        <v>9</v>
      </c>
      <c r="AD71" s="109"/>
      <c r="AE71" s="109">
        <f t="shared" si="8"/>
        <v>9</v>
      </c>
      <c r="AF71" s="109">
        <v>8</v>
      </c>
      <c r="AG71" s="109"/>
      <c r="AH71" s="109">
        <f t="shared" si="9"/>
        <v>8</v>
      </c>
      <c r="AI71" s="226">
        <v>10</v>
      </c>
      <c r="AJ71" s="109"/>
      <c r="AK71" s="109">
        <f t="shared" si="10"/>
        <v>10</v>
      </c>
      <c r="AL71" s="140">
        <f t="shared" si="11"/>
        <v>7.17</v>
      </c>
      <c r="AM71" s="141" t="str">
        <f t="shared" si="12"/>
        <v>Khá</v>
      </c>
      <c r="AP71" s="348" t="s">
        <v>198</v>
      </c>
      <c r="AQ71" s="349" t="s">
        <v>194</v>
      </c>
    </row>
    <row r="72" spans="1:43" ht="22.5" customHeight="1">
      <c r="A72" s="113">
        <v>65</v>
      </c>
      <c r="B72" s="115" t="s">
        <v>199</v>
      </c>
      <c r="C72" s="116" t="s">
        <v>194</v>
      </c>
      <c r="D72" s="107">
        <v>409180157</v>
      </c>
      <c r="E72" s="117" t="s">
        <v>306</v>
      </c>
      <c r="F72" s="118" t="s">
        <v>356</v>
      </c>
      <c r="G72" s="129" t="s">
        <v>231</v>
      </c>
      <c r="H72" s="226">
        <v>5</v>
      </c>
      <c r="I72" s="110"/>
      <c r="J72" s="109">
        <f t="shared" si="1"/>
        <v>5</v>
      </c>
      <c r="K72" s="226">
        <v>8</v>
      </c>
      <c r="L72" s="110"/>
      <c r="M72" s="109">
        <f t="shared" si="2"/>
        <v>8</v>
      </c>
      <c r="N72" s="226">
        <v>6</v>
      </c>
      <c r="O72" s="110"/>
      <c r="P72" s="109">
        <f t="shared" si="3"/>
        <v>6</v>
      </c>
      <c r="Q72" s="226">
        <v>5</v>
      </c>
      <c r="R72" s="110"/>
      <c r="S72" s="109">
        <f t="shared" si="4"/>
        <v>5</v>
      </c>
      <c r="T72" s="226">
        <v>9</v>
      </c>
      <c r="U72" s="110"/>
      <c r="V72" s="109">
        <f t="shared" si="5"/>
        <v>9</v>
      </c>
      <c r="W72" s="226">
        <v>8</v>
      </c>
      <c r="X72" s="110"/>
      <c r="Y72" s="109">
        <f t="shared" si="6"/>
        <v>8</v>
      </c>
      <c r="Z72" s="226">
        <v>6</v>
      </c>
      <c r="AA72" s="110"/>
      <c r="AB72" s="109">
        <f t="shared" si="7"/>
        <v>6</v>
      </c>
      <c r="AC72" s="109">
        <v>8</v>
      </c>
      <c r="AD72" s="109"/>
      <c r="AE72" s="109">
        <f t="shared" si="8"/>
        <v>8</v>
      </c>
      <c r="AF72" s="109">
        <v>8</v>
      </c>
      <c r="AG72" s="109"/>
      <c r="AH72" s="109">
        <f t="shared" si="9"/>
        <v>8</v>
      </c>
      <c r="AI72" s="226">
        <v>10</v>
      </c>
      <c r="AJ72" s="109"/>
      <c r="AK72" s="109">
        <f t="shared" si="10"/>
        <v>10</v>
      </c>
      <c r="AL72" s="140">
        <f t="shared" si="11"/>
        <v>6.92</v>
      </c>
      <c r="AM72" s="141" t="str">
        <f aca="true" t="shared" si="13" ref="AM72:AM89">IF(AL72&gt;=9,"Xuất sắc",IF(AL72&gt;=8,"Giỏi",IF(AL72&gt;=7,"Khá",IF(AL72&gt;=6,"TB.Khá",IF(AL72&gt;=5,"Trung Bình",IF(AL72&gt;=4,"Yếu","Kém"))))))</f>
        <v>TB.Khá</v>
      </c>
      <c r="AP72" s="348" t="s">
        <v>199</v>
      </c>
      <c r="AQ72" s="349" t="s">
        <v>194</v>
      </c>
    </row>
    <row r="73" spans="1:43" ht="22.5" customHeight="1">
      <c r="A73" s="113">
        <v>66</v>
      </c>
      <c r="B73" s="105" t="s">
        <v>145</v>
      </c>
      <c r="C73" s="106" t="s">
        <v>200</v>
      </c>
      <c r="D73" s="107">
        <v>409180158</v>
      </c>
      <c r="E73" s="108" t="s">
        <v>300</v>
      </c>
      <c r="F73" s="104" t="s">
        <v>15</v>
      </c>
      <c r="G73" s="129" t="s">
        <v>231</v>
      </c>
      <c r="H73" s="226">
        <v>4</v>
      </c>
      <c r="I73" s="110">
        <v>6</v>
      </c>
      <c r="J73" s="109">
        <f t="shared" si="1"/>
        <v>6</v>
      </c>
      <c r="K73" s="226">
        <v>8</v>
      </c>
      <c r="L73" s="110"/>
      <c r="M73" s="109">
        <f t="shared" si="2"/>
        <v>8</v>
      </c>
      <c r="N73" s="226">
        <v>7</v>
      </c>
      <c r="O73" s="110"/>
      <c r="P73" s="109">
        <f t="shared" si="3"/>
        <v>7</v>
      </c>
      <c r="Q73" s="226">
        <v>6</v>
      </c>
      <c r="R73" s="110"/>
      <c r="S73" s="109">
        <f t="shared" si="4"/>
        <v>6</v>
      </c>
      <c r="T73" s="226">
        <v>6</v>
      </c>
      <c r="U73" s="110"/>
      <c r="V73" s="109">
        <f t="shared" si="5"/>
        <v>6</v>
      </c>
      <c r="W73" s="226">
        <v>8</v>
      </c>
      <c r="X73" s="110"/>
      <c r="Y73" s="109">
        <f t="shared" si="6"/>
        <v>8</v>
      </c>
      <c r="Z73" s="226">
        <v>7</v>
      </c>
      <c r="AA73" s="110"/>
      <c r="AB73" s="109">
        <f t="shared" si="7"/>
        <v>7</v>
      </c>
      <c r="AC73" s="109">
        <v>8</v>
      </c>
      <c r="AD73" s="109"/>
      <c r="AE73" s="109">
        <f t="shared" si="8"/>
        <v>8</v>
      </c>
      <c r="AF73" s="109">
        <v>8</v>
      </c>
      <c r="AG73" s="109"/>
      <c r="AH73" s="109">
        <f t="shared" si="9"/>
        <v>8</v>
      </c>
      <c r="AI73" s="226"/>
      <c r="AJ73" s="109"/>
      <c r="AK73" s="109">
        <f t="shared" si="10"/>
        <v>0</v>
      </c>
      <c r="AL73" s="140">
        <f t="shared" si="11"/>
        <v>6.5</v>
      </c>
      <c r="AM73" s="141" t="str">
        <f t="shared" si="13"/>
        <v>TB.Khá</v>
      </c>
      <c r="AP73" s="346" t="s">
        <v>145</v>
      </c>
      <c r="AQ73" s="347" t="s">
        <v>200</v>
      </c>
    </row>
    <row r="74" spans="1:43" ht="22.5" customHeight="1">
      <c r="A74" s="104">
        <v>67</v>
      </c>
      <c r="B74" s="105" t="s">
        <v>201</v>
      </c>
      <c r="C74" s="106" t="s">
        <v>202</v>
      </c>
      <c r="D74" s="114">
        <v>409180159</v>
      </c>
      <c r="E74" s="108" t="s">
        <v>307</v>
      </c>
      <c r="F74" s="104" t="s">
        <v>41</v>
      </c>
      <c r="G74" s="129" t="s">
        <v>231</v>
      </c>
      <c r="H74" s="226">
        <v>3</v>
      </c>
      <c r="I74" s="110">
        <v>5</v>
      </c>
      <c r="J74" s="109">
        <f t="shared" si="1"/>
        <v>5</v>
      </c>
      <c r="K74" s="226">
        <v>7</v>
      </c>
      <c r="L74" s="110"/>
      <c r="M74" s="109">
        <f t="shared" si="2"/>
        <v>7</v>
      </c>
      <c r="N74" s="226">
        <v>4</v>
      </c>
      <c r="O74" s="110">
        <v>5</v>
      </c>
      <c r="P74" s="109">
        <f t="shared" si="3"/>
        <v>5</v>
      </c>
      <c r="Q74" s="226">
        <v>4</v>
      </c>
      <c r="R74" s="110">
        <v>6</v>
      </c>
      <c r="S74" s="109">
        <f t="shared" si="4"/>
        <v>6</v>
      </c>
      <c r="T74" s="226">
        <v>7</v>
      </c>
      <c r="U74" s="110"/>
      <c r="V74" s="109">
        <f t="shared" si="5"/>
        <v>7</v>
      </c>
      <c r="W74" s="226">
        <v>8</v>
      </c>
      <c r="X74" s="110"/>
      <c r="Y74" s="109">
        <f t="shared" si="6"/>
        <v>8</v>
      </c>
      <c r="Z74" s="226">
        <v>6</v>
      </c>
      <c r="AA74" s="110"/>
      <c r="AB74" s="109">
        <f t="shared" si="7"/>
        <v>6</v>
      </c>
      <c r="AC74" s="109">
        <v>8</v>
      </c>
      <c r="AD74" s="109"/>
      <c r="AE74" s="109">
        <f t="shared" si="8"/>
        <v>8</v>
      </c>
      <c r="AF74" s="109">
        <v>8</v>
      </c>
      <c r="AG74" s="109"/>
      <c r="AH74" s="109">
        <f t="shared" si="9"/>
        <v>8</v>
      </c>
      <c r="AI74" s="226"/>
      <c r="AJ74" s="109"/>
      <c r="AK74" s="109">
        <f t="shared" si="10"/>
        <v>0</v>
      </c>
      <c r="AL74" s="140">
        <f t="shared" si="11"/>
        <v>6.04</v>
      </c>
      <c r="AM74" s="141" t="str">
        <f t="shared" si="13"/>
        <v>TB.Khá</v>
      </c>
      <c r="AP74" s="346" t="s">
        <v>201</v>
      </c>
      <c r="AQ74" s="347" t="s">
        <v>202</v>
      </c>
    </row>
    <row r="75" spans="1:43" ht="22.5" customHeight="1">
      <c r="A75" s="113">
        <v>68</v>
      </c>
      <c r="B75" s="105" t="s">
        <v>203</v>
      </c>
      <c r="C75" s="106" t="s">
        <v>204</v>
      </c>
      <c r="D75" s="107">
        <v>409180160</v>
      </c>
      <c r="E75" s="108" t="s">
        <v>276</v>
      </c>
      <c r="F75" s="104" t="s">
        <v>36</v>
      </c>
      <c r="G75" s="129" t="s">
        <v>231</v>
      </c>
      <c r="H75" s="226">
        <v>5</v>
      </c>
      <c r="I75" s="110"/>
      <c r="J75" s="109">
        <f t="shared" si="1"/>
        <v>5</v>
      </c>
      <c r="K75" s="226">
        <v>7</v>
      </c>
      <c r="L75" s="110"/>
      <c r="M75" s="109">
        <f t="shared" si="2"/>
        <v>7</v>
      </c>
      <c r="N75" s="226">
        <v>5</v>
      </c>
      <c r="O75" s="110"/>
      <c r="P75" s="109">
        <f t="shared" si="3"/>
        <v>5</v>
      </c>
      <c r="Q75" s="226">
        <v>8</v>
      </c>
      <c r="R75" s="110"/>
      <c r="S75" s="109">
        <f t="shared" si="4"/>
        <v>8</v>
      </c>
      <c r="T75" s="226">
        <v>7</v>
      </c>
      <c r="U75" s="110"/>
      <c r="V75" s="109">
        <f t="shared" si="5"/>
        <v>7</v>
      </c>
      <c r="W75" s="226">
        <v>8</v>
      </c>
      <c r="X75" s="110"/>
      <c r="Y75" s="109">
        <f t="shared" si="6"/>
        <v>8</v>
      </c>
      <c r="Z75" s="226">
        <v>6</v>
      </c>
      <c r="AA75" s="110"/>
      <c r="AB75" s="109">
        <f t="shared" si="7"/>
        <v>6</v>
      </c>
      <c r="AC75" s="109">
        <v>9</v>
      </c>
      <c r="AD75" s="109"/>
      <c r="AE75" s="109">
        <f t="shared" si="8"/>
        <v>9</v>
      </c>
      <c r="AF75" s="109">
        <v>9</v>
      </c>
      <c r="AG75" s="109"/>
      <c r="AH75" s="109">
        <f t="shared" si="9"/>
        <v>9</v>
      </c>
      <c r="AI75" s="226">
        <v>10</v>
      </c>
      <c r="AJ75" s="109"/>
      <c r="AK75" s="109">
        <f t="shared" si="10"/>
        <v>10</v>
      </c>
      <c r="AL75" s="140">
        <f t="shared" si="11"/>
        <v>6.79</v>
      </c>
      <c r="AM75" s="141" t="str">
        <f t="shared" si="13"/>
        <v>TB.Khá</v>
      </c>
      <c r="AP75" s="346" t="s">
        <v>203</v>
      </c>
      <c r="AQ75" s="347" t="s">
        <v>204</v>
      </c>
    </row>
    <row r="76" spans="1:43" ht="22.5" customHeight="1">
      <c r="A76" s="104">
        <v>69</v>
      </c>
      <c r="B76" s="105" t="s">
        <v>205</v>
      </c>
      <c r="C76" s="106" t="s">
        <v>206</v>
      </c>
      <c r="D76" s="107">
        <v>409180161</v>
      </c>
      <c r="E76" s="108" t="s">
        <v>308</v>
      </c>
      <c r="F76" s="104" t="s">
        <v>356</v>
      </c>
      <c r="G76" s="129" t="s">
        <v>164</v>
      </c>
      <c r="H76" s="226">
        <v>6</v>
      </c>
      <c r="I76" s="110"/>
      <c r="J76" s="109">
        <f aca="true" t="shared" si="14" ref="J76:J89">IF(I76="",H76,IF(AND(I76&gt;=5,I76&gt;H76),I76,MAX(H76,I76)))</f>
        <v>6</v>
      </c>
      <c r="K76" s="226">
        <v>8</v>
      </c>
      <c r="L76" s="110"/>
      <c r="M76" s="109">
        <f aca="true" t="shared" si="15" ref="M76:M89">IF(L76="",K76,IF(AND(L76&gt;=5,L76&gt;K76),L76,MAX(K76,L76)))</f>
        <v>8</v>
      </c>
      <c r="N76" s="226">
        <v>4</v>
      </c>
      <c r="O76" s="110">
        <v>7</v>
      </c>
      <c r="P76" s="109">
        <f aca="true" t="shared" si="16" ref="P76:P89">IF(O76="",N76,IF(AND(O76&gt;=5,O76&gt;N76),O76,MAX(N76,O76)))</f>
        <v>7</v>
      </c>
      <c r="Q76" s="226">
        <v>6</v>
      </c>
      <c r="R76" s="110"/>
      <c r="S76" s="109">
        <f aca="true" t="shared" si="17" ref="S76:S89">IF(R76="",Q76,IF(AND(R76&gt;=5,R76&gt;Q76),R76,MAX(Q76,R76)))</f>
        <v>6</v>
      </c>
      <c r="T76" s="226">
        <v>9</v>
      </c>
      <c r="U76" s="110"/>
      <c r="V76" s="109">
        <f aca="true" t="shared" si="18" ref="V76:V89">IF(U76="",T76,IF(AND(U76&gt;=5,U76&gt;T76),U76,MAX(T76,U76)))</f>
        <v>9</v>
      </c>
      <c r="W76" s="226">
        <v>8</v>
      </c>
      <c r="X76" s="110"/>
      <c r="Y76" s="109">
        <f aca="true" t="shared" si="19" ref="Y76:Y89">IF(X76="",W76,IF(AND(X76&gt;=5,X76&gt;W76),X76,MAX(W76,X76)))</f>
        <v>8</v>
      </c>
      <c r="Z76" s="226">
        <v>7</v>
      </c>
      <c r="AA76" s="110"/>
      <c r="AB76" s="109">
        <f aca="true" t="shared" si="20" ref="AB76:AB89">IF(AA76="",Z76,IF(AND(AA76&gt;=5,AA76&gt;Z76),AA76,MAX(Z76,AA76)))</f>
        <v>7</v>
      </c>
      <c r="AC76" s="109">
        <v>9</v>
      </c>
      <c r="AD76" s="109"/>
      <c r="AE76" s="109">
        <f aca="true" t="shared" si="21" ref="AE76:AE89">IF(AD76="",AC76,IF(AND(AD76&gt;=5,AD76&gt;AC76),AD76,MAX(AC76,AD76)))</f>
        <v>9</v>
      </c>
      <c r="AF76" s="109">
        <v>9</v>
      </c>
      <c r="AG76" s="109"/>
      <c r="AH76" s="109">
        <f aca="true" t="shared" si="22" ref="AH76:AH89">IF(AG76="",AF76,IF(AND(AG76&gt;=5,AG76&gt;AF76),AG76,MAX(AF76,AG76)))</f>
        <v>9</v>
      </c>
      <c r="AI76" s="226">
        <v>10</v>
      </c>
      <c r="AJ76" s="109"/>
      <c r="AK76" s="109">
        <f aca="true" t="shared" si="23" ref="AK76:AK89">IF(AJ76="",AI76,IF(AND(AJ76&gt;=5,AJ76&gt;AI76),AJ76,MAX(AI76,AJ76)))</f>
        <v>10</v>
      </c>
      <c r="AL76" s="140">
        <f aca="true" t="shared" si="24" ref="AL76:AL89">ROUND(SUMPRODUCT(H76:AK76,$H$10:$AK$10)/SUM($H$10:$AK$10),2)</f>
        <v>7.42</v>
      </c>
      <c r="AM76" s="141" t="str">
        <f t="shared" si="13"/>
        <v>Khá</v>
      </c>
      <c r="AP76" s="346" t="s">
        <v>205</v>
      </c>
      <c r="AQ76" s="347" t="s">
        <v>206</v>
      </c>
    </row>
    <row r="77" spans="1:43" ht="22.5" customHeight="1">
      <c r="A77" s="113">
        <v>70</v>
      </c>
      <c r="B77" s="105" t="s">
        <v>207</v>
      </c>
      <c r="C77" s="106" t="s">
        <v>208</v>
      </c>
      <c r="D77" s="114">
        <v>409180162</v>
      </c>
      <c r="E77" s="108" t="s">
        <v>309</v>
      </c>
      <c r="F77" s="104" t="s">
        <v>9</v>
      </c>
      <c r="G77" s="129" t="s">
        <v>231</v>
      </c>
      <c r="H77" s="226">
        <v>7</v>
      </c>
      <c r="I77" s="110"/>
      <c r="J77" s="109">
        <f t="shared" si="14"/>
        <v>7</v>
      </c>
      <c r="K77" s="226">
        <v>9</v>
      </c>
      <c r="L77" s="110"/>
      <c r="M77" s="109">
        <f t="shared" si="15"/>
        <v>9</v>
      </c>
      <c r="N77" s="226">
        <v>8</v>
      </c>
      <c r="O77" s="110"/>
      <c r="P77" s="109">
        <f t="shared" si="16"/>
        <v>8</v>
      </c>
      <c r="Q77" s="226">
        <v>10</v>
      </c>
      <c r="R77" s="110"/>
      <c r="S77" s="109">
        <f t="shared" si="17"/>
        <v>10</v>
      </c>
      <c r="T77" s="226">
        <v>8</v>
      </c>
      <c r="U77" s="110"/>
      <c r="V77" s="109">
        <f t="shared" si="18"/>
        <v>8</v>
      </c>
      <c r="W77" s="226">
        <v>9</v>
      </c>
      <c r="X77" s="110"/>
      <c r="Y77" s="109">
        <f t="shared" si="19"/>
        <v>9</v>
      </c>
      <c r="Z77" s="226">
        <v>8</v>
      </c>
      <c r="AA77" s="110"/>
      <c r="AB77" s="109">
        <f t="shared" si="20"/>
        <v>8</v>
      </c>
      <c r="AC77" s="109">
        <v>9</v>
      </c>
      <c r="AD77" s="109"/>
      <c r="AE77" s="109">
        <f t="shared" si="21"/>
        <v>9</v>
      </c>
      <c r="AF77" s="109">
        <v>9</v>
      </c>
      <c r="AG77" s="109"/>
      <c r="AH77" s="109">
        <f t="shared" si="22"/>
        <v>9</v>
      </c>
      <c r="AI77" s="226">
        <v>10</v>
      </c>
      <c r="AJ77" s="109"/>
      <c r="AK77" s="109">
        <f t="shared" si="23"/>
        <v>10</v>
      </c>
      <c r="AL77" s="140">
        <f t="shared" si="24"/>
        <v>8.54</v>
      </c>
      <c r="AM77" s="141" t="str">
        <f t="shared" si="13"/>
        <v>Giỏi</v>
      </c>
      <c r="AP77" s="346" t="s">
        <v>207</v>
      </c>
      <c r="AQ77" s="347" t="s">
        <v>208</v>
      </c>
    </row>
    <row r="78" spans="1:43" ht="22.5" customHeight="1">
      <c r="A78" s="113">
        <v>71</v>
      </c>
      <c r="B78" s="105" t="s">
        <v>209</v>
      </c>
      <c r="C78" s="106" t="s">
        <v>210</v>
      </c>
      <c r="D78" s="107">
        <v>409180164</v>
      </c>
      <c r="E78" s="108" t="s">
        <v>310</v>
      </c>
      <c r="F78" s="104" t="s">
        <v>23</v>
      </c>
      <c r="G78" s="129" t="s">
        <v>164</v>
      </c>
      <c r="H78" s="226">
        <v>3</v>
      </c>
      <c r="I78" s="110">
        <v>5</v>
      </c>
      <c r="J78" s="109">
        <f t="shared" si="14"/>
        <v>5</v>
      </c>
      <c r="K78" s="226">
        <v>4</v>
      </c>
      <c r="L78" s="110">
        <v>7</v>
      </c>
      <c r="M78" s="109">
        <f t="shared" si="15"/>
        <v>7</v>
      </c>
      <c r="N78" s="226">
        <v>7</v>
      </c>
      <c r="O78" s="110"/>
      <c r="P78" s="109">
        <f t="shared" si="16"/>
        <v>7</v>
      </c>
      <c r="Q78" s="226">
        <v>2</v>
      </c>
      <c r="R78" s="110">
        <v>7</v>
      </c>
      <c r="S78" s="109">
        <f t="shared" si="17"/>
        <v>7</v>
      </c>
      <c r="T78" s="226">
        <v>7</v>
      </c>
      <c r="U78" s="110"/>
      <c r="V78" s="109">
        <f t="shared" si="18"/>
        <v>7</v>
      </c>
      <c r="W78" s="226">
        <v>8</v>
      </c>
      <c r="X78" s="110"/>
      <c r="Y78" s="109">
        <f t="shared" si="19"/>
        <v>8</v>
      </c>
      <c r="Z78" s="226">
        <v>6</v>
      </c>
      <c r="AA78" s="110"/>
      <c r="AB78" s="109">
        <f t="shared" si="20"/>
        <v>6</v>
      </c>
      <c r="AC78" s="109">
        <v>9</v>
      </c>
      <c r="AD78" s="109"/>
      <c r="AE78" s="109">
        <f t="shared" si="21"/>
        <v>9</v>
      </c>
      <c r="AF78" s="109">
        <v>8</v>
      </c>
      <c r="AG78" s="109"/>
      <c r="AH78" s="109">
        <f t="shared" si="22"/>
        <v>8</v>
      </c>
      <c r="AI78" s="226">
        <v>10</v>
      </c>
      <c r="AJ78" s="109"/>
      <c r="AK78" s="109">
        <f t="shared" si="23"/>
        <v>10</v>
      </c>
      <c r="AL78" s="140">
        <f t="shared" si="24"/>
        <v>6.96</v>
      </c>
      <c r="AM78" s="141" t="str">
        <f t="shared" si="13"/>
        <v>TB.Khá</v>
      </c>
      <c r="AO78" s="224" t="s">
        <v>357</v>
      </c>
      <c r="AP78" s="346" t="s">
        <v>209</v>
      </c>
      <c r="AQ78" s="347" t="s">
        <v>210</v>
      </c>
    </row>
    <row r="79" spans="1:43" ht="22.5" customHeight="1">
      <c r="A79" s="104">
        <v>72</v>
      </c>
      <c r="B79" s="105" t="s">
        <v>211</v>
      </c>
      <c r="C79" s="106" t="s">
        <v>212</v>
      </c>
      <c r="D79" s="114">
        <v>409180165</v>
      </c>
      <c r="E79" s="108" t="s">
        <v>311</v>
      </c>
      <c r="F79" s="104" t="s">
        <v>5</v>
      </c>
      <c r="G79" s="129" t="s">
        <v>164</v>
      </c>
      <c r="H79" s="226">
        <v>3</v>
      </c>
      <c r="I79" s="110">
        <v>6</v>
      </c>
      <c r="J79" s="109">
        <f t="shared" si="14"/>
        <v>6</v>
      </c>
      <c r="K79" s="226">
        <v>6</v>
      </c>
      <c r="L79" s="110"/>
      <c r="M79" s="109">
        <f t="shared" si="15"/>
        <v>6</v>
      </c>
      <c r="N79" s="226">
        <v>8</v>
      </c>
      <c r="O79" s="110"/>
      <c r="P79" s="109">
        <f t="shared" si="16"/>
        <v>8</v>
      </c>
      <c r="Q79" s="226">
        <v>1</v>
      </c>
      <c r="R79" s="110">
        <v>9</v>
      </c>
      <c r="S79" s="109">
        <f t="shared" si="17"/>
        <v>9</v>
      </c>
      <c r="T79" s="226">
        <v>7</v>
      </c>
      <c r="U79" s="110">
        <v>7</v>
      </c>
      <c r="V79" s="109">
        <f t="shared" si="18"/>
        <v>7</v>
      </c>
      <c r="W79" s="226">
        <v>8</v>
      </c>
      <c r="X79" s="110"/>
      <c r="Y79" s="109">
        <f t="shared" si="19"/>
        <v>8</v>
      </c>
      <c r="Z79" s="226">
        <v>8</v>
      </c>
      <c r="AA79" s="110"/>
      <c r="AB79" s="109">
        <f t="shared" si="20"/>
        <v>8</v>
      </c>
      <c r="AC79" s="109">
        <v>7</v>
      </c>
      <c r="AD79" s="109"/>
      <c r="AE79" s="109">
        <f t="shared" si="21"/>
        <v>7</v>
      </c>
      <c r="AF79" s="109">
        <v>7</v>
      </c>
      <c r="AG79" s="109"/>
      <c r="AH79" s="109">
        <f t="shared" si="22"/>
        <v>7</v>
      </c>
      <c r="AI79" s="226">
        <v>10</v>
      </c>
      <c r="AJ79" s="109"/>
      <c r="AK79" s="109">
        <f t="shared" si="23"/>
        <v>10</v>
      </c>
      <c r="AL79" s="140">
        <f t="shared" si="24"/>
        <v>7.5</v>
      </c>
      <c r="AM79" s="141" t="str">
        <f t="shared" si="13"/>
        <v>Khá</v>
      </c>
      <c r="AO79" s="224" t="s">
        <v>358</v>
      </c>
      <c r="AP79" s="346" t="s">
        <v>211</v>
      </c>
      <c r="AQ79" s="347" t="s">
        <v>212</v>
      </c>
    </row>
    <row r="80" spans="1:43" ht="22.5" customHeight="1">
      <c r="A80" s="113">
        <v>73</v>
      </c>
      <c r="B80" s="105" t="s">
        <v>213</v>
      </c>
      <c r="C80" s="106" t="s">
        <v>214</v>
      </c>
      <c r="D80" s="107">
        <v>409180166</v>
      </c>
      <c r="E80" s="108" t="s">
        <v>312</v>
      </c>
      <c r="F80" s="104" t="s">
        <v>37</v>
      </c>
      <c r="G80" s="129" t="s">
        <v>231</v>
      </c>
      <c r="H80" s="226">
        <v>3</v>
      </c>
      <c r="I80" s="110">
        <v>5</v>
      </c>
      <c r="J80" s="109">
        <f t="shared" si="14"/>
        <v>5</v>
      </c>
      <c r="K80" s="226">
        <v>5</v>
      </c>
      <c r="L80" s="110"/>
      <c r="M80" s="109">
        <f t="shared" si="15"/>
        <v>5</v>
      </c>
      <c r="N80" s="226">
        <v>4</v>
      </c>
      <c r="O80" s="110">
        <v>5</v>
      </c>
      <c r="P80" s="109">
        <f t="shared" si="16"/>
        <v>5</v>
      </c>
      <c r="Q80" s="226">
        <v>4</v>
      </c>
      <c r="R80" s="110">
        <v>6</v>
      </c>
      <c r="S80" s="109">
        <f t="shared" si="17"/>
        <v>6</v>
      </c>
      <c r="T80" s="226">
        <v>7</v>
      </c>
      <c r="U80" s="110"/>
      <c r="V80" s="109">
        <f t="shared" si="18"/>
        <v>7</v>
      </c>
      <c r="W80" s="226">
        <v>7</v>
      </c>
      <c r="X80" s="110"/>
      <c r="Y80" s="109">
        <f t="shared" si="19"/>
        <v>7</v>
      </c>
      <c r="Z80" s="226">
        <v>5</v>
      </c>
      <c r="AA80" s="110"/>
      <c r="AB80" s="109">
        <f t="shared" si="20"/>
        <v>5</v>
      </c>
      <c r="AC80" s="109">
        <v>7</v>
      </c>
      <c r="AD80" s="109"/>
      <c r="AE80" s="109">
        <f t="shared" si="21"/>
        <v>7</v>
      </c>
      <c r="AF80" s="109">
        <v>7</v>
      </c>
      <c r="AG80" s="109"/>
      <c r="AH80" s="109">
        <f t="shared" si="22"/>
        <v>7</v>
      </c>
      <c r="AI80" s="226">
        <v>10</v>
      </c>
      <c r="AJ80" s="109"/>
      <c r="AK80" s="109">
        <f t="shared" si="23"/>
        <v>10</v>
      </c>
      <c r="AL80" s="140">
        <f t="shared" si="24"/>
        <v>6.04</v>
      </c>
      <c r="AM80" s="141" t="str">
        <f t="shared" si="13"/>
        <v>TB.Khá</v>
      </c>
      <c r="AO80" s="224" t="s">
        <v>359</v>
      </c>
      <c r="AP80" s="346" t="s">
        <v>213</v>
      </c>
      <c r="AQ80" s="347" t="s">
        <v>214</v>
      </c>
    </row>
    <row r="81" spans="1:43" ht="22.5" customHeight="1">
      <c r="A81" s="104">
        <v>74</v>
      </c>
      <c r="B81" s="105" t="s">
        <v>215</v>
      </c>
      <c r="C81" s="106" t="s">
        <v>216</v>
      </c>
      <c r="D81" s="107">
        <v>409180167</v>
      </c>
      <c r="E81" s="108" t="s">
        <v>313</v>
      </c>
      <c r="F81" s="104" t="s">
        <v>42</v>
      </c>
      <c r="G81" s="129" t="s">
        <v>231</v>
      </c>
      <c r="H81" s="226">
        <v>6</v>
      </c>
      <c r="I81" s="110"/>
      <c r="J81" s="109">
        <f t="shared" si="14"/>
        <v>6</v>
      </c>
      <c r="K81" s="226">
        <v>9</v>
      </c>
      <c r="L81" s="110"/>
      <c r="M81" s="109">
        <f t="shared" si="15"/>
        <v>9</v>
      </c>
      <c r="N81" s="226">
        <v>9</v>
      </c>
      <c r="O81" s="110"/>
      <c r="P81" s="109">
        <f t="shared" si="16"/>
        <v>9</v>
      </c>
      <c r="Q81" s="226">
        <v>6</v>
      </c>
      <c r="R81" s="110"/>
      <c r="S81" s="109">
        <f t="shared" si="17"/>
        <v>6</v>
      </c>
      <c r="T81" s="226">
        <v>8</v>
      </c>
      <c r="U81" s="110"/>
      <c r="V81" s="109">
        <f t="shared" si="18"/>
        <v>8</v>
      </c>
      <c r="W81" s="226">
        <v>9</v>
      </c>
      <c r="X81" s="110"/>
      <c r="Y81" s="109">
        <f t="shared" si="19"/>
        <v>9</v>
      </c>
      <c r="Z81" s="226">
        <v>6</v>
      </c>
      <c r="AA81" s="110"/>
      <c r="AB81" s="109">
        <f t="shared" si="20"/>
        <v>6</v>
      </c>
      <c r="AC81" s="109">
        <v>9</v>
      </c>
      <c r="AD81" s="109"/>
      <c r="AE81" s="109">
        <f t="shared" si="21"/>
        <v>9</v>
      </c>
      <c r="AF81" s="109">
        <v>9</v>
      </c>
      <c r="AG81" s="109"/>
      <c r="AH81" s="109">
        <f t="shared" si="22"/>
        <v>9</v>
      </c>
      <c r="AI81" s="226"/>
      <c r="AJ81" s="109"/>
      <c r="AK81" s="109">
        <f t="shared" si="23"/>
        <v>0</v>
      </c>
      <c r="AL81" s="140">
        <f t="shared" si="24"/>
        <v>7.46</v>
      </c>
      <c r="AM81" s="141" t="str">
        <f t="shared" si="13"/>
        <v>Khá</v>
      </c>
      <c r="AO81" s="224" t="s">
        <v>360</v>
      </c>
      <c r="AP81" s="346" t="s">
        <v>215</v>
      </c>
      <c r="AQ81" s="347" t="s">
        <v>216</v>
      </c>
    </row>
    <row r="82" spans="1:43" ht="22.5" customHeight="1">
      <c r="A82" s="113">
        <v>75</v>
      </c>
      <c r="B82" s="105" t="s">
        <v>217</v>
      </c>
      <c r="C82" s="106" t="s">
        <v>218</v>
      </c>
      <c r="D82" s="107">
        <v>409180169</v>
      </c>
      <c r="E82" s="108" t="s">
        <v>314</v>
      </c>
      <c r="F82" s="104" t="s">
        <v>10</v>
      </c>
      <c r="G82" s="129" t="s">
        <v>231</v>
      </c>
      <c r="H82" s="226">
        <v>4</v>
      </c>
      <c r="I82" s="110">
        <v>5</v>
      </c>
      <c r="J82" s="109">
        <f t="shared" si="14"/>
        <v>5</v>
      </c>
      <c r="K82" s="226">
        <v>7</v>
      </c>
      <c r="L82" s="110"/>
      <c r="M82" s="109">
        <f t="shared" si="15"/>
        <v>7</v>
      </c>
      <c r="N82" s="226">
        <v>4</v>
      </c>
      <c r="O82" s="110">
        <v>5</v>
      </c>
      <c r="P82" s="109">
        <f t="shared" si="16"/>
        <v>5</v>
      </c>
      <c r="Q82" s="226">
        <v>5</v>
      </c>
      <c r="R82" s="110"/>
      <c r="S82" s="109">
        <f t="shared" si="17"/>
        <v>5</v>
      </c>
      <c r="T82" s="226">
        <v>7</v>
      </c>
      <c r="U82" s="110"/>
      <c r="V82" s="109">
        <f t="shared" si="18"/>
        <v>7</v>
      </c>
      <c r="W82" s="226">
        <v>8</v>
      </c>
      <c r="X82" s="110"/>
      <c r="Y82" s="109">
        <f t="shared" si="19"/>
        <v>8</v>
      </c>
      <c r="Z82" s="226">
        <v>6</v>
      </c>
      <c r="AA82" s="110"/>
      <c r="AB82" s="109">
        <f t="shared" si="20"/>
        <v>6</v>
      </c>
      <c r="AC82" s="109">
        <v>7</v>
      </c>
      <c r="AD82" s="109"/>
      <c r="AE82" s="109">
        <f t="shared" si="21"/>
        <v>7</v>
      </c>
      <c r="AF82" s="109">
        <v>7</v>
      </c>
      <c r="AG82" s="109"/>
      <c r="AH82" s="109">
        <f t="shared" si="22"/>
        <v>7</v>
      </c>
      <c r="AI82" s="226">
        <v>10</v>
      </c>
      <c r="AJ82" s="109"/>
      <c r="AK82" s="109">
        <f t="shared" si="23"/>
        <v>10</v>
      </c>
      <c r="AL82" s="140">
        <f t="shared" si="24"/>
        <v>6.29</v>
      </c>
      <c r="AM82" s="141" t="str">
        <f t="shared" si="13"/>
        <v>TB.Khá</v>
      </c>
      <c r="AO82" s="224" t="s">
        <v>361</v>
      </c>
      <c r="AP82" s="346" t="s">
        <v>217</v>
      </c>
      <c r="AQ82" s="347" t="s">
        <v>218</v>
      </c>
    </row>
    <row r="83" spans="1:43" ht="22.5" customHeight="1">
      <c r="A83" s="113">
        <v>76</v>
      </c>
      <c r="B83" s="105" t="s">
        <v>219</v>
      </c>
      <c r="C83" s="106" t="s">
        <v>220</v>
      </c>
      <c r="D83" s="114">
        <v>409180171</v>
      </c>
      <c r="E83" s="108" t="s">
        <v>315</v>
      </c>
      <c r="F83" s="104" t="s">
        <v>5</v>
      </c>
      <c r="G83" s="129" t="s">
        <v>231</v>
      </c>
      <c r="H83" s="226">
        <v>4</v>
      </c>
      <c r="I83" s="110">
        <v>6</v>
      </c>
      <c r="J83" s="109">
        <f t="shared" si="14"/>
        <v>6</v>
      </c>
      <c r="K83" s="226">
        <v>6</v>
      </c>
      <c r="L83" s="110"/>
      <c r="M83" s="109">
        <f t="shared" si="15"/>
        <v>6</v>
      </c>
      <c r="N83" s="226">
        <v>8</v>
      </c>
      <c r="O83" s="110"/>
      <c r="P83" s="109">
        <f t="shared" si="16"/>
        <v>8</v>
      </c>
      <c r="Q83" s="226">
        <v>9</v>
      </c>
      <c r="R83" s="110"/>
      <c r="S83" s="109">
        <f t="shared" si="17"/>
        <v>9</v>
      </c>
      <c r="T83" s="226">
        <v>8</v>
      </c>
      <c r="U83" s="110"/>
      <c r="V83" s="109">
        <f t="shared" si="18"/>
        <v>8</v>
      </c>
      <c r="W83" s="226">
        <v>8</v>
      </c>
      <c r="X83" s="110"/>
      <c r="Y83" s="109">
        <f t="shared" si="19"/>
        <v>8</v>
      </c>
      <c r="Z83" s="226">
        <v>6</v>
      </c>
      <c r="AA83" s="110"/>
      <c r="AB83" s="109">
        <f t="shared" si="20"/>
        <v>6</v>
      </c>
      <c r="AC83" s="109">
        <v>8</v>
      </c>
      <c r="AD83" s="109"/>
      <c r="AE83" s="109">
        <f t="shared" si="21"/>
        <v>8</v>
      </c>
      <c r="AF83" s="109">
        <v>8</v>
      </c>
      <c r="AG83" s="109"/>
      <c r="AH83" s="109">
        <f t="shared" si="22"/>
        <v>8</v>
      </c>
      <c r="AI83" s="226">
        <v>10</v>
      </c>
      <c r="AJ83" s="109"/>
      <c r="AK83" s="109">
        <f t="shared" si="23"/>
        <v>10</v>
      </c>
      <c r="AL83" s="140">
        <f t="shared" si="24"/>
        <v>7.67</v>
      </c>
      <c r="AM83" s="141" t="str">
        <f t="shared" si="13"/>
        <v>Khá</v>
      </c>
      <c r="AO83" s="224" t="s">
        <v>363</v>
      </c>
      <c r="AP83" s="346" t="s">
        <v>219</v>
      </c>
      <c r="AQ83" s="347" t="s">
        <v>220</v>
      </c>
    </row>
    <row r="84" spans="1:43" ht="22.5" customHeight="1">
      <c r="A84" s="104">
        <v>77</v>
      </c>
      <c r="B84" s="105" t="s">
        <v>221</v>
      </c>
      <c r="C84" s="106" t="s">
        <v>222</v>
      </c>
      <c r="D84" s="107">
        <v>409180172</v>
      </c>
      <c r="E84" s="108" t="s">
        <v>316</v>
      </c>
      <c r="F84" s="104" t="s">
        <v>44</v>
      </c>
      <c r="G84" s="129" t="s">
        <v>231</v>
      </c>
      <c r="H84" s="226">
        <v>5</v>
      </c>
      <c r="I84" s="110"/>
      <c r="J84" s="109">
        <f t="shared" si="14"/>
        <v>5</v>
      </c>
      <c r="K84" s="226">
        <v>6</v>
      </c>
      <c r="L84" s="110"/>
      <c r="M84" s="109">
        <f t="shared" si="15"/>
        <v>6</v>
      </c>
      <c r="N84" s="226">
        <v>4</v>
      </c>
      <c r="O84" s="110">
        <v>7</v>
      </c>
      <c r="P84" s="109">
        <f t="shared" si="16"/>
        <v>7</v>
      </c>
      <c r="Q84" s="226">
        <v>7</v>
      </c>
      <c r="R84" s="110"/>
      <c r="S84" s="109">
        <f t="shared" si="17"/>
        <v>7</v>
      </c>
      <c r="T84" s="226">
        <v>7</v>
      </c>
      <c r="U84" s="110"/>
      <c r="V84" s="109">
        <f t="shared" si="18"/>
        <v>7</v>
      </c>
      <c r="W84" s="226">
        <v>8</v>
      </c>
      <c r="X84" s="110"/>
      <c r="Y84" s="109">
        <f t="shared" si="19"/>
        <v>8</v>
      </c>
      <c r="Z84" s="226">
        <v>7</v>
      </c>
      <c r="AA84" s="110"/>
      <c r="AB84" s="109">
        <f t="shared" si="20"/>
        <v>7</v>
      </c>
      <c r="AC84" s="109">
        <v>7</v>
      </c>
      <c r="AD84" s="109"/>
      <c r="AE84" s="109">
        <f t="shared" si="21"/>
        <v>7</v>
      </c>
      <c r="AF84" s="109">
        <v>7</v>
      </c>
      <c r="AG84" s="109"/>
      <c r="AH84" s="109">
        <f t="shared" si="22"/>
        <v>7</v>
      </c>
      <c r="AI84" s="226">
        <v>10</v>
      </c>
      <c r="AJ84" s="109"/>
      <c r="AK84" s="109">
        <f t="shared" si="23"/>
        <v>10</v>
      </c>
      <c r="AL84" s="140">
        <f t="shared" si="24"/>
        <v>6.83</v>
      </c>
      <c r="AM84" s="141" t="str">
        <f t="shared" si="13"/>
        <v>TB.Khá</v>
      </c>
      <c r="AP84" s="346" t="s">
        <v>221</v>
      </c>
      <c r="AQ84" s="347" t="s">
        <v>222</v>
      </c>
    </row>
    <row r="85" spans="1:43" ht="22.5" customHeight="1">
      <c r="A85" s="113">
        <v>78</v>
      </c>
      <c r="B85" s="105" t="s">
        <v>223</v>
      </c>
      <c r="C85" s="106" t="s">
        <v>224</v>
      </c>
      <c r="D85" s="107">
        <v>409180175</v>
      </c>
      <c r="E85" s="108" t="s">
        <v>317</v>
      </c>
      <c r="F85" s="104" t="s">
        <v>8</v>
      </c>
      <c r="G85" s="129" t="s">
        <v>164</v>
      </c>
      <c r="H85" s="226">
        <v>5</v>
      </c>
      <c r="I85" s="110"/>
      <c r="J85" s="109">
        <f t="shared" si="14"/>
        <v>5</v>
      </c>
      <c r="K85" s="226">
        <v>7</v>
      </c>
      <c r="L85" s="110"/>
      <c r="M85" s="109">
        <f t="shared" si="15"/>
        <v>7</v>
      </c>
      <c r="N85" s="226">
        <v>8</v>
      </c>
      <c r="O85" s="110"/>
      <c r="P85" s="109">
        <f t="shared" si="16"/>
        <v>8</v>
      </c>
      <c r="Q85" s="226">
        <v>9</v>
      </c>
      <c r="R85" s="110"/>
      <c r="S85" s="109">
        <f t="shared" si="17"/>
        <v>9</v>
      </c>
      <c r="T85" s="226">
        <v>8</v>
      </c>
      <c r="U85" s="110"/>
      <c r="V85" s="109">
        <f t="shared" si="18"/>
        <v>8</v>
      </c>
      <c r="W85" s="226">
        <v>9</v>
      </c>
      <c r="X85" s="110"/>
      <c r="Y85" s="109">
        <f t="shared" si="19"/>
        <v>9</v>
      </c>
      <c r="Z85" s="226">
        <v>7</v>
      </c>
      <c r="AA85" s="110"/>
      <c r="AB85" s="109">
        <f t="shared" si="20"/>
        <v>7</v>
      </c>
      <c r="AC85" s="109">
        <v>8</v>
      </c>
      <c r="AD85" s="109"/>
      <c r="AE85" s="109">
        <f t="shared" si="21"/>
        <v>8</v>
      </c>
      <c r="AF85" s="109">
        <v>8</v>
      </c>
      <c r="AG85" s="109"/>
      <c r="AH85" s="109">
        <f t="shared" si="22"/>
        <v>8</v>
      </c>
      <c r="AI85" s="226">
        <v>10</v>
      </c>
      <c r="AJ85" s="109"/>
      <c r="AK85" s="109">
        <f t="shared" si="23"/>
        <v>10</v>
      </c>
      <c r="AL85" s="140">
        <f t="shared" si="24"/>
        <v>7.79</v>
      </c>
      <c r="AM85" s="141" t="str">
        <f t="shared" si="13"/>
        <v>Khá</v>
      </c>
      <c r="AP85" s="346" t="s">
        <v>223</v>
      </c>
      <c r="AQ85" s="347" t="s">
        <v>224</v>
      </c>
    </row>
    <row r="86" spans="1:43" ht="22.5" customHeight="1">
      <c r="A86" s="104">
        <v>79</v>
      </c>
      <c r="B86" s="105" t="s">
        <v>173</v>
      </c>
      <c r="C86" s="106" t="s">
        <v>225</v>
      </c>
      <c r="D86" s="114">
        <v>409180177</v>
      </c>
      <c r="E86" s="108" t="s">
        <v>318</v>
      </c>
      <c r="F86" s="104" t="s">
        <v>4</v>
      </c>
      <c r="G86" s="129" t="s">
        <v>164</v>
      </c>
      <c r="H86" s="226">
        <v>5</v>
      </c>
      <c r="I86" s="110"/>
      <c r="J86" s="109">
        <f t="shared" si="14"/>
        <v>5</v>
      </c>
      <c r="K86" s="226">
        <v>6</v>
      </c>
      <c r="L86" s="110"/>
      <c r="M86" s="109">
        <f t="shared" si="15"/>
        <v>6</v>
      </c>
      <c r="N86" s="226">
        <v>7</v>
      </c>
      <c r="O86" s="110"/>
      <c r="P86" s="109">
        <f t="shared" si="16"/>
        <v>7</v>
      </c>
      <c r="Q86" s="226">
        <v>6</v>
      </c>
      <c r="R86" s="110"/>
      <c r="S86" s="109">
        <f t="shared" si="17"/>
        <v>6</v>
      </c>
      <c r="T86" s="226">
        <v>7</v>
      </c>
      <c r="U86" s="110"/>
      <c r="V86" s="109">
        <f t="shared" si="18"/>
        <v>7</v>
      </c>
      <c r="W86" s="226">
        <v>8</v>
      </c>
      <c r="X86" s="110"/>
      <c r="Y86" s="109">
        <f t="shared" si="19"/>
        <v>8</v>
      </c>
      <c r="Z86" s="226">
        <v>7</v>
      </c>
      <c r="AA86" s="110"/>
      <c r="AB86" s="109">
        <f t="shared" si="20"/>
        <v>7</v>
      </c>
      <c r="AC86" s="109">
        <v>8</v>
      </c>
      <c r="AD86" s="109"/>
      <c r="AE86" s="109">
        <f t="shared" si="21"/>
        <v>8</v>
      </c>
      <c r="AF86" s="109">
        <v>8</v>
      </c>
      <c r="AG86" s="109"/>
      <c r="AH86" s="109">
        <f t="shared" si="22"/>
        <v>8</v>
      </c>
      <c r="AI86" s="226">
        <v>10</v>
      </c>
      <c r="AJ86" s="109"/>
      <c r="AK86" s="109">
        <f t="shared" si="23"/>
        <v>10</v>
      </c>
      <c r="AL86" s="140">
        <f t="shared" si="24"/>
        <v>6.67</v>
      </c>
      <c r="AM86" s="141" t="str">
        <f t="shared" si="13"/>
        <v>TB.Khá</v>
      </c>
      <c r="AP86" s="346" t="s">
        <v>173</v>
      </c>
      <c r="AQ86" s="347" t="s">
        <v>225</v>
      </c>
    </row>
    <row r="87" spans="1:43" ht="22.5" customHeight="1">
      <c r="A87" s="113">
        <v>80</v>
      </c>
      <c r="B87" s="105" t="s">
        <v>226</v>
      </c>
      <c r="C87" s="106" t="s">
        <v>227</v>
      </c>
      <c r="D87" s="107">
        <v>409180178</v>
      </c>
      <c r="E87" s="108" t="s">
        <v>319</v>
      </c>
      <c r="F87" s="104" t="s">
        <v>46</v>
      </c>
      <c r="G87" s="129" t="s">
        <v>164</v>
      </c>
      <c r="H87" s="226">
        <v>5</v>
      </c>
      <c r="I87" s="110"/>
      <c r="J87" s="109">
        <f t="shared" si="14"/>
        <v>5</v>
      </c>
      <c r="K87" s="226">
        <v>6</v>
      </c>
      <c r="L87" s="110"/>
      <c r="M87" s="109">
        <f t="shared" si="15"/>
        <v>6</v>
      </c>
      <c r="N87" s="226">
        <v>5</v>
      </c>
      <c r="O87" s="110"/>
      <c r="P87" s="109">
        <f t="shared" si="16"/>
        <v>5</v>
      </c>
      <c r="Q87" s="226">
        <v>5</v>
      </c>
      <c r="R87" s="110"/>
      <c r="S87" s="109">
        <f t="shared" si="17"/>
        <v>5</v>
      </c>
      <c r="T87" s="226">
        <v>7</v>
      </c>
      <c r="U87" s="110"/>
      <c r="V87" s="109">
        <f t="shared" si="18"/>
        <v>7</v>
      </c>
      <c r="W87" s="226">
        <v>8</v>
      </c>
      <c r="X87" s="110"/>
      <c r="Y87" s="109">
        <f t="shared" si="19"/>
        <v>8</v>
      </c>
      <c r="Z87" s="226">
        <v>7</v>
      </c>
      <c r="AA87" s="110"/>
      <c r="AB87" s="109">
        <f t="shared" si="20"/>
        <v>7</v>
      </c>
      <c r="AC87" s="109">
        <v>7</v>
      </c>
      <c r="AD87" s="109"/>
      <c r="AE87" s="109">
        <f t="shared" si="21"/>
        <v>7</v>
      </c>
      <c r="AF87" s="109">
        <v>7</v>
      </c>
      <c r="AG87" s="109"/>
      <c r="AH87" s="109">
        <f t="shared" si="22"/>
        <v>7</v>
      </c>
      <c r="AI87" s="226">
        <v>10</v>
      </c>
      <c r="AJ87" s="109"/>
      <c r="AK87" s="109">
        <f t="shared" si="23"/>
        <v>10</v>
      </c>
      <c r="AL87" s="140">
        <f t="shared" si="24"/>
        <v>6.17</v>
      </c>
      <c r="AM87" s="141" t="str">
        <f t="shared" si="13"/>
        <v>TB.Khá</v>
      </c>
      <c r="AP87" s="346" t="s">
        <v>226</v>
      </c>
      <c r="AQ87" s="347" t="s">
        <v>227</v>
      </c>
    </row>
    <row r="88" spans="1:43" ht="22.5" customHeight="1">
      <c r="A88" s="113">
        <v>81</v>
      </c>
      <c r="B88" s="105" t="s">
        <v>228</v>
      </c>
      <c r="C88" s="106" t="s">
        <v>229</v>
      </c>
      <c r="D88" s="107">
        <v>409180179</v>
      </c>
      <c r="E88" s="108" t="s">
        <v>320</v>
      </c>
      <c r="F88" s="104" t="s">
        <v>31</v>
      </c>
      <c r="G88" s="129" t="s">
        <v>231</v>
      </c>
      <c r="H88" s="226">
        <v>7</v>
      </c>
      <c r="I88" s="110"/>
      <c r="J88" s="109">
        <f t="shared" si="14"/>
        <v>7</v>
      </c>
      <c r="K88" s="226">
        <v>8</v>
      </c>
      <c r="L88" s="110"/>
      <c r="M88" s="109">
        <f t="shared" si="15"/>
        <v>8</v>
      </c>
      <c r="N88" s="226">
        <v>8</v>
      </c>
      <c r="O88" s="110"/>
      <c r="P88" s="109">
        <f t="shared" si="16"/>
        <v>8</v>
      </c>
      <c r="Q88" s="226">
        <v>10</v>
      </c>
      <c r="R88" s="110"/>
      <c r="S88" s="109">
        <f t="shared" si="17"/>
        <v>10</v>
      </c>
      <c r="T88" s="226">
        <v>8</v>
      </c>
      <c r="U88" s="110"/>
      <c r="V88" s="109">
        <f t="shared" si="18"/>
        <v>8</v>
      </c>
      <c r="W88" s="226">
        <v>9</v>
      </c>
      <c r="X88" s="110"/>
      <c r="Y88" s="109">
        <f t="shared" si="19"/>
        <v>9</v>
      </c>
      <c r="Z88" s="226">
        <v>6</v>
      </c>
      <c r="AA88" s="110"/>
      <c r="AB88" s="109">
        <f t="shared" si="20"/>
        <v>6</v>
      </c>
      <c r="AC88" s="109">
        <v>9</v>
      </c>
      <c r="AD88" s="109"/>
      <c r="AE88" s="109">
        <f t="shared" si="21"/>
        <v>9</v>
      </c>
      <c r="AF88" s="109">
        <v>9</v>
      </c>
      <c r="AG88" s="109"/>
      <c r="AH88" s="109">
        <f t="shared" si="22"/>
        <v>9</v>
      </c>
      <c r="AI88" s="226">
        <v>10</v>
      </c>
      <c r="AJ88" s="109"/>
      <c r="AK88" s="109">
        <f t="shared" si="23"/>
        <v>10</v>
      </c>
      <c r="AL88" s="140">
        <f t="shared" si="24"/>
        <v>8.42</v>
      </c>
      <c r="AM88" s="141" t="str">
        <f t="shared" si="13"/>
        <v>Giỏi</v>
      </c>
      <c r="AP88" s="346" t="s">
        <v>228</v>
      </c>
      <c r="AQ88" s="347" t="s">
        <v>229</v>
      </c>
    </row>
    <row r="89" spans="1:43" ht="22.5" customHeight="1">
      <c r="A89" s="119">
        <v>82</v>
      </c>
      <c r="B89" s="120" t="s">
        <v>230</v>
      </c>
      <c r="C89" s="121" t="s">
        <v>47</v>
      </c>
      <c r="D89" s="122">
        <v>409180180</v>
      </c>
      <c r="E89" s="123" t="s">
        <v>321</v>
      </c>
      <c r="F89" s="119" t="s">
        <v>5</v>
      </c>
      <c r="G89" s="130" t="s">
        <v>231</v>
      </c>
      <c r="H89" s="227">
        <v>8</v>
      </c>
      <c r="I89" s="125"/>
      <c r="J89" s="124">
        <f t="shared" si="14"/>
        <v>8</v>
      </c>
      <c r="K89" s="227">
        <v>7</v>
      </c>
      <c r="L89" s="125"/>
      <c r="M89" s="124">
        <f t="shared" si="15"/>
        <v>7</v>
      </c>
      <c r="N89" s="227">
        <v>8</v>
      </c>
      <c r="O89" s="125"/>
      <c r="P89" s="124">
        <f t="shared" si="16"/>
        <v>8</v>
      </c>
      <c r="Q89" s="227">
        <v>7</v>
      </c>
      <c r="R89" s="125"/>
      <c r="S89" s="124">
        <f t="shared" si="17"/>
        <v>7</v>
      </c>
      <c r="T89" s="227">
        <v>9</v>
      </c>
      <c r="U89" s="125"/>
      <c r="V89" s="124">
        <f t="shared" si="18"/>
        <v>9</v>
      </c>
      <c r="W89" s="227">
        <v>9</v>
      </c>
      <c r="X89" s="125"/>
      <c r="Y89" s="124">
        <f t="shared" si="19"/>
        <v>9</v>
      </c>
      <c r="Z89" s="227">
        <v>6</v>
      </c>
      <c r="AA89" s="125"/>
      <c r="AB89" s="124">
        <f t="shared" si="20"/>
        <v>6</v>
      </c>
      <c r="AC89" s="124">
        <v>8</v>
      </c>
      <c r="AD89" s="124"/>
      <c r="AE89" s="124">
        <f t="shared" si="21"/>
        <v>8</v>
      </c>
      <c r="AF89" s="124">
        <v>8</v>
      </c>
      <c r="AG89" s="124"/>
      <c r="AH89" s="124">
        <f t="shared" si="22"/>
        <v>8</v>
      </c>
      <c r="AI89" s="227">
        <v>10</v>
      </c>
      <c r="AJ89" s="124"/>
      <c r="AK89" s="124">
        <f t="shared" si="23"/>
        <v>10</v>
      </c>
      <c r="AL89" s="143">
        <f t="shared" si="24"/>
        <v>8.13</v>
      </c>
      <c r="AM89" s="144" t="str">
        <f t="shared" si="13"/>
        <v>Giỏi</v>
      </c>
      <c r="AP89" s="346" t="s">
        <v>230</v>
      </c>
      <c r="AQ89" s="347" t="s">
        <v>47</v>
      </c>
    </row>
    <row r="90" spans="1:39" ht="22.5" customHeight="1">
      <c r="A90" s="234"/>
      <c r="B90" s="41"/>
      <c r="C90" s="41"/>
      <c r="D90" s="235"/>
      <c r="E90" s="236"/>
      <c r="F90" s="234"/>
      <c r="G90" s="215"/>
      <c r="H90" s="237"/>
      <c r="I90" s="219"/>
      <c r="J90" s="216"/>
      <c r="K90" s="237"/>
      <c r="L90" s="219"/>
      <c r="M90" s="216"/>
      <c r="N90" s="237"/>
      <c r="O90" s="219"/>
      <c r="P90" s="216"/>
      <c r="Q90" s="237"/>
      <c r="R90" s="219"/>
      <c r="S90" s="216"/>
      <c r="T90" s="237"/>
      <c r="U90" s="219"/>
      <c r="V90" s="216"/>
      <c r="W90" s="237"/>
      <c r="X90" s="219"/>
      <c r="Y90" s="216"/>
      <c r="Z90" s="237"/>
      <c r="AA90" s="219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20"/>
      <c r="AM90" s="238"/>
    </row>
    <row r="91" ht="18.75">
      <c r="B91" s="233" t="s">
        <v>489</v>
      </c>
    </row>
    <row r="92" spans="1:39" ht="22.5" customHeight="1">
      <c r="A92" s="104">
        <v>22</v>
      </c>
      <c r="B92" s="105" t="s">
        <v>141</v>
      </c>
      <c r="C92" s="106" t="s">
        <v>235</v>
      </c>
      <c r="D92" s="114">
        <v>409180105</v>
      </c>
      <c r="E92" s="108" t="s">
        <v>269</v>
      </c>
      <c r="F92" s="104" t="s">
        <v>9</v>
      </c>
      <c r="G92" s="129" t="s">
        <v>231</v>
      </c>
      <c r="H92" s="226"/>
      <c r="I92" s="110"/>
      <c r="J92" s="109"/>
      <c r="K92" s="226"/>
      <c r="L92" s="110"/>
      <c r="M92" s="109"/>
      <c r="N92" s="226"/>
      <c r="O92" s="110"/>
      <c r="P92" s="109"/>
      <c r="Q92" s="226"/>
      <c r="R92" s="110"/>
      <c r="S92" s="109"/>
      <c r="T92" s="226"/>
      <c r="U92" s="110"/>
      <c r="V92" s="109"/>
      <c r="W92" s="226"/>
      <c r="X92" s="110"/>
      <c r="Y92" s="109"/>
      <c r="Z92" s="226"/>
      <c r="AA92" s="110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40">
        <f>ROUND(SUMPRODUCT(H92:AB92,$H$10:$AB$10)/SUM($H$10:$AB$10),2)</f>
        <v>0</v>
      </c>
      <c r="AM92" s="141" t="str">
        <f>IF(AL92&gt;=9,"Xuất sắc",IF(AL92&gt;=8,"Giỏi",IF(AL92&gt;=7,"Khá",IF(AL92&gt;=6,"TB.Khá",IF(AL92&gt;=5,"Trung Bình",IF(AL92&gt;=4,"Yếu","Kém"))))))</f>
        <v>Kém</v>
      </c>
    </row>
    <row r="93" spans="1:39" ht="22.5" customHeight="1">
      <c r="A93" s="104">
        <v>57</v>
      </c>
      <c r="B93" s="115" t="s">
        <v>232</v>
      </c>
      <c r="C93" s="116" t="s">
        <v>233</v>
      </c>
      <c r="D93" s="114">
        <v>409180147</v>
      </c>
      <c r="E93" s="117" t="s">
        <v>260</v>
      </c>
      <c r="F93" s="118" t="s">
        <v>37</v>
      </c>
      <c r="G93" s="129" t="s">
        <v>231</v>
      </c>
      <c r="H93" s="226"/>
      <c r="I93" s="110"/>
      <c r="J93" s="109"/>
      <c r="K93" s="226"/>
      <c r="L93" s="110"/>
      <c r="M93" s="109"/>
      <c r="N93" s="226"/>
      <c r="O93" s="110"/>
      <c r="P93" s="109"/>
      <c r="Q93" s="226"/>
      <c r="R93" s="110"/>
      <c r="S93" s="109"/>
      <c r="T93" s="226"/>
      <c r="U93" s="110"/>
      <c r="V93" s="109"/>
      <c r="W93" s="226"/>
      <c r="X93" s="110"/>
      <c r="Y93" s="109"/>
      <c r="Z93" s="226"/>
      <c r="AA93" s="110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40">
        <f>ROUND(SUMPRODUCT(H93:AB93,$H$10:$AB$10)/SUM($H$10:$AB$10),2)</f>
        <v>0</v>
      </c>
      <c r="AM93" s="141" t="str">
        <f>IF(AL93&gt;=9,"Xuất sắc",IF(AL93&gt;=8,"Giỏi",IF(AL93&gt;=7,"Khá",IF(AL93&gt;=6,"TB.Khá",IF(AL93&gt;=5,"Trung Bình",IF(AL93&gt;=4,"Yếu","Kém"))))))</f>
        <v>Kém</v>
      </c>
    </row>
    <row r="94" ht="18.75"/>
    <row r="95" spans="1:39" ht="22.5" customHeight="1">
      <c r="A95" s="113">
        <v>48</v>
      </c>
      <c r="B95" s="105" t="s">
        <v>234</v>
      </c>
      <c r="C95" s="106" t="s">
        <v>176</v>
      </c>
      <c r="D95" s="107">
        <v>409180136</v>
      </c>
      <c r="E95" s="108" t="s">
        <v>294</v>
      </c>
      <c r="F95" s="104" t="s">
        <v>36</v>
      </c>
      <c r="G95" s="129" t="s">
        <v>231</v>
      </c>
      <c r="H95" s="226"/>
      <c r="I95" s="110"/>
      <c r="J95" s="109"/>
      <c r="K95" s="226"/>
      <c r="L95" s="110"/>
      <c r="M95" s="109"/>
      <c r="N95" s="226"/>
      <c r="O95" s="110"/>
      <c r="P95" s="109"/>
      <c r="Q95" s="226"/>
      <c r="R95" s="110"/>
      <c r="S95" s="109"/>
      <c r="T95" s="226"/>
      <c r="U95" s="110"/>
      <c r="V95" s="109"/>
      <c r="W95" s="226"/>
      <c r="X95" s="110"/>
      <c r="Y95" s="109"/>
      <c r="Z95" s="226"/>
      <c r="AA95" s="110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40">
        <f>ROUND(SUMPRODUCT(H95:AB95,$H$10:$AB$10)/SUM($H$10:$AB$10),2)</f>
        <v>0</v>
      </c>
      <c r="AM95" s="141" t="str">
        <f>IF(AL95&gt;=9,"Xuất sắc",IF(AL95&gt;=8,"Giỏi",IF(AL95&gt;=7,"Khá",IF(AL95&gt;=6,"TB.Khá",IF(AL95&gt;=5,"Trung Bình",IF(AL95&gt;=4,"Yếu","Kém"))))))</f>
        <v>Kém</v>
      </c>
    </row>
    <row r="96" ht="18.75"/>
  </sheetData>
  <sheetProtection/>
  <autoFilter ref="A9:AV89"/>
  <mergeCells count="25">
    <mergeCell ref="F8:F10"/>
    <mergeCell ref="AL8:AL9"/>
    <mergeCell ref="Z8:AB8"/>
    <mergeCell ref="H8:J8"/>
    <mergeCell ref="K8:M8"/>
    <mergeCell ref="N8:P8"/>
    <mergeCell ref="Q8:S8"/>
    <mergeCell ref="AC8:AE8"/>
    <mergeCell ref="AF8:AH8"/>
    <mergeCell ref="AI8:AK8"/>
    <mergeCell ref="A1:E1"/>
    <mergeCell ref="A2:E2"/>
    <mergeCell ref="A3:E3"/>
    <mergeCell ref="P1:AL1"/>
    <mergeCell ref="P2:AL2"/>
    <mergeCell ref="A5:AM5"/>
    <mergeCell ref="A6:AM6"/>
    <mergeCell ref="G8:G10"/>
    <mergeCell ref="T8:V8"/>
    <mergeCell ref="W8:Y8"/>
    <mergeCell ref="A8:A10"/>
    <mergeCell ref="D8:D10"/>
    <mergeCell ref="B8:C8"/>
    <mergeCell ref="AM8:AM9"/>
    <mergeCell ref="E8:E10"/>
  </mergeCells>
  <printOptions/>
  <pageMargins left="0.2" right="0.16" top="0.44" bottom="0.25" header="0.24" footer="0.16"/>
  <pageSetup horizontalDpi="600" verticalDpi="600" orientation="landscape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AS100"/>
  <sheetViews>
    <sheetView tabSelected="1" workbookViewId="0" topLeftCell="A4">
      <pane xSplit="3" ySplit="7" topLeftCell="I79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L82" sqref="L82"/>
    </sheetView>
  </sheetViews>
  <sheetFormatPr defaultColWidth="10.28125" defaultRowHeight="12.75"/>
  <cols>
    <col min="1" max="1" width="3.8515625" style="224" customWidth="1"/>
    <col min="2" max="2" width="20.00390625" style="228" bestFit="1" customWidth="1"/>
    <col min="3" max="3" width="7.57421875" style="228" customWidth="1"/>
    <col min="4" max="4" width="10.140625" style="224" customWidth="1"/>
    <col min="5" max="5" width="10.8515625" style="229" customWidth="1"/>
    <col min="6" max="6" width="13.00390625" style="224" customWidth="1"/>
    <col min="7" max="7" width="6.8515625" style="224" customWidth="1"/>
    <col min="8" max="14" width="4.421875" style="230" customWidth="1"/>
    <col min="15" max="15" width="4.421875" style="434" customWidth="1"/>
    <col min="16" max="23" width="4.421875" style="230" customWidth="1"/>
    <col min="24" max="24" width="4.421875" style="434" customWidth="1"/>
    <col min="25" max="28" width="4.421875" style="230" customWidth="1"/>
    <col min="29" max="29" width="4.421875" style="341" customWidth="1"/>
    <col min="30" max="34" width="4.421875" style="230" customWidth="1"/>
    <col min="35" max="35" width="6.421875" style="231" customWidth="1"/>
    <col min="36" max="36" width="11.28125" style="232" bestFit="1" customWidth="1"/>
    <col min="37" max="38" width="10.28125" style="224" customWidth="1"/>
    <col min="39" max="39" width="26.28125" style="224" bestFit="1" customWidth="1"/>
    <col min="40" max="16384" width="10.28125" style="224" customWidth="1"/>
  </cols>
  <sheetData>
    <row r="1" spans="1:42" s="18" customFormat="1" ht="13.5" customHeight="1">
      <c r="A1" s="491" t="s">
        <v>90</v>
      </c>
      <c r="B1" s="491"/>
      <c r="C1" s="491"/>
      <c r="D1" s="491"/>
      <c r="E1" s="491"/>
      <c r="F1" s="60"/>
      <c r="G1" s="60"/>
      <c r="H1" s="60"/>
      <c r="I1" s="60"/>
      <c r="J1" s="60"/>
      <c r="O1" s="242"/>
      <c r="P1" s="492" t="s">
        <v>240</v>
      </c>
      <c r="Q1" s="492"/>
      <c r="R1" s="492"/>
      <c r="S1" s="492"/>
      <c r="T1" s="492"/>
      <c r="U1" s="492"/>
      <c r="V1" s="492"/>
      <c r="W1" s="492"/>
      <c r="X1" s="45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80"/>
      <c r="AK1" s="80"/>
      <c r="AL1" s="80"/>
      <c r="AM1" s="80"/>
      <c r="AN1" s="80"/>
      <c r="AO1" s="80"/>
      <c r="AP1" s="80"/>
    </row>
    <row r="2" spans="1:42" s="18" customFormat="1" ht="13.5" customHeight="1">
      <c r="A2" s="491" t="s">
        <v>91</v>
      </c>
      <c r="B2" s="491"/>
      <c r="C2" s="491"/>
      <c r="D2" s="491"/>
      <c r="E2" s="491"/>
      <c r="F2" s="60"/>
      <c r="G2" s="60"/>
      <c r="H2" s="60"/>
      <c r="I2" s="60"/>
      <c r="J2" s="60"/>
      <c r="O2" s="242"/>
      <c r="P2" s="492" t="s">
        <v>241</v>
      </c>
      <c r="Q2" s="492"/>
      <c r="R2" s="492"/>
      <c r="S2" s="492"/>
      <c r="T2" s="492"/>
      <c r="U2" s="492"/>
      <c r="V2" s="492"/>
      <c r="W2" s="492"/>
      <c r="X2" s="45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80"/>
      <c r="AK2" s="80"/>
      <c r="AL2" s="80"/>
      <c r="AM2" s="80"/>
      <c r="AN2" s="80"/>
      <c r="AO2" s="80"/>
      <c r="AP2" s="80"/>
    </row>
    <row r="3" spans="1:29" s="18" customFormat="1" ht="13.5" customHeight="1">
      <c r="A3" s="491" t="s">
        <v>242</v>
      </c>
      <c r="B3" s="491"/>
      <c r="C3" s="491"/>
      <c r="D3" s="491"/>
      <c r="E3" s="491"/>
      <c r="F3" s="60"/>
      <c r="G3" s="60"/>
      <c r="H3" s="60"/>
      <c r="I3" s="60"/>
      <c r="J3" s="60"/>
      <c r="K3" s="60"/>
      <c r="L3" s="61"/>
      <c r="M3" s="61"/>
      <c r="N3" s="61"/>
      <c r="O3" s="373"/>
      <c r="P3" s="61"/>
      <c r="Q3" s="61"/>
      <c r="R3" s="61"/>
      <c r="S3" s="61"/>
      <c r="T3" s="61"/>
      <c r="U3" s="61"/>
      <c r="V3" s="61"/>
      <c r="W3" s="62"/>
      <c r="X3" s="435"/>
      <c r="Y3" s="49"/>
      <c r="AC3" s="339"/>
    </row>
    <row r="4" spans="1:29" s="18" customFormat="1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74"/>
      <c r="P4" s="60"/>
      <c r="Q4" s="61" t="s">
        <v>243</v>
      </c>
      <c r="R4" s="61"/>
      <c r="S4" s="61"/>
      <c r="T4" s="61"/>
      <c r="U4" s="61"/>
      <c r="V4" s="61"/>
      <c r="W4" s="62"/>
      <c r="X4" s="435"/>
      <c r="Y4" s="49"/>
      <c r="AC4" s="339"/>
    </row>
    <row r="5" spans="1:45" ht="19.5" customHeight="1">
      <c r="A5" s="493" t="s">
        <v>503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66"/>
      <c r="P5" s="493"/>
      <c r="Q5" s="493"/>
      <c r="R5" s="493"/>
      <c r="S5" s="493"/>
      <c r="T5" s="493"/>
      <c r="U5" s="493"/>
      <c r="V5" s="493"/>
      <c r="W5" s="493"/>
      <c r="X5" s="466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s="64" customFormat="1" ht="19.5" customHeight="1">
      <c r="A6" s="494" t="s">
        <v>324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53"/>
      <c r="P6" s="494"/>
      <c r="Q6" s="494"/>
      <c r="R6" s="494"/>
      <c r="S6" s="494"/>
      <c r="T6" s="494"/>
      <c r="U6" s="494"/>
      <c r="V6" s="494"/>
      <c r="W6" s="494"/>
      <c r="X6" s="453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148"/>
      <c r="AL6" s="148"/>
      <c r="AM6" s="148"/>
      <c r="AN6" s="148"/>
      <c r="AO6" s="148"/>
      <c r="AP6" s="148"/>
      <c r="AQ6" s="148"/>
      <c r="AR6" s="148"/>
      <c r="AS6" s="148"/>
    </row>
    <row r="7" spans="1:45" ht="15.75" customHeight="1">
      <c r="A7" s="63"/>
      <c r="B7" s="63"/>
      <c r="C7" s="63"/>
      <c r="D7" s="63"/>
      <c r="E7" s="63"/>
      <c r="F7" s="63"/>
      <c r="G7" s="63"/>
      <c r="H7" s="77"/>
      <c r="I7" s="77"/>
      <c r="J7" s="77"/>
      <c r="K7" s="77"/>
      <c r="L7" s="77"/>
      <c r="M7" s="77"/>
      <c r="N7" s="77"/>
      <c r="O7" s="368"/>
      <c r="P7" s="77"/>
      <c r="Q7" s="77"/>
      <c r="R7" s="77"/>
      <c r="S7" s="77"/>
      <c r="T7" s="77"/>
      <c r="U7" s="77"/>
      <c r="V7" s="77"/>
      <c r="W7" s="77"/>
      <c r="X7" s="368"/>
      <c r="Y7" s="77"/>
      <c r="Z7" s="77"/>
      <c r="AA7" s="77"/>
      <c r="AB7" s="77"/>
      <c r="AC7" s="340"/>
      <c r="AD7" s="77"/>
      <c r="AE7" s="77"/>
      <c r="AF7" s="77"/>
      <c r="AG7" s="77"/>
      <c r="AH7" s="77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</row>
    <row r="8" spans="1:36" s="223" customFormat="1" ht="33" customHeight="1">
      <c r="A8" s="476" t="s">
        <v>0</v>
      </c>
      <c r="B8" s="495" t="s">
        <v>64</v>
      </c>
      <c r="C8" s="496"/>
      <c r="D8" s="476" t="s">
        <v>65</v>
      </c>
      <c r="E8" s="476" t="s">
        <v>66</v>
      </c>
      <c r="F8" s="476" t="s">
        <v>67</v>
      </c>
      <c r="G8" s="475" t="s">
        <v>236</v>
      </c>
      <c r="H8" s="510" t="s">
        <v>492</v>
      </c>
      <c r="I8" s="511"/>
      <c r="J8" s="512"/>
      <c r="K8" s="510" t="s">
        <v>493</v>
      </c>
      <c r="L8" s="511"/>
      <c r="M8" s="512"/>
      <c r="N8" s="510" t="s">
        <v>494</v>
      </c>
      <c r="O8" s="511"/>
      <c r="P8" s="512"/>
      <c r="Q8" s="510" t="s">
        <v>495</v>
      </c>
      <c r="R8" s="511"/>
      <c r="S8" s="512"/>
      <c r="T8" s="510" t="s">
        <v>496</v>
      </c>
      <c r="U8" s="511"/>
      <c r="V8" s="512"/>
      <c r="W8" s="510" t="s">
        <v>497</v>
      </c>
      <c r="X8" s="511"/>
      <c r="Y8" s="512"/>
      <c r="Z8" s="510" t="s">
        <v>498</v>
      </c>
      <c r="AA8" s="511"/>
      <c r="AB8" s="512"/>
      <c r="AC8" s="510" t="s">
        <v>499</v>
      </c>
      <c r="AD8" s="511"/>
      <c r="AE8" s="512"/>
      <c r="AF8" s="510" t="s">
        <v>412</v>
      </c>
      <c r="AG8" s="511"/>
      <c r="AH8" s="512"/>
      <c r="AI8" s="505" t="s">
        <v>500</v>
      </c>
      <c r="AJ8" s="505" t="s">
        <v>501</v>
      </c>
    </row>
    <row r="9" spans="1:36" ht="51" customHeight="1">
      <c r="A9" s="476"/>
      <c r="B9" s="65" t="s">
        <v>245</v>
      </c>
      <c r="C9" s="66" t="s">
        <v>482</v>
      </c>
      <c r="D9" s="476"/>
      <c r="E9" s="476"/>
      <c r="F9" s="476"/>
      <c r="G9" s="475"/>
      <c r="H9" s="209" t="s">
        <v>352</v>
      </c>
      <c r="I9" s="209" t="s">
        <v>69</v>
      </c>
      <c r="J9" s="210" t="s">
        <v>70</v>
      </c>
      <c r="K9" s="209" t="s">
        <v>352</v>
      </c>
      <c r="L9" s="209" t="s">
        <v>69</v>
      </c>
      <c r="M9" s="210" t="s">
        <v>70</v>
      </c>
      <c r="N9" s="209" t="s">
        <v>352</v>
      </c>
      <c r="O9" s="369" t="s">
        <v>69</v>
      </c>
      <c r="P9" s="210" t="s">
        <v>70</v>
      </c>
      <c r="Q9" s="209" t="s">
        <v>352</v>
      </c>
      <c r="R9" s="209" t="s">
        <v>69</v>
      </c>
      <c r="S9" s="210" t="s">
        <v>70</v>
      </c>
      <c r="T9" s="209" t="s">
        <v>352</v>
      </c>
      <c r="U9" s="209" t="s">
        <v>69</v>
      </c>
      <c r="V9" s="210" t="s">
        <v>70</v>
      </c>
      <c r="W9" s="209" t="s">
        <v>352</v>
      </c>
      <c r="X9" s="369" t="s">
        <v>69</v>
      </c>
      <c r="Y9" s="210" t="s">
        <v>70</v>
      </c>
      <c r="Z9" s="209" t="s">
        <v>352</v>
      </c>
      <c r="AA9" s="209" t="s">
        <v>69</v>
      </c>
      <c r="AB9" s="210" t="s">
        <v>70</v>
      </c>
      <c r="AC9" s="209" t="s">
        <v>352</v>
      </c>
      <c r="AD9" s="209" t="s">
        <v>69</v>
      </c>
      <c r="AE9" s="210" t="s">
        <v>70</v>
      </c>
      <c r="AF9" s="209" t="s">
        <v>352</v>
      </c>
      <c r="AG9" s="209" t="s">
        <v>69</v>
      </c>
      <c r="AH9" s="210" t="s">
        <v>70</v>
      </c>
      <c r="AI9" s="506"/>
      <c r="AJ9" s="506"/>
    </row>
    <row r="10" spans="1:36" ht="20.25" customHeight="1">
      <c r="A10" s="476"/>
      <c r="B10" s="134"/>
      <c r="C10" s="93"/>
      <c r="D10" s="476"/>
      <c r="E10" s="476"/>
      <c r="F10" s="476"/>
      <c r="G10" s="475"/>
      <c r="H10" s="153">
        <v>0</v>
      </c>
      <c r="I10" s="153">
        <v>0</v>
      </c>
      <c r="J10" s="153">
        <v>4</v>
      </c>
      <c r="K10" s="153">
        <v>0</v>
      </c>
      <c r="L10" s="153">
        <v>0</v>
      </c>
      <c r="M10" s="153">
        <v>4</v>
      </c>
      <c r="N10" s="153">
        <v>0</v>
      </c>
      <c r="O10" s="370">
        <v>0</v>
      </c>
      <c r="P10" s="153">
        <v>4</v>
      </c>
      <c r="Q10" s="153">
        <v>0</v>
      </c>
      <c r="R10" s="153">
        <v>0</v>
      </c>
      <c r="S10" s="153">
        <v>3</v>
      </c>
      <c r="T10" s="153">
        <v>0</v>
      </c>
      <c r="U10" s="153">
        <v>0</v>
      </c>
      <c r="V10" s="153">
        <v>3</v>
      </c>
      <c r="W10" s="153">
        <v>0</v>
      </c>
      <c r="X10" s="370">
        <v>0</v>
      </c>
      <c r="Y10" s="153">
        <v>3</v>
      </c>
      <c r="Z10" s="153">
        <v>0</v>
      </c>
      <c r="AA10" s="153">
        <v>0</v>
      </c>
      <c r="AB10" s="153">
        <v>3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1</v>
      </c>
      <c r="AI10" s="135">
        <f>SUM(H10:AH10)</f>
        <v>25</v>
      </c>
      <c r="AJ10" s="135">
        <v>0</v>
      </c>
    </row>
    <row r="11" spans="1:40" ht="22.5" customHeight="1">
      <c r="A11" s="94">
        <v>1</v>
      </c>
      <c r="B11" s="95" t="s">
        <v>98</v>
      </c>
      <c r="C11" s="96" t="s">
        <v>99</v>
      </c>
      <c r="D11" s="97">
        <v>409180081</v>
      </c>
      <c r="E11" s="98" t="s">
        <v>248</v>
      </c>
      <c r="F11" s="99" t="s">
        <v>15</v>
      </c>
      <c r="G11" s="128" t="s">
        <v>490</v>
      </c>
      <c r="H11" s="225">
        <v>8</v>
      </c>
      <c r="I11" s="100"/>
      <c r="J11" s="100">
        <f aca="true" t="shared" si="0" ref="J11:J42">IF(I11="",H11,IF(AND(I11&gt;=5,I11&gt;H11),I11,MAX(H11,I11)))</f>
        <v>8</v>
      </c>
      <c r="K11" s="225">
        <v>7</v>
      </c>
      <c r="L11" s="100"/>
      <c r="M11" s="100">
        <f aca="true" t="shared" si="1" ref="M11:M74">IF(L11="",K11,IF(AND(L11&gt;=5,L11&gt;K11),L11,MAX(K11,L11)))</f>
        <v>7</v>
      </c>
      <c r="N11" s="225">
        <v>7</v>
      </c>
      <c r="O11" s="100"/>
      <c r="P11" s="100">
        <f aca="true" t="shared" si="2" ref="P11:P74">IF(O11="",N11,IF(AND(O11&gt;=5,O11&gt;N11),O11,MAX(N11,O11)))</f>
        <v>7</v>
      </c>
      <c r="Q11" s="225">
        <v>7</v>
      </c>
      <c r="R11" s="100"/>
      <c r="S11" s="100">
        <f aca="true" t="shared" si="3" ref="S11:S74">IF(R11="",Q11,IF(AND(R11&gt;=5,R11&gt;Q11),R11,MAX(Q11,R11)))</f>
        <v>7</v>
      </c>
      <c r="T11" s="225">
        <v>8</v>
      </c>
      <c r="U11" s="100"/>
      <c r="V11" s="100">
        <f aca="true" t="shared" si="4" ref="V11:V74">IF(U11="",T11,IF(AND(U11&gt;=5,U11&gt;T11),U11,MAX(T11,U11)))</f>
        <v>8</v>
      </c>
      <c r="W11" s="225">
        <v>7</v>
      </c>
      <c r="X11" s="100"/>
      <c r="Y11" s="100">
        <f aca="true" t="shared" si="5" ref="Y11:Y74">IF(X11="",W11,IF(AND(X11&gt;=5,X11&gt;W11),X11,MAX(W11,X11)))</f>
        <v>7</v>
      </c>
      <c r="Z11" s="225">
        <v>9</v>
      </c>
      <c r="AA11" s="100"/>
      <c r="AB11" s="100">
        <f aca="true" t="shared" si="6" ref="AB11:AB74">IF(AA11="",Z11,IF(AND(AA11&gt;=5,AA11&gt;Z11),AA11,MAX(Z11,AA11)))</f>
        <v>9</v>
      </c>
      <c r="AC11" s="225">
        <v>8</v>
      </c>
      <c r="AD11" s="100"/>
      <c r="AE11" s="100">
        <f aca="true" t="shared" si="7" ref="AE11:AE74">IF(AD11="",AC11,IF(AND(AD11&gt;=5,AD11&gt;AC11),AD11,MAX(AC11,AD11)))</f>
        <v>8</v>
      </c>
      <c r="AF11" s="225"/>
      <c r="AG11" s="100"/>
      <c r="AH11" s="100">
        <f aca="true" t="shared" si="8" ref="AH11:AH74">IF(AG11="",AF11,IF(AND(AG11&gt;=5,AG11&gt;AF11),AG11,MAX(AF11,AG11)))</f>
        <v>0</v>
      </c>
      <c r="AI11" s="137">
        <f aca="true" t="shared" si="9" ref="AI11:AI42">ROUND(SUMPRODUCT(H11:AH11,$H$10:$AH$10)/SUM($H$10:$AH$10),2)</f>
        <v>7.24</v>
      </c>
      <c r="AJ11" s="138" t="str">
        <f aca="true" t="shared" si="10" ref="AJ11:AJ42">IF(AI11&gt;=9,"Xuất sắc",IF(AI11&gt;=8,"Giỏi",IF(AI11&gt;=7,"Khá",IF(AI11&gt;=6,"TB.Khá",IF(AI11&gt;=5,"Trung Bình",IF(AI11&gt;=4,"Yếu","Kém"))))))</f>
        <v>Khá</v>
      </c>
      <c r="AK11" s="366" t="s">
        <v>483</v>
      </c>
      <c r="AL11" s="366">
        <f>COUNTIF($AJ$11:$AJ$89,"giỏi")</f>
        <v>23</v>
      </c>
      <c r="AM11" s="342" t="s">
        <v>98</v>
      </c>
      <c r="AN11" s="343" t="s">
        <v>99</v>
      </c>
    </row>
    <row r="12" spans="1:40" ht="22.5" customHeight="1">
      <c r="A12" s="104">
        <v>2</v>
      </c>
      <c r="B12" s="105" t="s">
        <v>100</v>
      </c>
      <c r="C12" s="106" t="s">
        <v>99</v>
      </c>
      <c r="D12" s="107">
        <v>409180082</v>
      </c>
      <c r="E12" s="108" t="s">
        <v>249</v>
      </c>
      <c r="F12" s="104" t="s">
        <v>16</v>
      </c>
      <c r="G12" s="129" t="s">
        <v>491</v>
      </c>
      <c r="H12" s="226">
        <v>8</v>
      </c>
      <c r="I12" s="110"/>
      <c r="J12" s="109">
        <f t="shared" si="0"/>
        <v>8</v>
      </c>
      <c r="K12" s="226">
        <v>6</v>
      </c>
      <c r="L12" s="110"/>
      <c r="M12" s="109">
        <f t="shared" si="1"/>
        <v>6</v>
      </c>
      <c r="N12" s="226">
        <v>7</v>
      </c>
      <c r="O12" s="110"/>
      <c r="P12" s="109">
        <f t="shared" si="2"/>
        <v>7</v>
      </c>
      <c r="Q12" s="226">
        <v>6</v>
      </c>
      <c r="R12" s="110"/>
      <c r="S12" s="109">
        <f t="shared" si="3"/>
        <v>6</v>
      </c>
      <c r="T12" s="226">
        <v>8</v>
      </c>
      <c r="U12" s="110"/>
      <c r="V12" s="109">
        <f t="shared" si="4"/>
        <v>8</v>
      </c>
      <c r="W12" s="226">
        <v>6</v>
      </c>
      <c r="X12" s="110"/>
      <c r="Y12" s="109">
        <f t="shared" si="5"/>
        <v>6</v>
      </c>
      <c r="Z12" s="226">
        <v>9</v>
      </c>
      <c r="AA12" s="110"/>
      <c r="AB12" s="109">
        <f t="shared" si="6"/>
        <v>9</v>
      </c>
      <c r="AC12" s="226">
        <v>9</v>
      </c>
      <c r="AD12" s="110"/>
      <c r="AE12" s="109">
        <f t="shared" si="7"/>
        <v>9</v>
      </c>
      <c r="AF12" s="226">
        <v>10</v>
      </c>
      <c r="AG12" s="110"/>
      <c r="AH12" s="109">
        <f t="shared" si="8"/>
        <v>10</v>
      </c>
      <c r="AI12" s="140">
        <f t="shared" si="9"/>
        <v>7.24</v>
      </c>
      <c r="AJ12" s="141" t="str">
        <f t="shared" si="10"/>
        <v>Khá</v>
      </c>
      <c r="AK12" s="366" t="s">
        <v>484</v>
      </c>
      <c r="AL12" s="366">
        <f>COUNTIF($AJ$11:$AJ$89,"KHÁ")</f>
        <v>42</v>
      </c>
      <c r="AM12" s="344" t="s">
        <v>100</v>
      </c>
      <c r="AN12" s="345" t="s">
        <v>99</v>
      </c>
    </row>
    <row r="13" spans="1:40" ht="22.5" customHeight="1">
      <c r="A13" s="113">
        <v>3</v>
      </c>
      <c r="B13" s="105" t="s">
        <v>101</v>
      </c>
      <c r="C13" s="106" t="s">
        <v>99</v>
      </c>
      <c r="D13" s="114">
        <v>409180083</v>
      </c>
      <c r="E13" s="108" t="s">
        <v>250</v>
      </c>
      <c r="F13" s="104" t="s">
        <v>3</v>
      </c>
      <c r="G13" s="129" t="s">
        <v>491</v>
      </c>
      <c r="H13" s="226">
        <v>7</v>
      </c>
      <c r="I13" s="110"/>
      <c r="J13" s="109">
        <f t="shared" si="0"/>
        <v>7</v>
      </c>
      <c r="K13" s="226">
        <v>7</v>
      </c>
      <c r="L13" s="110"/>
      <c r="M13" s="109">
        <f t="shared" si="1"/>
        <v>7</v>
      </c>
      <c r="N13" s="226">
        <v>5</v>
      </c>
      <c r="O13" s="110"/>
      <c r="P13" s="109">
        <f t="shared" si="2"/>
        <v>5</v>
      </c>
      <c r="Q13" s="226">
        <v>7</v>
      </c>
      <c r="R13" s="110"/>
      <c r="S13" s="109">
        <f t="shared" si="3"/>
        <v>7</v>
      </c>
      <c r="T13" s="226">
        <v>8</v>
      </c>
      <c r="U13" s="110"/>
      <c r="V13" s="109">
        <f t="shared" si="4"/>
        <v>8</v>
      </c>
      <c r="W13" s="226">
        <v>6</v>
      </c>
      <c r="X13" s="110"/>
      <c r="Y13" s="109">
        <f t="shared" si="5"/>
        <v>6</v>
      </c>
      <c r="Z13" s="226">
        <v>9</v>
      </c>
      <c r="AA13" s="110"/>
      <c r="AB13" s="109">
        <f t="shared" si="6"/>
        <v>9</v>
      </c>
      <c r="AC13" s="226">
        <v>7</v>
      </c>
      <c r="AD13" s="110"/>
      <c r="AE13" s="109">
        <f t="shared" si="7"/>
        <v>7</v>
      </c>
      <c r="AF13" s="226">
        <v>10</v>
      </c>
      <c r="AG13" s="110"/>
      <c r="AH13" s="109">
        <f t="shared" si="8"/>
        <v>10</v>
      </c>
      <c r="AI13" s="140">
        <f t="shared" si="9"/>
        <v>7.04</v>
      </c>
      <c r="AJ13" s="141" t="str">
        <f t="shared" si="10"/>
        <v>Khá</v>
      </c>
      <c r="AK13" s="366" t="s">
        <v>485</v>
      </c>
      <c r="AL13" s="366">
        <f>COUNTIF($AJ$11:$AJ$89,"TB.KHÁ")</f>
        <v>12</v>
      </c>
      <c r="AM13" s="344" t="s">
        <v>101</v>
      </c>
      <c r="AN13" s="345" t="s">
        <v>99</v>
      </c>
    </row>
    <row r="14" spans="1:40" ht="22.5" customHeight="1">
      <c r="A14" s="104">
        <v>4</v>
      </c>
      <c r="B14" s="105" t="s">
        <v>102</v>
      </c>
      <c r="C14" s="106" t="s">
        <v>103</v>
      </c>
      <c r="D14" s="107">
        <v>409180084</v>
      </c>
      <c r="E14" s="108" t="s">
        <v>251</v>
      </c>
      <c r="F14" s="104" t="s">
        <v>17</v>
      </c>
      <c r="G14" s="129" t="s">
        <v>490</v>
      </c>
      <c r="H14" s="226">
        <v>9</v>
      </c>
      <c r="I14" s="110"/>
      <c r="J14" s="109">
        <f t="shared" si="0"/>
        <v>9</v>
      </c>
      <c r="K14" s="226">
        <v>8</v>
      </c>
      <c r="L14" s="110"/>
      <c r="M14" s="109">
        <f t="shared" si="1"/>
        <v>8</v>
      </c>
      <c r="N14" s="226">
        <v>7</v>
      </c>
      <c r="O14" s="110"/>
      <c r="P14" s="109">
        <f t="shared" si="2"/>
        <v>7</v>
      </c>
      <c r="Q14" s="226">
        <v>7</v>
      </c>
      <c r="R14" s="110"/>
      <c r="S14" s="109">
        <f t="shared" si="3"/>
        <v>7</v>
      </c>
      <c r="T14" s="226">
        <v>8</v>
      </c>
      <c r="U14" s="110"/>
      <c r="V14" s="109">
        <f t="shared" si="4"/>
        <v>8</v>
      </c>
      <c r="W14" s="226">
        <v>8</v>
      </c>
      <c r="X14" s="110"/>
      <c r="Y14" s="109">
        <f t="shared" si="5"/>
        <v>8</v>
      </c>
      <c r="Z14" s="226">
        <v>9</v>
      </c>
      <c r="AA14" s="110"/>
      <c r="AB14" s="109">
        <f t="shared" si="6"/>
        <v>9</v>
      </c>
      <c r="AC14" s="226">
        <v>8</v>
      </c>
      <c r="AD14" s="110"/>
      <c r="AE14" s="109">
        <f t="shared" si="7"/>
        <v>8</v>
      </c>
      <c r="AF14" s="226">
        <v>10</v>
      </c>
      <c r="AG14" s="110"/>
      <c r="AH14" s="109">
        <f t="shared" si="8"/>
        <v>10</v>
      </c>
      <c r="AI14" s="140">
        <f t="shared" si="9"/>
        <v>8.08</v>
      </c>
      <c r="AJ14" s="141" t="str">
        <f t="shared" si="10"/>
        <v>Giỏi</v>
      </c>
      <c r="AK14" s="366" t="s">
        <v>486</v>
      </c>
      <c r="AL14" s="366">
        <f>COUNTIF($AJ$11:$AJ$89,"TRUNG BÌNH")</f>
        <v>2</v>
      </c>
      <c r="AM14" s="344" t="s">
        <v>102</v>
      </c>
      <c r="AN14" s="345" t="s">
        <v>103</v>
      </c>
    </row>
    <row r="15" spans="1:40" ht="22.5" customHeight="1">
      <c r="A15" s="113">
        <v>5</v>
      </c>
      <c r="B15" s="105" t="s">
        <v>104</v>
      </c>
      <c r="C15" s="106" t="s">
        <v>105</v>
      </c>
      <c r="D15" s="114">
        <v>409180085</v>
      </c>
      <c r="E15" s="108" t="s">
        <v>252</v>
      </c>
      <c r="F15" s="104" t="s">
        <v>7</v>
      </c>
      <c r="G15" s="129" t="s">
        <v>491</v>
      </c>
      <c r="H15" s="226">
        <v>8</v>
      </c>
      <c r="I15" s="110"/>
      <c r="J15" s="109">
        <f t="shared" si="0"/>
        <v>8</v>
      </c>
      <c r="K15" s="226">
        <v>4</v>
      </c>
      <c r="L15" s="253">
        <v>6</v>
      </c>
      <c r="M15" s="109">
        <f t="shared" si="1"/>
        <v>6</v>
      </c>
      <c r="N15" s="226">
        <v>6</v>
      </c>
      <c r="O15" s="110"/>
      <c r="P15" s="109">
        <f t="shared" si="2"/>
        <v>6</v>
      </c>
      <c r="Q15" s="226">
        <v>7</v>
      </c>
      <c r="R15" s="110"/>
      <c r="S15" s="109">
        <f t="shared" si="3"/>
        <v>7</v>
      </c>
      <c r="T15" s="226">
        <v>6</v>
      </c>
      <c r="U15" s="110"/>
      <c r="V15" s="109">
        <f t="shared" si="4"/>
        <v>6</v>
      </c>
      <c r="W15" s="226">
        <v>7</v>
      </c>
      <c r="X15" s="110"/>
      <c r="Y15" s="109">
        <f t="shared" si="5"/>
        <v>7</v>
      </c>
      <c r="Z15" s="226">
        <v>9</v>
      </c>
      <c r="AA15" s="110"/>
      <c r="AB15" s="109">
        <f t="shared" si="6"/>
        <v>9</v>
      </c>
      <c r="AC15" s="226">
        <v>8</v>
      </c>
      <c r="AD15" s="110"/>
      <c r="AE15" s="109">
        <f t="shared" si="7"/>
        <v>8</v>
      </c>
      <c r="AF15" s="226"/>
      <c r="AG15" s="110"/>
      <c r="AH15" s="109">
        <f t="shared" si="8"/>
        <v>0</v>
      </c>
      <c r="AI15" s="140">
        <f t="shared" si="9"/>
        <v>6.68</v>
      </c>
      <c r="AJ15" s="141" t="str">
        <f t="shared" si="10"/>
        <v>TB.Khá</v>
      </c>
      <c r="AK15" s="366" t="s">
        <v>487</v>
      </c>
      <c r="AL15" s="366">
        <f>COUNTIF($AJ$11:$AJ$89,"YẾU")</f>
        <v>0</v>
      </c>
      <c r="AM15" s="344" t="s">
        <v>104</v>
      </c>
      <c r="AN15" s="345" t="s">
        <v>105</v>
      </c>
    </row>
    <row r="16" spans="1:40" ht="22.5" customHeight="1">
      <c r="A16" s="113">
        <v>6</v>
      </c>
      <c r="B16" s="105" t="s">
        <v>106</v>
      </c>
      <c r="C16" s="106" t="s">
        <v>107</v>
      </c>
      <c r="D16" s="107">
        <v>409180086</v>
      </c>
      <c r="E16" s="108" t="s">
        <v>253</v>
      </c>
      <c r="F16" s="104" t="s">
        <v>5</v>
      </c>
      <c r="G16" s="129" t="s">
        <v>491</v>
      </c>
      <c r="H16" s="226">
        <v>8</v>
      </c>
      <c r="I16" s="110"/>
      <c r="J16" s="109">
        <f t="shared" si="0"/>
        <v>8</v>
      </c>
      <c r="K16" s="226">
        <v>8</v>
      </c>
      <c r="L16" s="110"/>
      <c r="M16" s="109">
        <f t="shared" si="1"/>
        <v>8</v>
      </c>
      <c r="N16" s="226">
        <v>6</v>
      </c>
      <c r="O16" s="110"/>
      <c r="P16" s="109">
        <f t="shared" si="2"/>
        <v>6</v>
      </c>
      <c r="Q16" s="226">
        <v>6</v>
      </c>
      <c r="R16" s="110"/>
      <c r="S16" s="109">
        <f t="shared" si="3"/>
        <v>6</v>
      </c>
      <c r="T16" s="226">
        <v>7</v>
      </c>
      <c r="U16" s="110"/>
      <c r="V16" s="109">
        <f t="shared" si="4"/>
        <v>7</v>
      </c>
      <c r="W16" s="226">
        <v>7</v>
      </c>
      <c r="X16" s="110"/>
      <c r="Y16" s="109">
        <f t="shared" si="5"/>
        <v>7</v>
      </c>
      <c r="Z16" s="226">
        <v>9</v>
      </c>
      <c r="AA16" s="110"/>
      <c r="AB16" s="109">
        <f t="shared" si="6"/>
        <v>9</v>
      </c>
      <c r="AC16" s="226">
        <v>7</v>
      </c>
      <c r="AD16" s="110"/>
      <c r="AE16" s="109">
        <f t="shared" si="7"/>
        <v>7</v>
      </c>
      <c r="AF16" s="226"/>
      <c r="AG16" s="110"/>
      <c r="AH16" s="109">
        <f t="shared" si="8"/>
        <v>0</v>
      </c>
      <c r="AI16" s="140">
        <f t="shared" si="9"/>
        <v>7</v>
      </c>
      <c r="AJ16" s="141" t="str">
        <f t="shared" si="10"/>
        <v>Khá</v>
      </c>
      <c r="AK16" s="366" t="s">
        <v>488</v>
      </c>
      <c r="AL16" s="366">
        <f>COUNTIF($AJ$11:$AJ$89,"KÉM")</f>
        <v>0</v>
      </c>
      <c r="AM16" s="344" t="s">
        <v>106</v>
      </c>
      <c r="AN16" s="345" t="s">
        <v>107</v>
      </c>
    </row>
    <row r="17" spans="1:40" ht="22.5" customHeight="1">
      <c r="A17" s="104">
        <v>7</v>
      </c>
      <c r="B17" s="105" t="s">
        <v>108</v>
      </c>
      <c r="C17" s="106" t="s">
        <v>109</v>
      </c>
      <c r="D17" s="107">
        <v>409180088</v>
      </c>
      <c r="E17" s="108" t="s">
        <v>254</v>
      </c>
      <c r="F17" s="104" t="s">
        <v>18</v>
      </c>
      <c r="G17" s="129" t="s">
        <v>490</v>
      </c>
      <c r="H17" s="226">
        <v>9</v>
      </c>
      <c r="I17" s="110"/>
      <c r="J17" s="109">
        <f t="shared" si="0"/>
        <v>9</v>
      </c>
      <c r="K17" s="226">
        <v>8</v>
      </c>
      <c r="L17" s="110"/>
      <c r="M17" s="109">
        <f t="shared" si="1"/>
        <v>8</v>
      </c>
      <c r="N17" s="226">
        <v>8</v>
      </c>
      <c r="O17" s="110"/>
      <c r="P17" s="109">
        <f t="shared" si="2"/>
        <v>8</v>
      </c>
      <c r="Q17" s="226">
        <v>7</v>
      </c>
      <c r="R17" s="110"/>
      <c r="S17" s="109">
        <f t="shared" si="3"/>
        <v>7</v>
      </c>
      <c r="T17" s="226">
        <v>8</v>
      </c>
      <c r="U17" s="110"/>
      <c r="V17" s="109">
        <f t="shared" si="4"/>
        <v>8</v>
      </c>
      <c r="W17" s="226">
        <v>9</v>
      </c>
      <c r="X17" s="110"/>
      <c r="Y17" s="109">
        <f t="shared" si="5"/>
        <v>9</v>
      </c>
      <c r="Z17" s="226">
        <v>9</v>
      </c>
      <c r="AA17" s="110"/>
      <c r="AB17" s="109">
        <f t="shared" si="6"/>
        <v>9</v>
      </c>
      <c r="AC17" s="226">
        <v>9</v>
      </c>
      <c r="AD17" s="110"/>
      <c r="AE17" s="109">
        <f t="shared" si="7"/>
        <v>9</v>
      </c>
      <c r="AF17" s="226">
        <v>10</v>
      </c>
      <c r="AG17" s="110"/>
      <c r="AH17" s="109">
        <f t="shared" si="8"/>
        <v>10</v>
      </c>
      <c r="AI17" s="140">
        <f t="shared" si="9"/>
        <v>8.36</v>
      </c>
      <c r="AJ17" s="141" t="str">
        <f t="shared" si="10"/>
        <v>Giỏi</v>
      </c>
      <c r="AL17" s="224">
        <f>SUM(AL11:AL16)</f>
        <v>79</v>
      </c>
      <c r="AM17" s="344" t="s">
        <v>108</v>
      </c>
      <c r="AN17" s="345" t="s">
        <v>109</v>
      </c>
    </row>
    <row r="18" spans="1:40" ht="22.5" customHeight="1">
      <c r="A18" s="113">
        <v>8</v>
      </c>
      <c r="B18" s="105" t="s">
        <v>110</v>
      </c>
      <c r="C18" s="106" t="s">
        <v>109</v>
      </c>
      <c r="D18" s="114">
        <v>409180089</v>
      </c>
      <c r="E18" s="108" t="s">
        <v>255</v>
      </c>
      <c r="F18" s="104" t="s">
        <v>18</v>
      </c>
      <c r="G18" s="129" t="s">
        <v>490</v>
      </c>
      <c r="H18" s="226">
        <v>8</v>
      </c>
      <c r="I18" s="110"/>
      <c r="J18" s="109">
        <f t="shared" si="0"/>
        <v>8</v>
      </c>
      <c r="K18" s="226">
        <v>8</v>
      </c>
      <c r="L18" s="110"/>
      <c r="M18" s="109">
        <f t="shared" si="1"/>
        <v>8</v>
      </c>
      <c r="N18" s="226">
        <v>5</v>
      </c>
      <c r="O18" s="110"/>
      <c r="P18" s="109">
        <f t="shared" si="2"/>
        <v>5</v>
      </c>
      <c r="Q18" s="226">
        <v>6</v>
      </c>
      <c r="R18" s="110"/>
      <c r="S18" s="109">
        <f t="shared" si="3"/>
        <v>6</v>
      </c>
      <c r="T18" s="226">
        <v>8</v>
      </c>
      <c r="U18" s="110"/>
      <c r="V18" s="109">
        <f t="shared" si="4"/>
        <v>8</v>
      </c>
      <c r="W18" s="226">
        <v>8</v>
      </c>
      <c r="X18" s="110"/>
      <c r="Y18" s="109">
        <f t="shared" si="5"/>
        <v>8</v>
      </c>
      <c r="Z18" s="226">
        <v>9</v>
      </c>
      <c r="AA18" s="110"/>
      <c r="AB18" s="109">
        <f t="shared" si="6"/>
        <v>9</v>
      </c>
      <c r="AC18" s="226">
        <v>8</v>
      </c>
      <c r="AD18" s="110"/>
      <c r="AE18" s="109">
        <f t="shared" si="7"/>
        <v>8</v>
      </c>
      <c r="AF18" s="226">
        <v>10</v>
      </c>
      <c r="AG18" s="110"/>
      <c r="AH18" s="109">
        <f t="shared" si="8"/>
        <v>10</v>
      </c>
      <c r="AI18" s="140">
        <f t="shared" si="9"/>
        <v>7.48</v>
      </c>
      <c r="AJ18" s="141" t="str">
        <f t="shared" si="10"/>
        <v>Khá</v>
      </c>
      <c r="AM18" s="344" t="s">
        <v>110</v>
      </c>
      <c r="AN18" s="345" t="s">
        <v>109</v>
      </c>
    </row>
    <row r="19" spans="1:40" ht="22.5" customHeight="1">
      <c r="A19" s="104">
        <v>9</v>
      </c>
      <c r="B19" s="105" t="s">
        <v>111</v>
      </c>
      <c r="C19" s="106" t="s">
        <v>112</v>
      </c>
      <c r="D19" s="107">
        <v>409180090</v>
      </c>
      <c r="E19" s="108" t="s">
        <v>256</v>
      </c>
      <c r="F19" s="104" t="s">
        <v>19</v>
      </c>
      <c r="G19" s="129" t="s">
        <v>490</v>
      </c>
      <c r="H19" s="226">
        <v>8</v>
      </c>
      <c r="I19" s="110"/>
      <c r="J19" s="109">
        <f t="shared" si="0"/>
        <v>8</v>
      </c>
      <c r="K19" s="226">
        <v>9</v>
      </c>
      <c r="L19" s="110"/>
      <c r="M19" s="109">
        <f t="shared" si="1"/>
        <v>9</v>
      </c>
      <c r="N19" s="226">
        <v>4</v>
      </c>
      <c r="O19" s="253">
        <v>8</v>
      </c>
      <c r="P19" s="109">
        <f t="shared" si="2"/>
        <v>8</v>
      </c>
      <c r="Q19" s="226">
        <v>7</v>
      </c>
      <c r="R19" s="110"/>
      <c r="S19" s="109">
        <f t="shared" si="3"/>
        <v>7</v>
      </c>
      <c r="T19" s="226">
        <v>8</v>
      </c>
      <c r="U19" s="110"/>
      <c r="V19" s="109">
        <f t="shared" si="4"/>
        <v>8</v>
      </c>
      <c r="W19" s="226">
        <v>7</v>
      </c>
      <c r="X19" s="110"/>
      <c r="Y19" s="109">
        <f t="shared" si="5"/>
        <v>7</v>
      </c>
      <c r="Z19" s="226">
        <v>10</v>
      </c>
      <c r="AA19" s="110"/>
      <c r="AB19" s="109">
        <f t="shared" si="6"/>
        <v>10</v>
      </c>
      <c r="AC19" s="226">
        <v>7</v>
      </c>
      <c r="AD19" s="110"/>
      <c r="AE19" s="109">
        <f t="shared" si="7"/>
        <v>7</v>
      </c>
      <c r="AF19" s="226"/>
      <c r="AG19" s="110"/>
      <c r="AH19" s="109">
        <f t="shared" si="8"/>
        <v>0</v>
      </c>
      <c r="AI19" s="140">
        <f t="shared" si="9"/>
        <v>7.84</v>
      </c>
      <c r="AJ19" s="141" t="str">
        <f t="shared" si="10"/>
        <v>Khá</v>
      </c>
      <c r="AM19" s="344" t="s">
        <v>111</v>
      </c>
      <c r="AN19" s="345" t="s">
        <v>112</v>
      </c>
    </row>
    <row r="20" spans="1:40" ht="22.5" customHeight="1">
      <c r="A20" s="113">
        <v>10</v>
      </c>
      <c r="B20" s="105" t="s">
        <v>113</v>
      </c>
      <c r="C20" s="106" t="s">
        <v>112</v>
      </c>
      <c r="D20" s="114">
        <v>409180091</v>
      </c>
      <c r="E20" s="108" t="s">
        <v>257</v>
      </c>
      <c r="F20" s="104" t="s">
        <v>20</v>
      </c>
      <c r="G20" s="129" t="s">
        <v>490</v>
      </c>
      <c r="H20" s="226">
        <v>8</v>
      </c>
      <c r="I20" s="110"/>
      <c r="J20" s="109">
        <f t="shared" si="0"/>
        <v>8</v>
      </c>
      <c r="K20" s="226">
        <v>8</v>
      </c>
      <c r="L20" s="110"/>
      <c r="M20" s="109">
        <f t="shared" si="1"/>
        <v>8</v>
      </c>
      <c r="N20" s="226">
        <v>7</v>
      </c>
      <c r="O20" s="110"/>
      <c r="P20" s="109">
        <f t="shared" si="2"/>
        <v>7</v>
      </c>
      <c r="Q20" s="226">
        <v>7</v>
      </c>
      <c r="R20" s="110"/>
      <c r="S20" s="109">
        <f t="shared" si="3"/>
        <v>7</v>
      </c>
      <c r="T20" s="226">
        <v>8</v>
      </c>
      <c r="U20" s="110"/>
      <c r="V20" s="109">
        <f t="shared" si="4"/>
        <v>8</v>
      </c>
      <c r="W20" s="226">
        <v>7</v>
      </c>
      <c r="X20" s="110"/>
      <c r="Y20" s="109">
        <f t="shared" si="5"/>
        <v>7</v>
      </c>
      <c r="Z20" s="226">
        <v>9</v>
      </c>
      <c r="AA20" s="110"/>
      <c r="AB20" s="109">
        <f t="shared" si="6"/>
        <v>9</v>
      </c>
      <c r="AC20" s="226">
        <v>7</v>
      </c>
      <c r="AD20" s="110"/>
      <c r="AE20" s="109">
        <f t="shared" si="7"/>
        <v>7</v>
      </c>
      <c r="AF20" s="226">
        <v>5</v>
      </c>
      <c r="AG20" s="110"/>
      <c r="AH20" s="109">
        <f t="shared" si="8"/>
        <v>5</v>
      </c>
      <c r="AI20" s="140">
        <f t="shared" si="9"/>
        <v>7.6</v>
      </c>
      <c r="AJ20" s="141" t="str">
        <f t="shared" si="10"/>
        <v>Khá</v>
      </c>
      <c r="AM20" s="344" t="s">
        <v>113</v>
      </c>
      <c r="AN20" s="345" t="s">
        <v>112</v>
      </c>
    </row>
    <row r="21" spans="1:40" ht="22.5" customHeight="1">
      <c r="A21" s="113">
        <v>11</v>
      </c>
      <c r="B21" s="105" t="s">
        <v>114</v>
      </c>
      <c r="C21" s="106" t="s">
        <v>115</v>
      </c>
      <c r="D21" s="107">
        <v>409180092</v>
      </c>
      <c r="E21" s="108" t="s">
        <v>258</v>
      </c>
      <c r="F21" s="104" t="s">
        <v>21</v>
      </c>
      <c r="G21" s="129" t="s">
        <v>491</v>
      </c>
      <c r="H21" s="226">
        <v>6</v>
      </c>
      <c r="I21" s="110"/>
      <c r="J21" s="109">
        <f t="shared" si="0"/>
        <v>6</v>
      </c>
      <c r="K21" s="226">
        <v>6</v>
      </c>
      <c r="L21" s="110"/>
      <c r="M21" s="109">
        <f t="shared" si="1"/>
        <v>6</v>
      </c>
      <c r="N21" s="226">
        <v>5</v>
      </c>
      <c r="O21" s="110"/>
      <c r="P21" s="109">
        <f t="shared" si="2"/>
        <v>5</v>
      </c>
      <c r="Q21" s="226">
        <v>6</v>
      </c>
      <c r="R21" s="110"/>
      <c r="S21" s="109">
        <f t="shared" si="3"/>
        <v>6</v>
      </c>
      <c r="T21" s="226">
        <v>6</v>
      </c>
      <c r="U21" s="110"/>
      <c r="V21" s="109">
        <f t="shared" si="4"/>
        <v>6</v>
      </c>
      <c r="W21" s="226">
        <v>7</v>
      </c>
      <c r="X21" s="110"/>
      <c r="Y21" s="109">
        <f t="shared" si="5"/>
        <v>7</v>
      </c>
      <c r="Z21" s="226">
        <v>8</v>
      </c>
      <c r="AA21" s="110"/>
      <c r="AB21" s="109">
        <f t="shared" si="6"/>
        <v>8</v>
      </c>
      <c r="AC21" s="226">
        <v>8</v>
      </c>
      <c r="AD21" s="110"/>
      <c r="AE21" s="109">
        <f t="shared" si="7"/>
        <v>8</v>
      </c>
      <c r="AF21" s="226"/>
      <c r="AG21" s="110"/>
      <c r="AH21" s="109">
        <f t="shared" si="8"/>
        <v>0</v>
      </c>
      <c r="AI21" s="140">
        <f t="shared" si="9"/>
        <v>5.96</v>
      </c>
      <c r="AJ21" s="141" t="str">
        <f t="shared" si="10"/>
        <v>Trung Bình</v>
      </c>
      <c r="AM21" s="344" t="s">
        <v>114</v>
      </c>
      <c r="AN21" s="345" t="s">
        <v>115</v>
      </c>
    </row>
    <row r="22" spans="1:40" ht="22.5" customHeight="1">
      <c r="A22" s="104">
        <v>12</v>
      </c>
      <c r="B22" s="105" t="s">
        <v>116</v>
      </c>
      <c r="C22" s="106" t="s">
        <v>117</v>
      </c>
      <c r="D22" s="114">
        <v>409180093</v>
      </c>
      <c r="E22" s="108" t="s">
        <v>259</v>
      </c>
      <c r="F22" s="104" t="s">
        <v>9</v>
      </c>
      <c r="G22" s="129" t="s">
        <v>491</v>
      </c>
      <c r="H22" s="226">
        <v>8</v>
      </c>
      <c r="I22" s="110"/>
      <c r="J22" s="109">
        <f t="shared" si="0"/>
        <v>8</v>
      </c>
      <c r="K22" s="226">
        <v>8</v>
      </c>
      <c r="L22" s="110"/>
      <c r="M22" s="109">
        <f t="shared" si="1"/>
        <v>8</v>
      </c>
      <c r="N22" s="226">
        <v>7</v>
      </c>
      <c r="O22" s="110"/>
      <c r="P22" s="109">
        <f t="shared" si="2"/>
        <v>7</v>
      </c>
      <c r="Q22" s="226">
        <v>7</v>
      </c>
      <c r="R22" s="110"/>
      <c r="S22" s="109">
        <f t="shared" si="3"/>
        <v>7</v>
      </c>
      <c r="T22" s="226">
        <v>7</v>
      </c>
      <c r="U22" s="110"/>
      <c r="V22" s="109">
        <f t="shared" si="4"/>
        <v>7</v>
      </c>
      <c r="W22" s="226">
        <v>8</v>
      </c>
      <c r="X22" s="110"/>
      <c r="Y22" s="109">
        <f t="shared" si="5"/>
        <v>8</v>
      </c>
      <c r="Z22" s="226">
        <v>9</v>
      </c>
      <c r="AA22" s="110"/>
      <c r="AB22" s="109">
        <f t="shared" si="6"/>
        <v>9</v>
      </c>
      <c r="AC22" s="226">
        <v>7</v>
      </c>
      <c r="AD22" s="110"/>
      <c r="AE22" s="109">
        <f t="shared" si="7"/>
        <v>7</v>
      </c>
      <c r="AF22" s="226">
        <v>3</v>
      </c>
      <c r="AG22" s="110"/>
      <c r="AH22" s="109">
        <f t="shared" si="8"/>
        <v>3</v>
      </c>
      <c r="AI22" s="140">
        <f t="shared" si="9"/>
        <v>7.52</v>
      </c>
      <c r="AJ22" s="141" t="str">
        <f t="shared" si="10"/>
        <v>Khá</v>
      </c>
      <c r="AM22" s="344" t="s">
        <v>116</v>
      </c>
      <c r="AN22" s="345" t="s">
        <v>117</v>
      </c>
    </row>
    <row r="23" spans="1:40" ht="22.5" customHeight="1">
      <c r="A23" s="113">
        <v>13</v>
      </c>
      <c r="B23" s="105" t="s">
        <v>118</v>
      </c>
      <c r="C23" s="106" t="s">
        <v>119</v>
      </c>
      <c r="D23" s="114">
        <v>409180095</v>
      </c>
      <c r="E23" s="108" t="s">
        <v>260</v>
      </c>
      <c r="F23" s="104" t="s">
        <v>23</v>
      </c>
      <c r="G23" s="129" t="s">
        <v>491</v>
      </c>
      <c r="H23" s="226">
        <v>7</v>
      </c>
      <c r="I23" s="110"/>
      <c r="J23" s="109">
        <f t="shared" si="0"/>
        <v>7</v>
      </c>
      <c r="K23" s="226">
        <v>6</v>
      </c>
      <c r="L23" s="110"/>
      <c r="M23" s="109">
        <f t="shared" si="1"/>
        <v>6</v>
      </c>
      <c r="N23" s="226">
        <v>7</v>
      </c>
      <c r="O23" s="110"/>
      <c r="P23" s="109">
        <f t="shared" si="2"/>
        <v>7</v>
      </c>
      <c r="Q23" s="226">
        <v>5</v>
      </c>
      <c r="R23" s="110"/>
      <c r="S23" s="109">
        <f t="shared" si="3"/>
        <v>5</v>
      </c>
      <c r="T23" s="226">
        <v>7</v>
      </c>
      <c r="U23" s="110"/>
      <c r="V23" s="109">
        <f t="shared" si="4"/>
        <v>7</v>
      </c>
      <c r="W23" s="226">
        <v>7</v>
      </c>
      <c r="X23" s="110"/>
      <c r="Y23" s="109">
        <f t="shared" si="5"/>
        <v>7</v>
      </c>
      <c r="Z23" s="226">
        <v>9</v>
      </c>
      <c r="AA23" s="110"/>
      <c r="AB23" s="109">
        <f t="shared" si="6"/>
        <v>9</v>
      </c>
      <c r="AC23" s="226">
        <v>8</v>
      </c>
      <c r="AD23" s="110"/>
      <c r="AE23" s="109">
        <f t="shared" si="7"/>
        <v>8</v>
      </c>
      <c r="AF23" s="226"/>
      <c r="AG23" s="110"/>
      <c r="AH23" s="109">
        <f t="shared" si="8"/>
        <v>0</v>
      </c>
      <c r="AI23" s="140">
        <f t="shared" si="9"/>
        <v>6.56</v>
      </c>
      <c r="AJ23" s="141" t="str">
        <f t="shared" si="10"/>
        <v>TB.Khá</v>
      </c>
      <c r="AM23" s="344" t="s">
        <v>118</v>
      </c>
      <c r="AN23" s="345" t="s">
        <v>119</v>
      </c>
    </row>
    <row r="24" spans="1:40" ht="22.5" customHeight="1">
      <c r="A24" s="104">
        <v>14</v>
      </c>
      <c r="B24" s="105" t="s">
        <v>120</v>
      </c>
      <c r="C24" s="106" t="s">
        <v>121</v>
      </c>
      <c r="D24" s="107">
        <v>409180096</v>
      </c>
      <c r="E24" s="108" t="s">
        <v>261</v>
      </c>
      <c r="F24" s="104" t="s">
        <v>24</v>
      </c>
      <c r="G24" s="129" t="s">
        <v>491</v>
      </c>
      <c r="H24" s="226">
        <v>7</v>
      </c>
      <c r="I24" s="110"/>
      <c r="J24" s="109">
        <f t="shared" si="0"/>
        <v>7</v>
      </c>
      <c r="K24" s="226">
        <v>5</v>
      </c>
      <c r="L24" s="110"/>
      <c r="M24" s="109">
        <f t="shared" si="1"/>
        <v>5</v>
      </c>
      <c r="N24" s="226">
        <v>4</v>
      </c>
      <c r="O24" s="253"/>
      <c r="P24" s="109">
        <f t="shared" si="2"/>
        <v>4</v>
      </c>
      <c r="Q24" s="226">
        <v>6</v>
      </c>
      <c r="R24" s="110"/>
      <c r="S24" s="109">
        <f t="shared" si="3"/>
        <v>6</v>
      </c>
      <c r="T24" s="226">
        <v>6</v>
      </c>
      <c r="U24" s="110"/>
      <c r="V24" s="109">
        <f t="shared" si="4"/>
        <v>6</v>
      </c>
      <c r="W24" s="226">
        <v>8</v>
      </c>
      <c r="X24" s="110"/>
      <c r="Y24" s="109">
        <f t="shared" si="5"/>
        <v>8</v>
      </c>
      <c r="Z24" s="226">
        <v>8</v>
      </c>
      <c r="AA24" s="110"/>
      <c r="AB24" s="109">
        <f t="shared" si="6"/>
        <v>8</v>
      </c>
      <c r="AC24" s="226">
        <v>7</v>
      </c>
      <c r="AD24" s="110"/>
      <c r="AE24" s="109">
        <f t="shared" si="7"/>
        <v>7</v>
      </c>
      <c r="AF24" s="226"/>
      <c r="AG24" s="110"/>
      <c r="AH24" s="109">
        <f t="shared" si="8"/>
        <v>0</v>
      </c>
      <c r="AI24" s="140">
        <f t="shared" si="9"/>
        <v>5.92</v>
      </c>
      <c r="AJ24" s="141" t="str">
        <f t="shared" si="10"/>
        <v>Trung Bình</v>
      </c>
      <c r="AM24" s="344" t="s">
        <v>120</v>
      </c>
      <c r="AN24" s="345" t="s">
        <v>121</v>
      </c>
    </row>
    <row r="25" spans="1:40" ht="22.5" customHeight="1">
      <c r="A25" s="113">
        <v>15</v>
      </c>
      <c r="B25" s="105" t="s">
        <v>122</v>
      </c>
      <c r="C25" s="106" t="s">
        <v>121</v>
      </c>
      <c r="D25" s="114">
        <v>409180097</v>
      </c>
      <c r="E25" s="108" t="s">
        <v>262</v>
      </c>
      <c r="F25" s="104" t="s">
        <v>356</v>
      </c>
      <c r="G25" s="129" t="s">
        <v>490</v>
      </c>
      <c r="H25" s="226">
        <v>9</v>
      </c>
      <c r="I25" s="110"/>
      <c r="J25" s="109">
        <f t="shared" si="0"/>
        <v>9</v>
      </c>
      <c r="K25" s="226">
        <v>7</v>
      </c>
      <c r="L25" s="110"/>
      <c r="M25" s="109">
        <f t="shared" si="1"/>
        <v>7</v>
      </c>
      <c r="N25" s="226">
        <v>9</v>
      </c>
      <c r="O25" s="110"/>
      <c r="P25" s="109">
        <f t="shared" si="2"/>
        <v>9</v>
      </c>
      <c r="Q25" s="226">
        <v>7</v>
      </c>
      <c r="R25" s="110"/>
      <c r="S25" s="109">
        <f t="shared" si="3"/>
        <v>7</v>
      </c>
      <c r="T25" s="226">
        <v>8</v>
      </c>
      <c r="U25" s="110"/>
      <c r="V25" s="109">
        <f t="shared" si="4"/>
        <v>8</v>
      </c>
      <c r="W25" s="226">
        <v>8</v>
      </c>
      <c r="X25" s="110"/>
      <c r="Y25" s="109">
        <f t="shared" si="5"/>
        <v>8</v>
      </c>
      <c r="Z25" s="226">
        <v>9</v>
      </c>
      <c r="AA25" s="110"/>
      <c r="AB25" s="109">
        <f t="shared" si="6"/>
        <v>9</v>
      </c>
      <c r="AC25" s="226">
        <v>7</v>
      </c>
      <c r="AD25" s="110"/>
      <c r="AE25" s="109">
        <f t="shared" si="7"/>
        <v>7</v>
      </c>
      <c r="AF25" s="226">
        <v>10</v>
      </c>
      <c r="AG25" s="110"/>
      <c r="AH25" s="109">
        <f t="shared" si="8"/>
        <v>10</v>
      </c>
      <c r="AI25" s="140">
        <f t="shared" si="9"/>
        <v>8.24</v>
      </c>
      <c r="AJ25" s="141" t="str">
        <f t="shared" si="10"/>
        <v>Giỏi</v>
      </c>
      <c r="AM25" s="344" t="s">
        <v>122</v>
      </c>
      <c r="AN25" s="345" t="s">
        <v>121</v>
      </c>
    </row>
    <row r="26" spans="1:40" ht="22.5" customHeight="1">
      <c r="A26" s="113">
        <v>16</v>
      </c>
      <c r="B26" s="105" t="s">
        <v>123</v>
      </c>
      <c r="C26" s="106" t="s">
        <v>124</v>
      </c>
      <c r="D26" s="107">
        <v>409180098</v>
      </c>
      <c r="E26" s="108" t="s">
        <v>263</v>
      </c>
      <c r="F26" s="104" t="s">
        <v>26</v>
      </c>
      <c r="G26" s="129" t="s">
        <v>490</v>
      </c>
      <c r="H26" s="226">
        <v>8</v>
      </c>
      <c r="I26" s="110"/>
      <c r="J26" s="109">
        <f t="shared" si="0"/>
        <v>8</v>
      </c>
      <c r="K26" s="226">
        <v>6</v>
      </c>
      <c r="L26" s="110"/>
      <c r="M26" s="109">
        <f t="shared" si="1"/>
        <v>6</v>
      </c>
      <c r="N26" s="226">
        <v>7</v>
      </c>
      <c r="O26" s="110"/>
      <c r="P26" s="109">
        <f t="shared" si="2"/>
        <v>7</v>
      </c>
      <c r="Q26" s="226">
        <v>6</v>
      </c>
      <c r="R26" s="110"/>
      <c r="S26" s="109">
        <f t="shared" si="3"/>
        <v>6</v>
      </c>
      <c r="T26" s="226">
        <v>8</v>
      </c>
      <c r="U26" s="110"/>
      <c r="V26" s="109">
        <f t="shared" si="4"/>
        <v>8</v>
      </c>
      <c r="W26" s="226">
        <v>9</v>
      </c>
      <c r="X26" s="110"/>
      <c r="Y26" s="109">
        <f t="shared" si="5"/>
        <v>9</v>
      </c>
      <c r="Z26" s="226">
        <v>9</v>
      </c>
      <c r="AA26" s="110"/>
      <c r="AB26" s="109">
        <f t="shared" si="6"/>
        <v>9</v>
      </c>
      <c r="AC26" s="226">
        <v>9</v>
      </c>
      <c r="AD26" s="110"/>
      <c r="AE26" s="109">
        <f t="shared" si="7"/>
        <v>9</v>
      </c>
      <c r="AF26" s="226">
        <v>8</v>
      </c>
      <c r="AG26" s="110"/>
      <c r="AH26" s="109">
        <f t="shared" si="8"/>
        <v>8</v>
      </c>
      <c r="AI26" s="140">
        <f t="shared" si="9"/>
        <v>7.52</v>
      </c>
      <c r="AJ26" s="141" t="str">
        <f t="shared" si="10"/>
        <v>Khá</v>
      </c>
      <c r="AM26" s="344" t="s">
        <v>123</v>
      </c>
      <c r="AN26" s="345" t="s">
        <v>124</v>
      </c>
    </row>
    <row r="27" spans="1:40" ht="22.5" customHeight="1">
      <c r="A27" s="104">
        <v>17</v>
      </c>
      <c r="B27" s="105" t="s">
        <v>125</v>
      </c>
      <c r="C27" s="106" t="s">
        <v>124</v>
      </c>
      <c r="D27" s="114">
        <v>409180099</v>
      </c>
      <c r="E27" s="108" t="s">
        <v>264</v>
      </c>
      <c r="F27" s="104" t="s">
        <v>2</v>
      </c>
      <c r="G27" s="129" t="s">
        <v>490</v>
      </c>
      <c r="H27" s="226">
        <v>9</v>
      </c>
      <c r="I27" s="110"/>
      <c r="J27" s="109">
        <f t="shared" si="0"/>
        <v>9</v>
      </c>
      <c r="K27" s="226">
        <v>9</v>
      </c>
      <c r="L27" s="110"/>
      <c r="M27" s="109">
        <f t="shared" si="1"/>
        <v>9</v>
      </c>
      <c r="N27" s="226">
        <v>8</v>
      </c>
      <c r="O27" s="110"/>
      <c r="P27" s="109">
        <f t="shared" si="2"/>
        <v>8</v>
      </c>
      <c r="Q27" s="226">
        <v>8</v>
      </c>
      <c r="R27" s="110"/>
      <c r="S27" s="109">
        <f t="shared" si="3"/>
        <v>8</v>
      </c>
      <c r="T27" s="226">
        <v>8</v>
      </c>
      <c r="U27" s="110"/>
      <c r="V27" s="109">
        <f t="shared" si="4"/>
        <v>8</v>
      </c>
      <c r="W27" s="226">
        <v>8</v>
      </c>
      <c r="X27" s="110"/>
      <c r="Y27" s="109">
        <f t="shared" si="5"/>
        <v>8</v>
      </c>
      <c r="Z27" s="226">
        <v>9</v>
      </c>
      <c r="AA27" s="110"/>
      <c r="AB27" s="109">
        <f t="shared" si="6"/>
        <v>9</v>
      </c>
      <c r="AC27" s="226">
        <v>7</v>
      </c>
      <c r="AD27" s="110"/>
      <c r="AE27" s="109">
        <f t="shared" si="7"/>
        <v>7</v>
      </c>
      <c r="AF27" s="226">
        <v>0</v>
      </c>
      <c r="AG27" s="110"/>
      <c r="AH27" s="109">
        <f t="shared" si="8"/>
        <v>0</v>
      </c>
      <c r="AI27" s="140">
        <f t="shared" si="9"/>
        <v>8.12</v>
      </c>
      <c r="AJ27" s="141" t="str">
        <f t="shared" si="10"/>
        <v>Giỏi</v>
      </c>
      <c r="AM27" s="344" t="s">
        <v>125</v>
      </c>
      <c r="AN27" s="345" t="s">
        <v>124</v>
      </c>
    </row>
    <row r="28" spans="1:40" ht="22.5" customHeight="1">
      <c r="A28" s="113">
        <v>18</v>
      </c>
      <c r="B28" s="105" t="s">
        <v>126</v>
      </c>
      <c r="C28" s="106" t="s">
        <v>127</v>
      </c>
      <c r="D28" s="107">
        <v>409180100</v>
      </c>
      <c r="E28" s="108" t="s">
        <v>265</v>
      </c>
      <c r="F28" s="104" t="s">
        <v>15</v>
      </c>
      <c r="G28" s="129" t="s">
        <v>490</v>
      </c>
      <c r="H28" s="226">
        <v>8</v>
      </c>
      <c r="I28" s="110"/>
      <c r="J28" s="109">
        <f t="shared" si="0"/>
        <v>8</v>
      </c>
      <c r="K28" s="226">
        <v>8</v>
      </c>
      <c r="L28" s="110"/>
      <c r="M28" s="109">
        <f t="shared" si="1"/>
        <v>8</v>
      </c>
      <c r="N28" s="226">
        <v>8</v>
      </c>
      <c r="O28" s="110"/>
      <c r="P28" s="109">
        <f t="shared" si="2"/>
        <v>8</v>
      </c>
      <c r="Q28" s="226">
        <v>6</v>
      </c>
      <c r="R28" s="110"/>
      <c r="S28" s="109">
        <f t="shared" si="3"/>
        <v>6</v>
      </c>
      <c r="T28" s="226">
        <v>8</v>
      </c>
      <c r="U28" s="110"/>
      <c r="V28" s="109">
        <f t="shared" si="4"/>
        <v>8</v>
      </c>
      <c r="W28" s="226">
        <v>8</v>
      </c>
      <c r="X28" s="110"/>
      <c r="Y28" s="109">
        <f t="shared" si="5"/>
        <v>8</v>
      </c>
      <c r="Z28" s="226">
        <v>9</v>
      </c>
      <c r="AA28" s="110"/>
      <c r="AB28" s="109">
        <f t="shared" si="6"/>
        <v>9</v>
      </c>
      <c r="AC28" s="226">
        <v>7</v>
      </c>
      <c r="AD28" s="110"/>
      <c r="AE28" s="109">
        <f t="shared" si="7"/>
        <v>7</v>
      </c>
      <c r="AF28" s="226">
        <v>10</v>
      </c>
      <c r="AG28" s="110"/>
      <c r="AH28" s="109">
        <f t="shared" si="8"/>
        <v>10</v>
      </c>
      <c r="AI28" s="140">
        <f t="shared" si="9"/>
        <v>7.96</v>
      </c>
      <c r="AJ28" s="141" t="str">
        <f t="shared" si="10"/>
        <v>Khá</v>
      </c>
      <c r="AM28" s="344" t="s">
        <v>126</v>
      </c>
      <c r="AN28" s="345" t="s">
        <v>127</v>
      </c>
    </row>
    <row r="29" spans="1:40" ht="22.5" customHeight="1">
      <c r="A29" s="104">
        <v>19</v>
      </c>
      <c r="B29" s="105" t="s">
        <v>128</v>
      </c>
      <c r="C29" s="106" t="s">
        <v>129</v>
      </c>
      <c r="D29" s="114">
        <v>409180101</v>
      </c>
      <c r="E29" s="108" t="s">
        <v>266</v>
      </c>
      <c r="F29" s="104" t="s">
        <v>12</v>
      </c>
      <c r="G29" s="129" t="s">
        <v>490</v>
      </c>
      <c r="H29" s="226">
        <v>9</v>
      </c>
      <c r="I29" s="110"/>
      <c r="J29" s="109">
        <f t="shared" si="0"/>
        <v>9</v>
      </c>
      <c r="K29" s="226">
        <v>9</v>
      </c>
      <c r="L29" s="110"/>
      <c r="M29" s="109">
        <f t="shared" si="1"/>
        <v>9</v>
      </c>
      <c r="N29" s="226">
        <v>9</v>
      </c>
      <c r="O29" s="110"/>
      <c r="P29" s="109">
        <f t="shared" si="2"/>
        <v>9</v>
      </c>
      <c r="Q29" s="226">
        <v>7</v>
      </c>
      <c r="R29" s="110"/>
      <c r="S29" s="109">
        <f t="shared" si="3"/>
        <v>7</v>
      </c>
      <c r="T29" s="226">
        <v>8</v>
      </c>
      <c r="U29" s="110"/>
      <c r="V29" s="109">
        <f t="shared" si="4"/>
        <v>8</v>
      </c>
      <c r="W29" s="226">
        <v>9</v>
      </c>
      <c r="X29" s="110"/>
      <c r="Y29" s="109">
        <f t="shared" si="5"/>
        <v>9</v>
      </c>
      <c r="Z29" s="226">
        <v>9</v>
      </c>
      <c r="AA29" s="110"/>
      <c r="AB29" s="109">
        <f t="shared" si="6"/>
        <v>9</v>
      </c>
      <c r="AC29" s="226">
        <v>8</v>
      </c>
      <c r="AD29" s="110"/>
      <c r="AE29" s="109">
        <f t="shared" si="7"/>
        <v>8</v>
      </c>
      <c r="AF29" s="226">
        <v>10</v>
      </c>
      <c r="AG29" s="110"/>
      <c r="AH29" s="109">
        <f t="shared" si="8"/>
        <v>10</v>
      </c>
      <c r="AI29" s="140">
        <f t="shared" si="9"/>
        <v>8.68</v>
      </c>
      <c r="AJ29" s="141" t="str">
        <f t="shared" si="10"/>
        <v>Giỏi</v>
      </c>
      <c r="AM29" s="344" t="s">
        <v>128</v>
      </c>
      <c r="AN29" s="345" t="s">
        <v>129</v>
      </c>
    </row>
    <row r="30" spans="1:40" ht="22.5" customHeight="1">
      <c r="A30" s="113">
        <v>20</v>
      </c>
      <c r="B30" s="105" t="s">
        <v>130</v>
      </c>
      <c r="C30" s="106" t="s">
        <v>131</v>
      </c>
      <c r="D30" s="107">
        <v>409180102</v>
      </c>
      <c r="E30" s="108" t="s">
        <v>267</v>
      </c>
      <c r="F30" s="104" t="s">
        <v>22</v>
      </c>
      <c r="G30" s="129" t="s">
        <v>490</v>
      </c>
      <c r="H30" s="226">
        <v>9</v>
      </c>
      <c r="I30" s="110"/>
      <c r="J30" s="109">
        <f t="shared" si="0"/>
        <v>9</v>
      </c>
      <c r="K30" s="226">
        <v>9</v>
      </c>
      <c r="L30" s="110"/>
      <c r="M30" s="109">
        <f t="shared" si="1"/>
        <v>9</v>
      </c>
      <c r="N30" s="226">
        <v>8</v>
      </c>
      <c r="O30" s="110"/>
      <c r="P30" s="109">
        <f t="shared" si="2"/>
        <v>8</v>
      </c>
      <c r="Q30" s="226">
        <v>7</v>
      </c>
      <c r="R30" s="110"/>
      <c r="S30" s="109">
        <f t="shared" si="3"/>
        <v>7</v>
      </c>
      <c r="T30" s="226">
        <v>8</v>
      </c>
      <c r="U30" s="110"/>
      <c r="V30" s="109">
        <f t="shared" si="4"/>
        <v>8</v>
      </c>
      <c r="W30" s="226">
        <v>8</v>
      </c>
      <c r="X30" s="110"/>
      <c r="Y30" s="109">
        <f t="shared" si="5"/>
        <v>8</v>
      </c>
      <c r="Z30" s="226">
        <v>9</v>
      </c>
      <c r="AA30" s="110"/>
      <c r="AB30" s="109">
        <f t="shared" si="6"/>
        <v>9</v>
      </c>
      <c r="AC30" s="226">
        <v>7</v>
      </c>
      <c r="AD30" s="110"/>
      <c r="AE30" s="109">
        <f t="shared" si="7"/>
        <v>7</v>
      </c>
      <c r="AF30" s="226"/>
      <c r="AG30" s="110"/>
      <c r="AH30" s="109">
        <f t="shared" si="8"/>
        <v>0</v>
      </c>
      <c r="AI30" s="140">
        <f t="shared" si="9"/>
        <v>8</v>
      </c>
      <c r="AJ30" s="141" t="str">
        <f t="shared" si="10"/>
        <v>Giỏi</v>
      </c>
      <c r="AM30" s="344" t="s">
        <v>130</v>
      </c>
      <c r="AN30" s="345" t="s">
        <v>131</v>
      </c>
    </row>
    <row r="31" spans="1:40" ht="22.5" customHeight="1">
      <c r="A31" s="113">
        <v>21</v>
      </c>
      <c r="B31" s="105" t="s">
        <v>132</v>
      </c>
      <c r="C31" s="106" t="s">
        <v>133</v>
      </c>
      <c r="D31" s="107">
        <v>409180104</v>
      </c>
      <c r="E31" s="108" t="s">
        <v>268</v>
      </c>
      <c r="F31" s="104" t="s">
        <v>27</v>
      </c>
      <c r="G31" s="129" t="s">
        <v>490</v>
      </c>
      <c r="H31" s="226">
        <v>7</v>
      </c>
      <c r="I31" s="110"/>
      <c r="J31" s="109">
        <f t="shared" si="0"/>
        <v>7</v>
      </c>
      <c r="K31" s="226">
        <v>7</v>
      </c>
      <c r="L31" s="110"/>
      <c r="M31" s="109">
        <f t="shared" si="1"/>
        <v>7</v>
      </c>
      <c r="N31" s="226">
        <v>7</v>
      </c>
      <c r="O31" s="110"/>
      <c r="P31" s="109">
        <f t="shared" si="2"/>
        <v>7</v>
      </c>
      <c r="Q31" s="226">
        <v>6</v>
      </c>
      <c r="R31" s="110"/>
      <c r="S31" s="109">
        <f t="shared" si="3"/>
        <v>6</v>
      </c>
      <c r="T31" s="226">
        <v>7</v>
      </c>
      <c r="U31" s="110"/>
      <c r="V31" s="109">
        <f t="shared" si="4"/>
        <v>7</v>
      </c>
      <c r="W31" s="226">
        <v>8</v>
      </c>
      <c r="X31" s="110"/>
      <c r="Y31" s="109">
        <f t="shared" si="5"/>
        <v>8</v>
      </c>
      <c r="Z31" s="226">
        <v>9</v>
      </c>
      <c r="AA31" s="110"/>
      <c r="AB31" s="109">
        <f t="shared" si="6"/>
        <v>9</v>
      </c>
      <c r="AC31" s="226">
        <v>6</v>
      </c>
      <c r="AD31" s="110"/>
      <c r="AE31" s="109">
        <f t="shared" si="7"/>
        <v>6</v>
      </c>
      <c r="AF31" s="226">
        <v>10</v>
      </c>
      <c r="AG31" s="110"/>
      <c r="AH31" s="109">
        <f t="shared" si="8"/>
        <v>10</v>
      </c>
      <c r="AI31" s="140">
        <f t="shared" si="9"/>
        <v>7.36</v>
      </c>
      <c r="AJ31" s="141" t="str">
        <f t="shared" si="10"/>
        <v>Khá</v>
      </c>
      <c r="AM31" s="344" t="s">
        <v>132</v>
      </c>
      <c r="AN31" s="345" t="s">
        <v>133</v>
      </c>
    </row>
    <row r="32" spans="1:40" ht="22.5" customHeight="1">
      <c r="A32" s="113">
        <v>23</v>
      </c>
      <c r="B32" s="105" t="s">
        <v>134</v>
      </c>
      <c r="C32" s="106" t="s">
        <v>135</v>
      </c>
      <c r="D32" s="114">
        <v>409180107</v>
      </c>
      <c r="E32" s="108" t="s">
        <v>270</v>
      </c>
      <c r="F32" s="104" t="s">
        <v>15</v>
      </c>
      <c r="G32" s="129" t="s">
        <v>490</v>
      </c>
      <c r="H32" s="226">
        <v>7</v>
      </c>
      <c r="I32" s="110"/>
      <c r="J32" s="109">
        <f t="shared" si="0"/>
        <v>7</v>
      </c>
      <c r="K32" s="226">
        <v>4</v>
      </c>
      <c r="L32" s="253">
        <v>5</v>
      </c>
      <c r="M32" s="109">
        <f t="shared" si="1"/>
        <v>5</v>
      </c>
      <c r="N32" s="226">
        <v>5</v>
      </c>
      <c r="O32" s="110"/>
      <c r="P32" s="109">
        <f t="shared" si="2"/>
        <v>5</v>
      </c>
      <c r="Q32" s="226">
        <v>6</v>
      </c>
      <c r="R32" s="110"/>
      <c r="S32" s="109">
        <f t="shared" si="3"/>
        <v>6</v>
      </c>
      <c r="T32" s="226">
        <v>6</v>
      </c>
      <c r="U32" s="110"/>
      <c r="V32" s="109">
        <f t="shared" si="4"/>
        <v>6</v>
      </c>
      <c r="W32" s="226">
        <v>7</v>
      </c>
      <c r="X32" s="110"/>
      <c r="Y32" s="109">
        <f t="shared" si="5"/>
        <v>7</v>
      </c>
      <c r="Z32" s="226">
        <v>9</v>
      </c>
      <c r="AA32" s="110"/>
      <c r="AB32" s="109">
        <f t="shared" si="6"/>
        <v>9</v>
      </c>
      <c r="AC32" s="226">
        <v>7</v>
      </c>
      <c r="AD32" s="110"/>
      <c r="AE32" s="109">
        <f t="shared" si="7"/>
        <v>7</v>
      </c>
      <c r="AF32" s="226">
        <v>0</v>
      </c>
      <c r="AG32" s="110"/>
      <c r="AH32" s="109">
        <f t="shared" si="8"/>
        <v>0</v>
      </c>
      <c r="AI32" s="140">
        <f t="shared" si="9"/>
        <v>6.08</v>
      </c>
      <c r="AJ32" s="141" t="str">
        <f t="shared" si="10"/>
        <v>TB.Khá</v>
      </c>
      <c r="AM32" s="344" t="s">
        <v>134</v>
      </c>
      <c r="AN32" s="345" t="s">
        <v>135</v>
      </c>
    </row>
    <row r="33" spans="1:40" ht="22.5" customHeight="1">
      <c r="A33" s="104">
        <v>24</v>
      </c>
      <c r="B33" s="105" t="s">
        <v>136</v>
      </c>
      <c r="C33" s="106" t="s">
        <v>137</v>
      </c>
      <c r="D33" s="107">
        <v>409180108</v>
      </c>
      <c r="E33" s="108" t="s">
        <v>271</v>
      </c>
      <c r="F33" s="104" t="s">
        <v>17</v>
      </c>
      <c r="G33" s="129" t="s">
        <v>491</v>
      </c>
      <c r="H33" s="226">
        <v>7</v>
      </c>
      <c r="I33" s="110"/>
      <c r="J33" s="109">
        <f t="shared" si="0"/>
        <v>7</v>
      </c>
      <c r="K33" s="226">
        <v>7</v>
      </c>
      <c r="L33" s="110"/>
      <c r="M33" s="109">
        <f t="shared" si="1"/>
        <v>7</v>
      </c>
      <c r="N33" s="226">
        <v>6</v>
      </c>
      <c r="O33" s="110"/>
      <c r="P33" s="109">
        <f t="shared" si="2"/>
        <v>6</v>
      </c>
      <c r="Q33" s="226">
        <v>6</v>
      </c>
      <c r="R33" s="110"/>
      <c r="S33" s="109">
        <f t="shared" si="3"/>
        <v>6</v>
      </c>
      <c r="T33" s="226">
        <v>6</v>
      </c>
      <c r="U33" s="110"/>
      <c r="V33" s="109">
        <f t="shared" si="4"/>
        <v>6</v>
      </c>
      <c r="W33" s="226">
        <v>7</v>
      </c>
      <c r="X33" s="110"/>
      <c r="Y33" s="109">
        <f t="shared" si="5"/>
        <v>7</v>
      </c>
      <c r="Z33" s="226">
        <v>9</v>
      </c>
      <c r="AA33" s="110"/>
      <c r="AB33" s="109">
        <f t="shared" si="6"/>
        <v>9</v>
      </c>
      <c r="AC33" s="226">
        <v>8</v>
      </c>
      <c r="AD33" s="110"/>
      <c r="AE33" s="109">
        <f t="shared" si="7"/>
        <v>8</v>
      </c>
      <c r="AF33" s="109">
        <v>0</v>
      </c>
      <c r="AG33" s="110"/>
      <c r="AH33" s="109">
        <f t="shared" si="8"/>
        <v>0</v>
      </c>
      <c r="AI33" s="140">
        <f t="shared" si="9"/>
        <v>6.56</v>
      </c>
      <c r="AJ33" s="141" t="str">
        <f t="shared" si="10"/>
        <v>TB.Khá</v>
      </c>
      <c r="AM33" s="344" t="s">
        <v>136</v>
      </c>
      <c r="AN33" s="345" t="s">
        <v>137</v>
      </c>
    </row>
    <row r="34" spans="1:40" ht="22.5" customHeight="1">
      <c r="A34" s="113">
        <v>25</v>
      </c>
      <c r="B34" s="105" t="s">
        <v>138</v>
      </c>
      <c r="C34" s="106" t="s">
        <v>139</v>
      </c>
      <c r="D34" s="114">
        <v>409180109</v>
      </c>
      <c r="E34" s="108" t="s">
        <v>272</v>
      </c>
      <c r="F34" s="104" t="s">
        <v>28</v>
      </c>
      <c r="G34" s="129" t="s">
        <v>491</v>
      </c>
      <c r="H34" s="226">
        <v>7</v>
      </c>
      <c r="I34" s="110"/>
      <c r="J34" s="109">
        <f t="shared" si="0"/>
        <v>7</v>
      </c>
      <c r="K34" s="226">
        <v>8</v>
      </c>
      <c r="L34" s="110"/>
      <c r="M34" s="109">
        <f t="shared" si="1"/>
        <v>8</v>
      </c>
      <c r="N34" s="226">
        <v>7</v>
      </c>
      <c r="O34" s="253"/>
      <c r="P34" s="109">
        <f t="shared" si="2"/>
        <v>7</v>
      </c>
      <c r="Q34" s="226">
        <v>6</v>
      </c>
      <c r="R34" s="110"/>
      <c r="S34" s="109">
        <f t="shared" si="3"/>
        <v>6</v>
      </c>
      <c r="T34" s="226">
        <v>7</v>
      </c>
      <c r="U34" s="110"/>
      <c r="V34" s="109">
        <f t="shared" si="4"/>
        <v>7</v>
      </c>
      <c r="W34" s="226">
        <v>8</v>
      </c>
      <c r="X34" s="110"/>
      <c r="Y34" s="109">
        <f t="shared" si="5"/>
        <v>8</v>
      </c>
      <c r="Z34" s="226">
        <v>9</v>
      </c>
      <c r="AA34" s="110"/>
      <c r="AB34" s="109">
        <f t="shared" si="6"/>
        <v>9</v>
      </c>
      <c r="AC34" s="226">
        <v>8</v>
      </c>
      <c r="AD34" s="110"/>
      <c r="AE34" s="109">
        <f t="shared" si="7"/>
        <v>8</v>
      </c>
      <c r="AF34" s="109">
        <v>10</v>
      </c>
      <c r="AG34" s="110"/>
      <c r="AH34" s="109">
        <f t="shared" si="8"/>
        <v>10</v>
      </c>
      <c r="AI34" s="140">
        <f t="shared" si="9"/>
        <v>7.52</v>
      </c>
      <c r="AJ34" s="141" t="str">
        <f t="shared" si="10"/>
        <v>Khá</v>
      </c>
      <c r="AM34" s="344" t="s">
        <v>138</v>
      </c>
      <c r="AN34" s="345" t="s">
        <v>139</v>
      </c>
    </row>
    <row r="35" spans="1:40" ht="22.5" customHeight="1">
      <c r="A35" s="113">
        <v>26</v>
      </c>
      <c r="B35" s="105" t="s">
        <v>140</v>
      </c>
      <c r="C35" s="106" t="s">
        <v>139</v>
      </c>
      <c r="D35" s="107">
        <v>409180110</v>
      </c>
      <c r="E35" s="108" t="s">
        <v>273</v>
      </c>
      <c r="F35" s="104" t="s">
        <v>29</v>
      </c>
      <c r="G35" s="129" t="s">
        <v>491</v>
      </c>
      <c r="H35" s="226">
        <v>8</v>
      </c>
      <c r="I35" s="110"/>
      <c r="J35" s="109">
        <f t="shared" si="0"/>
        <v>8</v>
      </c>
      <c r="K35" s="226">
        <v>8</v>
      </c>
      <c r="L35" s="110"/>
      <c r="M35" s="109">
        <f t="shared" si="1"/>
        <v>8</v>
      </c>
      <c r="N35" s="226">
        <v>5</v>
      </c>
      <c r="O35" s="110"/>
      <c r="P35" s="109">
        <f t="shared" si="2"/>
        <v>5</v>
      </c>
      <c r="Q35" s="226">
        <v>7</v>
      </c>
      <c r="R35" s="110"/>
      <c r="S35" s="109">
        <f t="shared" si="3"/>
        <v>7</v>
      </c>
      <c r="T35" s="226">
        <v>8</v>
      </c>
      <c r="U35" s="110"/>
      <c r="V35" s="109">
        <f t="shared" si="4"/>
        <v>8</v>
      </c>
      <c r="W35" s="226">
        <v>7</v>
      </c>
      <c r="X35" s="110"/>
      <c r="Y35" s="109">
        <f t="shared" si="5"/>
        <v>7</v>
      </c>
      <c r="Z35" s="226">
        <v>9</v>
      </c>
      <c r="AA35" s="110"/>
      <c r="AB35" s="109">
        <f t="shared" si="6"/>
        <v>9</v>
      </c>
      <c r="AC35" s="226">
        <v>8</v>
      </c>
      <c r="AD35" s="110"/>
      <c r="AE35" s="109">
        <f t="shared" si="7"/>
        <v>8</v>
      </c>
      <c r="AF35" s="109"/>
      <c r="AG35" s="110"/>
      <c r="AH35" s="109">
        <f t="shared" si="8"/>
        <v>0</v>
      </c>
      <c r="AI35" s="140">
        <f t="shared" si="9"/>
        <v>7.08</v>
      </c>
      <c r="AJ35" s="141" t="str">
        <f t="shared" si="10"/>
        <v>Khá</v>
      </c>
      <c r="AM35" s="344" t="s">
        <v>140</v>
      </c>
      <c r="AN35" s="345" t="s">
        <v>139</v>
      </c>
    </row>
    <row r="36" spans="1:40" ht="22.5" customHeight="1">
      <c r="A36" s="104">
        <v>27</v>
      </c>
      <c r="B36" s="105" t="s">
        <v>141</v>
      </c>
      <c r="C36" s="106" t="s">
        <v>142</v>
      </c>
      <c r="D36" s="114">
        <v>409180111</v>
      </c>
      <c r="E36" s="108" t="s">
        <v>274</v>
      </c>
      <c r="F36" s="104" t="s">
        <v>17</v>
      </c>
      <c r="G36" s="129" t="s">
        <v>490</v>
      </c>
      <c r="H36" s="226">
        <v>8</v>
      </c>
      <c r="I36" s="110"/>
      <c r="J36" s="109">
        <f t="shared" si="0"/>
        <v>8</v>
      </c>
      <c r="K36" s="226">
        <v>8</v>
      </c>
      <c r="L36" s="110"/>
      <c r="M36" s="109">
        <f t="shared" si="1"/>
        <v>8</v>
      </c>
      <c r="N36" s="226">
        <v>6</v>
      </c>
      <c r="O36" s="110"/>
      <c r="P36" s="109">
        <f t="shared" si="2"/>
        <v>6</v>
      </c>
      <c r="Q36" s="226">
        <v>7</v>
      </c>
      <c r="R36" s="110"/>
      <c r="S36" s="109">
        <f t="shared" si="3"/>
        <v>7</v>
      </c>
      <c r="T36" s="226">
        <v>8</v>
      </c>
      <c r="U36" s="110"/>
      <c r="V36" s="109">
        <f t="shared" si="4"/>
        <v>8</v>
      </c>
      <c r="W36" s="226">
        <v>8</v>
      </c>
      <c r="X36" s="110"/>
      <c r="Y36" s="109">
        <f t="shared" si="5"/>
        <v>8</v>
      </c>
      <c r="Z36" s="226">
        <v>8</v>
      </c>
      <c r="AA36" s="110"/>
      <c r="AB36" s="109">
        <f t="shared" si="6"/>
        <v>8</v>
      </c>
      <c r="AC36" s="226">
        <v>7</v>
      </c>
      <c r="AD36" s="110"/>
      <c r="AE36" s="109">
        <f t="shared" si="7"/>
        <v>7</v>
      </c>
      <c r="AF36" s="109"/>
      <c r="AG36" s="110"/>
      <c r="AH36" s="109">
        <f t="shared" si="8"/>
        <v>0</v>
      </c>
      <c r="AI36" s="140">
        <f t="shared" si="9"/>
        <v>7.24</v>
      </c>
      <c r="AJ36" s="141" t="str">
        <f t="shared" si="10"/>
        <v>Khá</v>
      </c>
      <c r="AM36" s="344" t="s">
        <v>141</v>
      </c>
      <c r="AN36" s="345" t="s">
        <v>142</v>
      </c>
    </row>
    <row r="37" spans="1:40" ht="22.5" customHeight="1">
      <c r="A37" s="113">
        <v>28</v>
      </c>
      <c r="B37" s="105" t="s">
        <v>143</v>
      </c>
      <c r="C37" s="106" t="s">
        <v>144</v>
      </c>
      <c r="D37" s="107">
        <v>409180112</v>
      </c>
      <c r="E37" s="108" t="s">
        <v>275</v>
      </c>
      <c r="F37" s="104" t="s">
        <v>13</v>
      </c>
      <c r="G37" s="129" t="s">
        <v>490</v>
      </c>
      <c r="H37" s="226">
        <v>9</v>
      </c>
      <c r="I37" s="110"/>
      <c r="J37" s="109">
        <f t="shared" si="0"/>
        <v>9</v>
      </c>
      <c r="K37" s="226">
        <v>7</v>
      </c>
      <c r="L37" s="110"/>
      <c r="M37" s="109">
        <f t="shared" si="1"/>
        <v>7</v>
      </c>
      <c r="N37" s="226">
        <v>6</v>
      </c>
      <c r="O37" s="110"/>
      <c r="P37" s="109">
        <f t="shared" si="2"/>
        <v>6</v>
      </c>
      <c r="Q37" s="226">
        <v>7</v>
      </c>
      <c r="R37" s="110"/>
      <c r="S37" s="109">
        <f t="shared" si="3"/>
        <v>7</v>
      </c>
      <c r="T37" s="226">
        <v>6</v>
      </c>
      <c r="U37" s="110"/>
      <c r="V37" s="109">
        <f t="shared" si="4"/>
        <v>6</v>
      </c>
      <c r="W37" s="226">
        <v>9</v>
      </c>
      <c r="X37" s="110"/>
      <c r="Y37" s="109">
        <f t="shared" si="5"/>
        <v>9</v>
      </c>
      <c r="Z37" s="226">
        <v>9</v>
      </c>
      <c r="AA37" s="110"/>
      <c r="AB37" s="109">
        <f t="shared" si="6"/>
        <v>9</v>
      </c>
      <c r="AC37" s="226">
        <v>7</v>
      </c>
      <c r="AD37" s="110"/>
      <c r="AE37" s="109">
        <f t="shared" si="7"/>
        <v>7</v>
      </c>
      <c r="AF37" s="109">
        <v>8</v>
      </c>
      <c r="AG37" s="110"/>
      <c r="AH37" s="109">
        <f t="shared" si="8"/>
        <v>8</v>
      </c>
      <c r="AI37" s="140">
        <f t="shared" si="9"/>
        <v>7.56</v>
      </c>
      <c r="AJ37" s="141" t="str">
        <f t="shared" si="10"/>
        <v>Khá</v>
      </c>
      <c r="AM37" s="344" t="s">
        <v>143</v>
      </c>
      <c r="AN37" s="345" t="s">
        <v>144</v>
      </c>
    </row>
    <row r="38" spans="1:40" ht="22.5" customHeight="1">
      <c r="A38" s="104">
        <v>29</v>
      </c>
      <c r="B38" s="105" t="s">
        <v>145</v>
      </c>
      <c r="C38" s="106" t="s">
        <v>146</v>
      </c>
      <c r="D38" s="107">
        <v>409180114</v>
      </c>
      <c r="E38" s="108" t="s">
        <v>276</v>
      </c>
      <c r="F38" s="104" t="s">
        <v>30</v>
      </c>
      <c r="G38" s="129" t="s">
        <v>490</v>
      </c>
      <c r="H38" s="226">
        <v>9</v>
      </c>
      <c r="I38" s="110"/>
      <c r="J38" s="109">
        <f t="shared" si="0"/>
        <v>9</v>
      </c>
      <c r="K38" s="226">
        <v>7</v>
      </c>
      <c r="L38" s="110"/>
      <c r="M38" s="109">
        <f t="shared" si="1"/>
        <v>7</v>
      </c>
      <c r="N38" s="226">
        <v>8</v>
      </c>
      <c r="O38" s="110"/>
      <c r="P38" s="109">
        <f t="shared" si="2"/>
        <v>8</v>
      </c>
      <c r="Q38" s="226">
        <v>5</v>
      </c>
      <c r="R38" s="110"/>
      <c r="S38" s="109">
        <f t="shared" si="3"/>
        <v>5</v>
      </c>
      <c r="T38" s="226">
        <v>9</v>
      </c>
      <c r="U38" s="110"/>
      <c r="V38" s="109">
        <f t="shared" si="4"/>
        <v>9</v>
      </c>
      <c r="W38" s="226">
        <v>9</v>
      </c>
      <c r="X38" s="110"/>
      <c r="Y38" s="109">
        <f t="shared" si="5"/>
        <v>9</v>
      </c>
      <c r="Z38" s="226">
        <v>9</v>
      </c>
      <c r="AA38" s="110"/>
      <c r="AB38" s="109">
        <f t="shared" si="6"/>
        <v>9</v>
      </c>
      <c r="AC38" s="226">
        <v>8</v>
      </c>
      <c r="AD38" s="110"/>
      <c r="AE38" s="109">
        <f t="shared" si="7"/>
        <v>8</v>
      </c>
      <c r="AF38" s="109">
        <v>0</v>
      </c>
      <c r="AG38" s="110"/>
      <c r="AH38" s="109">
        <f t="shared" si="8"/>
        <v>0</v>
      </c>
      <c r="AI38" s="140">
        <f t="shared" si="9"/>
        <v>7.68</v>
      </c>
      <c r="AJ38" s="141" t="str">
        <f t="shared" si="10"/>
        <v>Khá</v>
      </c>
      <c r="AM38" s="344" t="s">
        <v>145</v>
      </c>
      <c r="AN38" s="345" t="s">
        <v>146</v>
      </c>
    </row>
    <row r="39" spans="1:40" ht="22.5" customHeight="1">
      <c r="A39" s="113">
        <v>30</v>
      </c>
      <c r="B39" s="105" t="s">
        <v>108</v>
      </c>
      <c r="C39" s="106" t="s">
        <v>147</v>
      </c>
      <c r="D39" s="114">
        <v>409180115</v>
      </c>
      <c r="E39" s="108" t="s">
        <v>277</v>
      </c>
      <c r="F39" s="104" t="s">
        <v>23</v>
      </c>
      <c r="G39" s="129" t="s">
        <v>490</v>
      </c>
      <c r="H39" s="226">
        <v>9</v>
      </c>
      <c r="I39" s="110"/>
      <c r="J39" s="109">
        <f t="shared" si="0"/>
        <v>9</v>
      </c>
      <c r="K39" s="226">
        <v>8</v>
      </c>
      <c r="L39" s="110"/>
      <c r="M39" s="109">
        <f t="shared" si="1"/>
        <v>8</v>
      </c>
      <c r="N39" s="226">
        <v>8</v>
      </c>
      <c r="O39" s="110"/>
      <c r="P39" s="109">
        <f t="shared" si="2"/>
        <v>8</v>
      </c>
      <c r="Q39" s="226">
        <v>7</v>
      </c>
      <c r="R39" s="110"/>
      <c r="S39" s="109">
        <f t="shared" si="3"/>
        <v>7</v>
      </c>
      <c r="T39" s="226">
        <v>8</v>
      </c>
      <c r="U39" s="110"/>
      <c r="V39" s="109">
        <f t="shared" si="4"/>
        <v>8</v>
      </c>
      <c r="W39" s="226">
        <v>8</v>
      </c>
      <c r="X39" s="110"/>
      <c r="Y39" s="109">
        <f t="shared" si="5"/>
        <v>8</v>
      </c>
      <c r="Z39" s="226">
        <v>8</v>
      </c>
      <c r="AA39" s="110"/>
      <c r="AB39" s="109">
        <f t="shared" si="6"/>
        <v>8</v>
      </c>
      <c r="AC39" s="226">
        <v>8</v>
      </c>
      <c r="AD39" s="110"/>
      <c r="AE39" s="109">
        <f t="shared" si="7"/>
        <v>8</v>
      </c>
      <c r="AF39" s="109">
        <v>7</v>
      </c>
      <c r="AG39" s="110"/>
      <c r="AH39" s="109">
        <f t="shared" si="8"/>
        <v>7</v>
      </c>
      <c r="AI39" s="140">
        <f t="shared" si="9"/>
        <v>8</v>
      </c>
      <c r="AJ39" s="141" t="str">
        <f t="shared" si="10"/>
        <v>Giỏi</v>
      </c>
      <c r="AM39" s="346" t="s">
        <v>108</v>
      </c>
      <c r="AN39" s="347" t="s">
        <v>147</v>
      </c>
    </row>
    <row r="40" spans="1:40" ht="22.5" customHeight="1">
      <c r="A40" s="113">
        <v>31</v>
      </c>
      <c r="B40" s="105" t="s">
        <v>148</v>
      </c>
      <c r="C40" s="106" t="s">
        <v>149</v>
      </c>
      <c r="D40" s="107">
        <v>409180116</v>
      </c>
      <c r="E40" s="108" t="s">
        <v>272</v>
      </c>
      <c r="F40" s="104" t="s">
        <v>31</v>
      </c>
      <c r="G40" s="129" t="s">
        <v>490</v>
      </c>
      <c r="H40" s="226">
        <v>9</v>
      </c>
      <c r="I40" s="110"/>
      <c r="J40" s="109">
        <f t="shared" si="0"/>
        <v>9</v>
      </c>
      <c r="K40" s="226">
        <v>9</v>
      </c>
      <c r="L40" s="110"/>
      <c r="M40" s="109">
        <f t="shared" si="1"/>
        <v>9</v>
      </c>
      <c r="N40" s="226">
        <v>7</v>
      </c>
      <c r="O40" s="110"/>
      <c r="P40" s="109">
        <f t="shared" si="2"/>
        <v>7</v>
      </c>
      <c r="Q40" s="226">
        <v>6</v>
      </c>
      <c r="R40" s="110"/>
      <c r="S40" s="109">
        <f t="shared" si="3"/>
        <v>6</v>
      </c>
      <c r="T40" s="226">
        <v>8</v>
      </c>
      <c r="U40" s="110"/>
      <c r="V40" s="109">
        <f t="shared" si="4"/>
        <v>8</v>
      </c>
      <c r="W40" s="226">
        <v>7</v>
      </c>
      <c r="X40" s="110"/>
      <c r="Y40" s="109">
        <f t="shared" si="5"/>
        <v>7</v>
      </c>
      <c r="Z40" s="226">
        <v>10</v>
      </c>
      <c r="AA40" s="110"/>
      <c r="AB40" s="109">
        <f t="shared" si="6"/>
        <v>10</v>
      </c>
      <c r="AC40" s="226">
        <v>8</v>
      </c>
      <c r="AD40" s="110"/>
      <c r="AE40" s="109">
        <f t="shared" si="7"/>
        <v>8</v>
      </c>
      <c r="AF40" s="109"/>
      <c r="AG40" s="110"/>
      <c r="AH40" s="109">
        <f t="shared" si="8"/>
        <v>0</v>
      </c>
      <c r="AI40" s="140">
        <f t="shared" si="9"/>
        <v>7.72</v>
      </c>
      <c r="AJ40" s="141" t="str">
        <f t="shared" si="10"/>
        <v>Khá</v>
      </c>
      <c r="AM40" s="346" t="s">
        <v>148</v>
      </c>
      <c r="AN40" s="347" t="s">
        <v>149</v>
      </c>
    </row>
    <row r="41" spans="1:40" ht="22.5" customHeight="1">
      <c r="A41" s="104">
        <v>32</v>
      </c>
      <c r="B41" s="105" t="s">
        <v>150</v>
      </c>
      <c r="C41" s="106" t="s">
        <v>149</v>
      </c>
      <c r="D41" s="114">
        <v>409180117</v>
      </c>
      <c r="E41" s="108" t="s">
        <v>278</v>
      </c>
      <c r="F41" s="104" t="s">
        <v>32</v>
      </c>
      <c r="G41" s="129" t="s">
        <v>490</v>
      </c>
      <c r="H41" s="226">
        <v>9</v>
      </c>
      <c r="I41" s="110"/>
      <c r="J41" s="109">
        <f t="shared" si="0"/>
        <v>9</v>
      </c>
      <c r="K41" s="226">
        <v>9</v>
      </c>
      <c r="L41" s="110"/>
      <c r="M41" s="109">
        <f t="shared" si="1"/>
        <v>9</v>
      </c>
      <c r="N41" s="226">
        <v>7</v>
      </c>
      <c r="O41" s="110"/>
      <c r="P41" s="109">
        <f t="shared" si="2"/>
        <v>7</v>
      </c>
      <c r="Q41" s="226">
        <v>7</v>
      </c>
      <c r="R41" s="110"/>
      <c r="S41" s="109">
        <f t="shared" si="3"/>
        <v>7</v>
      </c>
      <c r="T41" s="226">
        <v>8</v>
      </c>
      <c r="U41" s="110"/>
      <c r="V41" s="109">
        <f t="shared" si="4"/>
        <v>8</v>
      </c>
      <c r="W41" s="226">
        <v>8</v>
      </c>
      <c r="X41" s="110"/>
      <c r="Y41" s="109">
        <f t="shared" si="5"/>
        <v>8</v>
      </c>
      <c r="Z41" s="226">
        <v>9</v>
      </c>
      <c r="AA41" s="110"/>
      <c r="AB41" s="109">
        <f t="shared" si="6"/>
        <v>9</v>
      </c>
      <c r="AC41" s="226">
        <v>8</v>
      </c>
      <c r="AD41" s="110"/>
      <c r="AE41" s="109">
        <f t="shared" si="7"/>
        <v>8</v>
      </c>
      <c r="AF41" s="109"/>
      <c r="AG41" s="110"/>
      <c r="AH41" s="109">
        <f t="shared" si="8"/>
        <v>0</v>
      </c>
      <c r="AI41" s="140">
        <f t="shared" si="9"/>
        <v>7.84</v>
      </c>
      <c r="AJ41" s="141" t="str">
        <f t="shared" si="10"/>
        <v>Khá</v>
      </c>
      <c r="AM41" s="346" t="s">
        <v>150</v>
      </c>
      <c r="AN41" s="347" t="s">
        <v>149</v>
      </c>
    </row>
    <row r="42" spans="1:40" ht="22.5" customHeight="1">
      <c r="A42" s="113">
        <v>33</v>
      </c>
      <c r="B42" s="105" t="s">
        <v>145</v>
      </c>
      <c r="C42" s="106" t="s">
        <v>151</v>
      </c>
      <c r="D42" s="107">
        <v>409180118</v>
      </c>
      <c r="E42" s="108" t="s">
        <v>279</v>
      </c>
      <c r="F42" s="104" t="s">
        <v>10</v>
      </c>
      <c r="G42" s="129" t="s">
        <v>490</v>
      </c>
      <c r="H42" s="226">
        <v>9</v>
      </c>
      <c r="I42" s="110"/>
      <c r="J42" s="109">
        <f t="shared" si="0"/>
        <v>9</v>
      </c>
      <c r="K42" s="226">
        <v>7</v>
      </c>
      <c r="L42" s="110"/>
      <c r="M42" s="109">
        <f t="shared" si="1"/>
        <v>7</v>
      </c>
      <c r="N42" s="226">
        <v>7</v>
      </c>
      <c r="O42" s="110"/>
      <c r="P42" s="109">
        <f t="shared" si="2"/>
        <v>7</v>
      </c>
      <c r="Q42" s="226">
        <v>7</v>
      </c>
      <c r="R42" s="110"/>
      <c r="S42" s="109">
        <f t="shared" si="3"/>
        <v>7</v>
      </c>
      <c r="T42" s="226">
        <v>8</v>
      </c>
      <c r="U42" s="110"/>
      <c r="V42" s="109">
        <f t="shared" si="4"/>
        <v>8</v>
      </c>
      <c r="W42" s="226">
        <v>8</v>
      </c>
      <c r="X42" s="110"/>
      <c r="Y42" s="109">
        <f t="shared" si="5"/>
        <v>8</v>
      </c>
      <c r="Z42" s="226">
        <v>8</v>
      </c>
      <c r="AA42" s="110"/>
      <c r="AB42" s="109">
        <f t="shared" si="6"/>
        <v>8</v>
      </c>
      <c r="AC42" s="226">
        <v>8</v>
      </c>
      <c r="AD42" s="110"/>
      <c r="AE42" s="109">
        <f t="shared" si="7"/>
        <v>8</v>
      </c>
      <c r="AF42" s="109">
        <v>10</v>
      </c>
      <c r="AG42" s="110"/>
      <c r="AH42" s="109">
        <f t="shared" si="8"/>
        <v>10</v>
      </c>
      <c r="AI42" s="140">
        <f t="shared" si="9"/>
        <v>7.8</v>
      </c>
      <c r="AJ42" s="141" t="str">
        <f t="shared" si="10"/>
        <v>Khá</v>
      </c>
      <c r="AM42" s="346" t="s">
        <v>145</v>
      </c>
      <c r="AN42" s="347" t="s">
        <v>151</v>
      </c>
    </row>
    <row r="43" spans="1:40" ht="22.5" customHeight="1">
      <c r="A43" s="104">
        <v>34</v>
      </c>
      <c r="B43" s="105" t="s">
        <v>152</v>
      </c>
      <c r="C43" s="106" t="s">
        <v>153</v>
      </c>
      <c r="D43" s="114">
        <v>409180119</v>
      </c>
      <c r="E43" s="108" t="s">
        <v>280</v>
      </c>
      <c r="F43" s="104" t="s">
        <v>33</v>
      </c>
      <c r="G43" s="129" t="s">
        <v>491</v>
      </c>
      <c r="H43" s="226">
        <v>8</v>
      </c>
      <c r="I43" s="110"/>
      <c r="J43" s="109">
        <f aca="true" t="shared" si="11" ref="J43:J74">IF(I43="",H43,IF(AND(I43&gt;=5,I43&gt;H43),I43,MAX(H43,I43)))</f>
        <v>8</v>
      </c>
      <c r="K43" s="226">
        <v>9</v>
      </c>
      <c r="L43" s="110"/>
      <c r="M43" s="109">
        <f t="shared" si="1"/>
        <v>9</v>
      </c>
      <c r="N43" s="226">
        <v>9</v>
      </c>
      <c r="O43" s="110"/>
      <c r="P43" s="109">
        <f t="shared" si="2"/>
        <v>9</v>
      </c>
      <c r="Q43" s="226">
        <v>7</v>
      </c>
      <c r="R43" s="110"/>
      <c r="S43" s="109">
        <f t="shared" si="3"/>
        <v>7</v>
      </c>
      <c r="T43" s="226">
        <v>8</v>
      </c>
      <c r="U43" s="110"/>
      <c r="V43" s="109">
        <f t="shared" si="4"/>
        <v>8</v>
      </c>
      <c r="W43" s="226">
        <v>8</v>
      </c>
      <c r="X43" s="110"/>
      <c r="Y43" s="109">
        <f t="shared" si="5"/>
        <v>8</v>
      </c>
      <c r="Z43" s="226">
        <v>9</v>
      </c>
      <c r="AA43" s="110"/>
      <c r="AB43" s="109">
        <f t="shared" si="6"/>
        <v>9</v>
      </c>
      <c r="AC43" s="226">
        <v>7</v>
      </c>
      <c r="AD43" s="110"/>
      <c r="AE43" s="109">
        <f t="shared" si="7"/>
        <v>7</v>
      </c>
      <c r="AF43" s="109">
        <v>10</v>
      </c>
      <c r="AG43" s="110"/>
      <c r="AH43" s="109">
        <f t="shared" si="8"/>
        <v>10</v>
      </c>
      <c r="AI43" s="140">
        <f aca="true" t="shared" si="12" ref="AI43:AI74">ROUND(SUMPRODUCT(H43:AH43,$H$10:$AH$10)/SUM($H$10:$AH$10),2)</f>
        <v>8.4</v>
      </c>
      <c r="AJ43" s="141" t="str">
        <f aca="true" t="shared" si="13" ref="AJ43:AJ74">IF(AI43&gt;=9,"Xuất sắc",IF(AI43&gt;=8,"Giỏi",IF(AI43&gt;=7,"Khá",IF(AI43&gt;=6,"TB.Khá",IF(AI43&gt;=5,"Trung Bình",IF(AI43&gt;=4,"Yếu","Kém"))))))</f>
        <v>Giỏi</v>
      </c>
      <c r="AM43" s="346" t="s">
        <v>152</v>
      </c>
      <c r="AN43" s="347" t="s">
        <v>153</v>
      </c>
    </row>
    <row r="44" spans="1:40" ht="22.5" customHeight="1">
      <c r="A44" s="113">
        <v>35</v>
      </c>
      <c r="B44" s="105" t="s">
        <v>154</v>
      </c>
      <c r="C44" s="106" t="s">
        <v>155</v>
      </c>
      <c r="D44" s="107">
        <v>409180120</v>
      </c>
      <c r="E44" s="108" t="s">
        <v>281</v>
      </c>
      <c r="F44" s="104" t="s">
        <v>6</v>
      </c>
      <c r="G44" s="129" t="s">
        <v>491</v>
      </c>
      <c r="H44" s="226">
        <v>9</v>
      </c>
      <c r="I44" s="110"/>
      <c r="J44" s="109">
        <f t="shared" si="11"/>
        <v>9</v>
      </c>
      <c r="K44" s="226">
        <v>8</v>
      </c>
      <c r="L44" s="110"/>
      <c r="M44" s="109">
        <f t="shared" si="1"/>
        <v>8</v>
      </c>
      <c r="N44" s="226">
        <v>8</v>
      </c>
      <c r="O44" s="110"/>
      <c r="P44" s="109">
        <f t="shared" si="2"/>
        <v>8</v>
      </c>
      <c r="Q44" s="226">
        <v>6</v>
      </c>
      <c r="R44" s="110"/>
      <c r="S44" s="109">
        <f t="shared" si="3"/>
        <v>6</v>
      </c>
      <c r="T44" s="226">
        <v>6</v>
      </c>
      <c r="U44" s="110"/>
      <c r="V44" s="109">
        <f t="shared" si="4"/>
        <v>6</v>
      </c>
      <c r="W44" s="226">
        <v>8</v>
      </c>
      <c r="X44" s="110"/>
      <c r="Y44" s="109">
        <f t="shared" si="5"/>
        <v>8</v>
      </c>
      <c r="Z44" s="226">
        <v>8</v>
      </c>
      <c r="AA44" s="110"/>
      <c r="AB44" s="109">
        <f t="shared" si="6"/>
        <v>8</v>
      </c>
      <c r="AC44" s="226">
        <v>7</v>
      </c>
      <c r="AD44" s="110"/>
      <c r="AE44" s="109">
        <f t="shared" si="7"/>
        <v>7</v>
      </c>
      <c r="AF44" s="109">
        <v>10</v>
      </c>
      <c r="AG44" s="110"/>
      <c r="AH44" s="109">
        <f t="shared" si="8"/>
        <v>10</v>
      </c>
      <c r="AI44" s="140">
        <f t="shared" si="12"/>
        <v>7.76</v>
      </c>
      <c r="AJ44" s="141" t="str">
        <f t="shared" si="13"/>
        <v>Khá</v>
      </c>
      <c r="AM44" s="346" t="s">
        <v>154</v>
      </c>
      <c r="AN44" s="347" t="s">
        <v>155</v>
      </c>
    </row>
    <row r="45" spans="1:40" ht="22.5" customHeight="1">
      <c r="A45" s="113">
        <v>36</v>
      </c>
      <c r="B45" s="105" t="s">
        <v>156</v>
      </c>
      <c r="C45" s="106" t="s">
        <v>157</v>
      </c>
      <c r="D45" s="107">
        <v>409180122</v>
      </c>
      <c r="E45" s="108" t="s">
        <v>282</v>
      </c>
      <c r="F45" s="104" t="s">
        <v>356</v>
      </c>
      <c r="G45" s="129" t="s">
        <v>490</v>
      </c>
      <c r="H45" s="226">
        <v>9</v>
      </c>
      <c r="I45" s="110"/>
      <c r="J45" s="109">
        <f t="shared" si="11"/>
        <v>9</v>
      </c>
      <c r="K45" s="226">
        <v>8</v>
      </c>
      <c r="L45" s="110"/>
      <c r="M45" s="109">
        <f t="shared" si="1"/>
        <v>8</v>
      </c>
      <c r="N45" s="226">
        <v>8</v>
      </c>
      <c r="O45" s="110"/>
      <c r="P45" s="109">
        <f t="shared" si="2"/>
        <v>8</v>
      </c>
      <c r="Q45" s="226">
        <v>8</v>
      </c>
      <c r="R45" s="110"/>
      <c r="S45" s="109">
        <f t="shared" si="3"/>
        <v>8</v>
      </c>
      <c r="T45" s="226">
        <v>9</v>
      </c>
      <c r="U45" s="110"/>
      <c r="V45" s="109">
        <f t="shared" si="4"/>
        <v>9</v>
      </c>
      <c r="W45" s="226">
        <v>9</v>
      </c>
      <c r="X45" s="110"/>
      <c r="Y45" s="109">
        <f t="shared" si="5"/>
        <v>9</v>
      </c>
      <c r="Z45" s="226">
        <v>9</v>
      </c>
      <c r="AA45" s="110"/>
      <c r="AB45" s="109">
        <f t="shared" si="6"/>
        <v>9</v>
      </c>
      <c r="AC45" s="226">
        <v>9</v>
      </c>
      <c r="AD45" s="110"/>
      <c r="AE45" s="109">
        <f t="shared" si="7"/>
        <v>9</v>
      </c>
      <c r="AF45" s="109"/>
      <c r="AG45" s="110"/>
      <c r="AH45" s="109">
        <f t="shared" si="8"/>
        <v>0</v>
      </c>
      <c r="AI45" s="140">
        <f t="shared" si="12"/>
        <v>8.2</v>
      </c>
      <c r="AJ45" s="141" t="str">
        <f t="shared" si="13"/>
        <v>Giỏi</v>
      </c>
      <c r="AM45" s="346" t="s">
        <v>156</v>
      </c>
      <c r="AN45" s="347" t="s">
        <v>157</v>
      </c>
    </row>
    <row r="46" spans="1:40" ht="22.5" customHeight="1">
      <c r="A46" s="104">
        <v>37</v>
      </c>
      <c r="B46" s="105" t="s">
        <v>158</v>
      </c>
      <c r="C46" s="106" t="s">
        <v>159</v>
      </c>
      <c r="D46" s="107">
        <v>409180124</v>
      </c>
      <c r="E46" s="108" t="s">
        <v>283</v>
      </c>
      <c r="F46" s="104" t="s">
        <v>356</v>
      </c>
      <c r="G46" s="129" t="s">
        <v>491</v>
      </c>
      <c r="H46" s="226">
        <v>8</v>
      </c>
      <c r="I46" s="110"/>
      <c r="J46" s="109">
        <f t="shared" si="11"/>
        <v>8</v>
      </c>
      <c r="K46" s="226">
        <v>8</v>
      </c>
      <c r="L46" s="110"/>
      <c r="M46" s="109">
        <f t="shared" si="1"/>
        <v>8</v>
      </c>
      <c r="N46" s="226">
        <v>6</v>
      </c>
      <c r="O46" s="110"/>
      <c r="P46" s="109">
        <f t="shared" si="2"/>
        <v>6</v>
      </c>
      <c r="Q46" s="226">
        <v>6</v>
      </c>
      <c r="R46" s="110"/>
      <c r="S46" s="109">
        <f t="shared" si="3"/>
        <v>6</v>
      </c>
      <c r="T46" s="226">
        <v>8</v>
      </c>
      <c r="U46" s="110"/>
      <c r="V46" s="109">
        <f t="shared" si="4"/>
        <v>8</v>
      </c>
      <c r="W46" s="226">
        <v>9</v>
      </c>
      <c r="X46" s="110"/>
      <c r="Y46" s="109">
        <f t="shared" si="5"/>
        <v>9</v>
      </c>
      <c r="Z46" s="226">
        <v>8</v>
      </c>
      <c r="AA46" s="110"/>
      <c r="AB46" s="109">
        <f t="shared" si="6"/>
        <v>8</v>
      </c>
      <c r="AC46" s="226">
        <v>9</v>
      </c>
      <c r="AD46" s="110"/>
      <c r="AE46" s="109">
        <f t="shared" si="7"/>
        <v>9</v>
      </c>
      <c r="AF46" s="109">
        <v>0</v>
      </c>
      <c r="AG46" s="110"/>
      <c r="AH46" s="109">
        <f t="shared" si="8"/>
        <v>0</v>
      </c>
      <c r="AI46" s="140">
        <f t="shared" si="12"/>
        <v>7.24</v>
      </c>
      <c r="AJ46" s="141" t="str">
        <f t="shared" si="13"/>
        <v>Khá</v>
      </c>
      <c r="AM46" s="346" t="s">
        <v>158</v>
      </c>
      <c r="AN46" s="347" t="s">
        <v>159</v>
      </c>
    </row>
    <row r="47" spans="1:40" ht="22.5" customHeight="1">
      <c r="A47" s="113">
        <v>38</v>
      </c>
      <c r="B47" s="105" t="s">
        <v>145</v>
      </c>
      <c r="C47" s="106" t="s">
        <v>160</v>
      </c>
      <c r="D47" s="114">
        <v>409180125</v>
      </c>
      <c r="E47" s="108" t="s">
        <v>284</v>
      </c>
      <c r="F47" s="104" t="s">
        <v>17</v>
      </c>
      <c r="G47" s="129" t="s">
        <v>490</v>
      </c>
      <c r="H47" s="226">
        <v>8</v>
      </c>
      <c r="I47" s="110"/>
      <c r="J47" s="109">
        <f t="shared" si="11"/>
        <v>8</v>
      </c>
      <c r="K47" s="226">
        <v>6</v>
      </c>
      <c r="L47" s="110"/>
      <c r="M47" s="109">
        <f t="shared" si="1"/>
        <v>6</v>
      </c>
      <c r="N47" s="226">
        <v>8</v>
      </c>
      <c r="O47" s="110"/>
      <c r="P47" s="109">
        <f t="shared" si="2"/>
        <v>8</v>
      </c>
      <c r="Q47" s="226">
        <v>7</v>
      </c>
      <c r="R47" s="110"/>
      <c r="S47" s="109">
        <f t="shared" si="3"/>
        <v>7</v>
      </c>
      <c r="T47" s="226">
        <v>8</v>
      </c>
      <c r="U47" s="110"/>
      <c r="V47" s="109">
        <f t="shared" si="4"/>
        <v>8</v>
      </c>
      <c r="W47" s="226">
        <v>6</v>
      </c>
      <c r="X47" s="110"/>
      <c r="Y47" s="109">
        <f t="shared" si="5"/>
        <v>6</v>
      </c>
      <c r="Z47" s="226">
        <v>8</v>
      </c>
      <c r="AA47" s="110"/>
      <c r="AB47" s="109">
        <f t="shared" si="6"/>
        <v>8</v>
      </c>
      <c r="AC47" s="226">
        <v>6</v>
      </c>
      <c r="AD47" s="110"/>
      <c r="AE47" s="109">
        <f t="shared" si="7"/>
        <v>6</v>
      </c>
      <c r="AF47" s="109">
        <v>1</v>
      </c>
      <c r="AG47" s="110"/>
      <c r="AH47" s="109">
        <f t="shared" si="8"/>
        <v>1</v>
      </c>
      <c r="AI47" s="140">
        <f t="shared" si="12"/>
        <v>7.04</v>
      </c>
      <c r="AJ47" s="141" t="str">
        <f t="shared" si="13"/>
        <v>Khá</v>
      </c>
      <c r="AM47" s="346" t="s">
        <v>145</v>
      </c>
      <c r="AN47" s="347" t="s">
        <v>160</v>
      </c>
    </row>
    <row r="48" spans="1:40" ht="22.5" customHeight="1">
      <c r="A48" s="104">
        <v>39</v>
      </c>
      <c r="B48" s="105" t="s">
        <v>161</v>
      </c>
      <c r="C48" s="106" t="s">
        <v>162</v>
      </c>
      <c r="D48" s="107">
        <v>409180126</v>
      </c>
      <c r="E48" s="108" t="s">
        <v>285</v>
      </c>
      <c r="F48" s="104" t="s">
        <v>34</v>
      </c>
      <c r="G48" s="129" t="s">
        <v>490</v>
      </c>
      <c r="H48" s="226">
        <v>9</v>
      </c>
      <c r="I48" s="110"/>
      <c r="J48" s="109">
        <f t="shared" si="11"/>
        <v>9</v>
      </c>
      <c r="K48" s="226">
        <v>8</v>
      </c>
      <c r="L48" s="110"/>
      <c r="M48" s="109">
        <f t="shared" si="1"/>
        <v>8</v>
      </c>
      <c r="N48" s="226">
        <v>8</v>
      </c>
      <c r="O48" s="110"/>
      <c r="P48" s="109">
        <f t="shared" si="2"/>
        <v>8</v>
      </c>
      <c r="Q48" s="226">
        <v>6</v>
      </c>
      <c r="R48" s="110"/>
      <c r="S48" s="109">
        <f t="shared" si="3"/>
        <v>6</v>
      </c>
      <c r="T48" s="226">
        <v>8</v>
      </c>
      <c r="U48" s="110"/>
      <c r="V48" s="109">
        <f t="shared" si="4"/>
        <v>8</v>
      </c>
      <c r="W48" s="226">
        <v>9</v>
      </c>
      <c r="X48" s="110"/>
      <c r="Y48" s="109">
        <f t="shared" si="5"/>
        <v>9</v>
      </c>
      <c r="Z48" s="226">
        <v>10</v>
      </c>
      <c r="AA48" s="110"/>
      <c r="AB48" s="109">
        <f t="shared" si="6"/>
        <v>10</v>
      </c>
      <c r="AC48" s="226">
        <v>9</v>
      </c>
      <c r="AD48" s="110"/>
      <c r="AE48" s="109">
        <f t="shared" si="7"/>
        <v>9</v>
      </c>
      <c r="AF48" s="109">
        <v>7</v>
      </c>
      <c r="AG48" s="110"/>
      <c r="AH48" s="109">
        <f t="shared" si="8"/>
        <v>7</v>
      </c>
      <c r="AI48" s="140">
        <f t="shared" si="12"/>
        <v>8.24</v>
      </c>
      <c r="AJ48" s="141" t="str">
        <f t="shared" si="13"/>
        <v>Giỏi</v>
      </c>
      <c r="AM48" s="346" t="s">
        <v>161</v>
      </c>
      <c r="AN48" s="347" t="s">
        <v>162</v>
      </c>
    </row>
    <row r="49" spans="1:40" ht="22.5" customHeight="1">
      <c r="A49" s="113">
        <v>40</v>
      </c>
      <c r="B49" s="105" t="s">
        <v>163</v>
      </c>
      <c r="C49" s="106" t="s">
        <v>164</v>
      </c>
      <c r="D49" s="114">
        <v>409180127</v>
      </c>
      <c r="E49" s="108" t="s">
        <v>286</v>
      </c>
      <c r="F49" s="104" t="s">
        <v>17</v>
      </c>
      <c r="G49" s="129" t="s">
        <v>491</v>
      </c>
      <c r="H49" s="226">
        <v>8</v>
      </c>
      <c r="I49" s="110"/>
      <c r="J49" s="109">
        <f t="shared" si="11"/>
        <v>8</v>
      </c>
      <c r="K49" s="226">
        <v>6</v>
      </c>
      <c r="L49" s="110"/>
      <c r="M49" s="109">
        <f t="shared" si="1"/>
        <v>6</v>
      </c>
      <c r="N49" s="226">
        <v>6</v>
      </c>
      <c r="O49" s="110"/>
      <c r="P49" s="109">
        <f t="shared" si="2"/>
        <v>6</v>
      </c>
      <c r="Q49" s="226">
        <v>7</v>
      </c>
      <c r="R49" s="110"/>
      <c r="S49" s="109">
        <f t="shared" si="3"/>
        <v>7</v>
      </c>
      <c r="T49" s="226">
        <v>6</v>
      </c>
      <c r="U49" s="110"/>
      <c r="V49" s="109">
        <f t="shared" si="4"/>
        <v>6</v>
      </c>
      <c r="W49" s="226">
        <v>8</v>
      </c>
      <c r="X49" s="110"/>
      <c r="Y49" s="109">
        <f t="shared" si="5"/>
        <v>8</v>
      </c>
      <c r="Z49" s="226">
        <v>8</v>
      </c>
      <c r="AA49" s="110"/>
      <c r="AB49" s="109">
        <f t="shared" si="6"/>
        <v>8</v>
      </c>
      <c r="AC49" s="226">
        <v>7</v>
      </c>
      <c r="AD49" s="110"/>
      <c r="AE49" s="109">
        <f t="shared" si="7"/>
        <v>7</v>
      </c>
      <c r="AF49" s="109">
        <v>2</v>
      </c>
      <c r="AG49" s="110"/>
      <c r="AH49" s="109">
        <f t="shared" si="8"/>
        <v>2</v>
      </c>
      <c r="AI49" s="140">
        <f t="shared" si="12"/>
        <v>6.76</v>
      </c>
      <c r="AJ49" s="141" t="str">
        <f t="shared" si="13"/>
        <v>TB.Khá</v>
      </c>
      <c r="AM49" s="346" t="s">
        <v>163</v>
      </c>
      <c r="AN49" s="347" t="s">
        <v>164</v>
      </c>
    </row>
    <row r="50" spans="1:40" ht="22.5" customHeight="1">
      <c r="A50" s="113">
        <v>41</v>
      </c>
      <c r="B50" s="105" t="s">
        <v>165</v>
      </c>
      <c r="C50" s="106" t="s">
        <v>164</v>
      </c>
      <c r="D50" s="107">
        <v>409180128</v>
      </c>
      <c r="E50" s="108" t="s">
        <v>287</v>
      </c>
      <c r="F50" s="104" t="s">
        <v>11</v>
      </c>
      <c r="G50" s="129" t="s">
        <v>491</v>
      </c>
      <c r="H50" s="226">
        <v>7</v>
      </c>
      <c r="I50" s="110"/>
      <c r="J50" s="109">
        <f t="shared" si="11"/>
        <v>7</v>
      </c>
      <c r="K50" s="226">
        <v>6</v>
      </c>
      <c r="L50" s="110"/>
      <c r="M50" s="109">
        <f t="shared" si="1"/>
        <v>6</v>
      </c>
      <c r="N50" s="226">
        <v>6</v>
      </c>
      <c r="O50" s="110"/>
      <c r="P50" s="109">
        <f t="shared" si="2"/>
        <v>6</v>
      </c>
      <c r="Q50" s="226">
        <v>6</v>
      </c>
      <c r="R50" s="110"/>
      <c r="S50" s="109">
        <f t="shared" si="3"/>
        <v>6</v>
      </c>
      <c r="T50" s="226">
        <v>7</v>
      </c>
      <c r="U50" s="110"/>
      <c r="V50" s="109">
        <f t="shared" si="4"/>
        <v>7</v>
      </c>
      <c r="W50" s="226">
        <v>8</v>
      </c>
      <c r="X50" s="110"/>
      <c r="Y50" s="109">
        <f t="shared" si="5"/>
        <v>8</v>
      </c>
      <c r="Z50" s="226">
        <v>9</v>
      </c>
      <c r="AA50" s="110"/>
      <c r="AB50" s="109">
        <f t="shared" si="6"/>
        <v>9</v>
      </c>
      <c r="AC50" s="226">
        <v>8</v>
      </c>
      <c r="AD50" s="110"/>
      <c r="AE50" s="109">
        <f t="shared" si="7"/>
        <v>8</v>
      </c>
      <c r="AF50" s="109">
        <v>10</v>
      </c>
      <c r="AG50" s="110"/>
      <c r="AH50" s="109">
        <f t="shared" si="8"/>
        <v>10</v>
      </c>
      <c r="AI50" s="140">
        <f t="shared" si="12"/>
        <v>7.04</v>
      </c>
      <c r="AJ50" s="141" t="str">
        <f t="shared" si="13"/>
        <v>Khá</v>
      </c>
      <c r="AM50" s="346" t="s">
        <v>165</v>
      </c>
      <c r="AN50" s="347" t="s">
        <v>164</v>
      </c>
    </row>
    <row r="51" spans="1:40" ht="22.5" customHeight="1">
      <c r="A51" s="104">
        <v>42</v>
      </c>
      <c r="B51" s="105" t="s">
        <v>132</v>
      </c>
      <c r="C51" s="106" t="s">
        <v>166</v>
      </c>
      <c r="D51" s="114">
        <v>409180129</v>
      </c>
      <c r="E51" s="108" t="s">
        <v>288</v>
      </c>
      <c r="F51" s="104" t="s">
        <v>14</v>
      </c>
      <c r="G51" s="129" t="s">
        <v>490</v>
      </c>
      <c r="H51" s="226">
        <v>9</v>
      </c>
      <c r="I51" s="110"/>
      <c r="J51" s="109">
        <f t="shared" si="11"/>
        <v>9</v>
      </c>
      <c r="K51" s="226">
        <v>8</v>
      </c>
      <c r="L51" s="110"/>
      <c r="M51" s="109">
        <f t="shared" si="1"/>
        <v>8</v>
      </c>
      <c r="N51" s="226">
        <v>7</v>
      </c>
      <c r="O51" s="110"/>
      <c r="P51" s="109">
        <f t="shared" si="2"/>
        <v>7</v>
      </c>
      <c r="Q51" s="226">
        <v>7</v>
      </c>
      <c r="R51" s="110"/>
      <c r="S51" s="109">
        <f t="shared" si="3"/>
        <v>7</v>
      </c>
      <c r="T51" s="226">
        <v>9</v>
      </c>
      <c r="U51" s="110"/>
      <c r="V51" s="109">
        <f t="shared" si="4"/>
        <v>9</v>
      </c>
      <c r="W51" s="226">
        <v>9</v>
      </c>
      <c r="X51" s="110"/>
      <c r="Y51" s="109">
        <f t="shared" si="5"/>
        <v>9</v>
      </c>
      <c r="Z51" s="226">
        <v>9</v>
      </c>
      <c r="AA51" s="110"/>
      <c r="AB51" s="109">
        <f t="shared" si="6"/>
        <v>9</v>
      </c>
      <c r="AC51" s="226">
        <v>7</v>
      </c>
      <c r="AD51" s="110"/>
      <c r="AE51" s="109">
        <f t="shared" si="7"/>
        <v>7</v>
      </c>
      <c r="AF51" s="109">
        <v>10</v>
      </c>
      <c r="AG51" s="110"/>
      <c r="AH51" s="109">
        <f t="shared" si="8"/>
        <v>10</v>
      </c>
      <c r="AI51" s="140">
        <f t="shared" si="12"/>
        <v>8.32</v>
      </c>
      <c r="AJ51" s="141" t="str">
        <f t="shared" si="13"/>
        <v>Giỏi</v>
      </c>
      <c r="AM51" s="346" t="s">
        <v>132</v>
      </c>
      <c r="AN51" s="347" t="s">
        <v>166</v>
      </c>
    </row>
    <row r="52" spans="1:40" ht="22.5" customHeight="1">
      <c r="A52" s="113">
        <v>43</v>
      </c>
      <c r="B52" s="105" t="s">
        <v>167</v>
      </c>
      <c r="C52" s="106" t="s">
        <v>168</v>
      </c>
      <c r="D52" s="114">
        <v>409180131</v>
      </c>
      <c r="E52" s="108" t="s">
        <v>289</v>
      </c>
      <c r="F52" s="104" t="s">
        <v>3</v>
      </c>
      <c r="G52" s="129" t="s">
        <v>490</v>
      </c>
      <c r="H52" s="226">
        <v>9</v>
      </c>
      <c r="I52" s="110"/>
      <c r="J52" s="109">
        <f t="shared" si="11"/>
        <v>9</v>
      </c>
      <c r="K52" s="226">
        <v>8</v>
      </c>
      <c r="L52" s="110"/>
      <c r="M52" s="109">
        <f t="shared" si="1"/>
        <v>8</v>
      </c>
      <c r="N52" s="226">
        <v>8</v>
      </c>
      <c r="O52" s="110"/>
      <c r="P52" s="109">
        <f t="shared" si="2"/>
        <v>8</v>
      </c>
      <c r="Q52" s="226">
        <v>7</v>
      </c>
      <c r="R52" s="110"/>
      <c r="S52" s="109">
        <f t="shared" si="3"/>
        <v>7</v>
      </c>
      <c r="T52" s="226">
        <v>7</v>
      </c>
      <c r="U52" s="110"/>
      <c r="V52" s="109">
        <f t="shared" si="4"/>
        <v>7</v>
      </c>
      <c r="W52" s="226">
        <v>7</v>
      </c>
      <c r="X52" s="110"/>
      <c r="Y52" s="109">
        <f t="shared" si="5"/>
        <v>7</v>
      </c>
      <c r="Z52" s="226">
        <v>9</v>
      </c>
      <c r="AA52" s="110"/>
      <c r="AB52" s="109">
        <f t="shared" si="6"/>
        <v>9</v>
      </c>
      <c r="AC52" s="226">
        <v>7</v>
      </c>
      <c r="AD52" s="110"/>
      <c r="AE52" s="109">
        <f t="shared" si="7"/>
        <v>7</v>
      </c>
      <c r="AF52" s="109">
        <v>6</v>
      </c>
      <c r="AG52" s="110"/>
      <c r="AH52" s="109">
        <f t="shared" si="8"/>
        <v>6</v>
      </c>
      <c r="AI52" s="140">
        <f t="shared" si="12"/>
        <v>7.84</v>
      </c>
      <c r="AJ52" s="141" t="str">
        <f t="shared" si="13"/>
        <v>Khá</v>
      </c>
      <c r="AM52" s="346" t="s">
        <v>167</v>
      </c>
      <c r="AN52" s="347" t="s">
        <v>168</v>
      </c>
    </row>
    <row r="53" spans="1:40" ht="22.5" customHeight="1">
      <c r="A53" s="104">
        <v>44</v>
      </c>
      <c r="B53" s="105" t="s">
        <v>169</v>
      </c>
      <c r="C53" s="106" t="s">
        <v>168</v>
      </c>
      <c r="D53" s="107">
        <v>409180132</v>
      </c>
      <c r="E53" s="108" t="s">
        <v>290</v>
      </c>
      <c r="F53" s="104" t="s">
        <v>8</v>
      </c>
      <c r="G53" s="129" t="s">
        <v>490</v>
      </c>
      <c r="H53" s="226">
        <v>8</v>
      </c>
      <c r="I53" s="110"/>
      <c r="J53" s="109">
        <f t="shared" si="11"/>
        <v>8</v>
      </c>
      <c r="K53" s="226">
        <v>8</v>
      </c>
      <c r="L53" s="110"/>
      <c r="M53" s="109">
        <f t="shared" si="1"/>
        <v>8</v>
      </c>
      <c r="N53" s="226">
        <v>5</v>
      </c>
      <c r="O53" s="110"/>
      <c r="P53" s="109">
        <f t="shared" si="2"/>
        <v>5</v>
      </c>
      <c r="Q53" s="226">
        <v>6</v>
      </c>
      <c r="R53" s="110"/>
      <c r="S53" s="109">
        <f t="shared" si="3"/>
        <v>6</v>
      </c>
      <c r="T53" s="226">
        <v>9</v>
      </c>
      <c r="U53" s="110"/>
      <c r="V53" s="109">
        <f t="shared" si="4"/>
        <v>9</v>
      </c>
      <c r="W53" s="226">
        <v>7</v>
      </c>
      <c r="X53" s="110"/>
      <c r="Y53" s="109">
        <f t="shared" si="5"/>
        <v>7</v>
      </c>
      <c r="Z53" s="226">
        <v>8</v>
      </c>
      <c r="AA53" s="110"/>
      <c r="AB53" s="109">
        <f t="shared" si="6"/>
        <v>8</v>
      </c>
      <c r="AC53" s="226">
        <v>6</v>
      </c>
      <c r="AD53" s="110"/>
      <c r="AE53" s="109">
        <f t="shared" si="7"/>
        <v>6</v>
      </c>
      <c r="AF53" s="109">
        <v>2</v>
      </c>
      <c r="AG53" s="110"/>
      <c r="AH53" s="109">
        <f t="shared" si="8"/>
        <v>2</v>
      </c>
      <c r="AI53" s="140">
        <f t="shared" si="12"/>
        <v>7.04</v>
      </c>
      <c r="AJ53" s="141" t="str">
        <f t="shared" si="13"/>
        <v>Khá</v>
      </c>
      <c r="AM53" s="346" t="s">
        <v>169</v>
      </c>
      <c r="AN53" s="347" t="s">
        <v>168</v>
      </c>
    </row>
    <row r="54" spans="1:40" ht="22.5" customHeight="1">
      <c r="A54" s="113">
        <v>45</v>
      </c>
      <c r="B54" s="105" t="s">
        <v>170</v>
      </c>
      <c r="C54" s="106" t="s">
        <v>171</v>
      </c>
      <c r="D54" s="114">
        <v>409180133</v>
      </c>
      <c r="E54" s="108" t="s">
        <v>291</v>
      </c>
      <c r="F54" s="104" t="s">
        <v>35</v>
      </c>
      <c r="G54" s="129" t="s">
        <v>490</v>
      </c>
      <c r="H54" s="226">
        <v>8</v>
      </c>
      <c r="I54" s="110"/>
      <c r="J54" s="109">
        <f t="shared" si="11"/>
        <v>8</v>
      </c>
      <c r="K54" s="226">
        <v>9</v>
      </c>
      <c r="L54" s="110"/>
      <c r="M54" s="109">
        <f t="shared" si="1"/>
        <v>9</v>
      </c>
      <c r="N54" s="226">
        <v>9</v>
      </c>
      <c r="O54" s="110"/>
      <c r="P54" s="109">
        <f t="shared" si="2"/>
        <v>9</v>
      </c>
      <c r="Q54" s="226">
        <v>8</v>
      </c>
      <c r="R54" s="110"/>
      <c r="S54" s="109">
        <f t="shared" si="3"/>
        <v>8</v>
      </c>
      <c r="T54" s="226">
        <v>8</v>
      </c>
      <c r="U54" s="110"/>
      <c r="V54" s="109">
        <f t="shared" si="4"/>
        <v>8</v>
      </c>
      <c r="W54" s="226">
        <v>7</v>
      </c>
      <c r="X54" s="110"/>
      <c r="Y54" s="109">
        <f t="shared" si="5"/>
        <v>7</v>
      </c>
      <c r="Z54" s="226">
        <v>9</v>
      </c>
      <c r="AA54" s="110"/>
      <c r="AB54" s="109">
        <f t="shared" si="6"/>
        <v>9</v>
      </c>
      <c r="AC54" s="226">
        <v>7</v>
      </c>
      <c r="AD54" s="110"/>
      <c r="AE54" s="109">
        <f t="shared" si="7"/>
        <v>7</v>
      </c>
      <c r="AF54" s="109"/>
      <c r="AG54" s="110"/>
      <c r="AH54" s="109">
        <f t="shared" si="8"/>
        <v>0</v>
      </c>
      <c r="AI54" s="140">
        <f t="shared" si="12"/>
        <v>8</v>
      </c>
      <c r="AJ54" s="141" t="str">
        <f t="shared" si="13"/>
        <v>Giỏi</v>
      </c>
      <c r="AM54" s="346" t="s">
        <v>170</v>
      </c>
      <c r="AN54" s="347" t="s">
        <v>171</v>
      </c>
    </row>
    <row r="55" spans="1:40" ht="22.5" customHeight="1">
      <c r="A55" s="113">
        <v>46</v>
      </c>
      <c r="B55" s="105" t="s">
        <v>172</v>
      </c>
      <c r="C55" s="106" t="s">
        <v>171</v>
      </c>
      <c r="D55" s="107">
        <v>409180134</v>
      </c>
      <c r="E55" s="108" t="s">
        <v>292</v>
      </c>
      <c r="F55" s="104" t="s">
        <v>6</v>
      </c>
      <c r="G55" s="129" t="s">
        <v>490</v>
      </c>
      <c r="H55" s="226">
        <v>9</v>
      </c>
      <c r="I55" s="110"/>
      <c r="J55" s="109">
        <f t="shared" si="11"/>
        <v>9</v>
      </c>
      <c r="K55" s="226">
        <v>7</v>
      </c>
      <c r="L55" s="110"/>
      <c r="M55" s="109">
        <f t="shared" si="1"/>
        <v>7</v>
      </c>
      <c r="N55" s="226">
        <v>9</v>
      </c>
      <c r="O55" s="110"/>
      <c r="P55" s="109">
        <f t="shared" si="2"/>
        <v>9</v>
      </c>
      <c r="Q55" s="226">
        <v>7</v>
      </c>
      <c r="R55" s="110"/>
      <c r="S55" s="109">
        <f t="shared" si="3"/>
        <v>7</v>
      </c>
      <c r="T55" s="226">
        <v>7</v>
      </c>
      <c r="U55" s="110"/>
      <c r="V55" s="109">
        <f t="shared" si="4"/>
        <v>7</v>
      </c>
      <c r="W55" s="226">
        <v>9</v>
      </c>
      <c r="X55" s="110"/>
      <c r="Y55" s="109">
        <f t="shared" si="5"/>
        <v>9</v>
      </c>
      <c r="Z55" s="226">
        <v>9</v>
      </c>
      <c r="AA55" s="110"/>
      <c r="AB55" s="109">
        <f t="shared" si="6"/>
        <v>9</v>
      </c>
      <c r="AC55" s="226">
        <v>7</v>
      </c>
      <c r="AD55" s="110"/>
      <c r="AE55" s="109">
        <f t="shared" si="7"/>
        <v>7</v>
      </c>
      <c r="AF55" s="109">
        <v>10</v>
      </c>
      <c r="AG55" s="110"/>
      <c r="AH55" s="109">
        <f t="shared" si="8"/>
        <v>10</v>
      </c>
      <c r="AI55" s="140">
        <f t="shared" si="12"/>
        <v>8.24</v>
      </c>
      <c r="AJ55" s="141" t="str">
        <f t="shared" si="13"/>
        <v>Giỏi</v>
      </c>
      <c r="AM55" s="346" t="s">
        <v>172</v>
      </c>
      <c r="AN55" s="347" t="s">
        <v>171</v>
      </c>
    </row>
    <row r="56" spans="1:40" ht="22.5" customHeight="1">
      <c r="A56" s="104">
        <v>47</v>
      </c>
      <c r="B56" s="105" t="s">
        <v>173</v>
      </c>
      <c r="C56" s="106" t="s">
        <v>174</v>
      </c>
      <c r="D56" s="114">
        <v>409180135</v>
      </c>
      <c r="E56" s="108" t="s">
        <v>293</v>
      </c>
      <c r="F56" s="104" t="s">
        <v>23</v>
      </c>
      <c r="G56" s="129" t="s">
        <v>491</v>
      </c>
      <c r="H56" s="226">
        <v>8</v>
      </c>
      <c r="I56" s="110"/>
      <c r="J56" s="109">
        <f t="shared" si="11"/>
        <v>8</v>
      </c>
      <c r="K56" s="226">
        <v>7</v>
      </c>
      <c r="L56" s="110"/>
      <c r="M56" s="109">
        <f t="shared" si="1"/>
        <v>7</v>
      </c>
      <c r="N56" s="226">
        <v>4</v>
      </c>
      <c r="O56" s="253">
        <v>7</v>
      </c>
      <c r="P56" s="109">
        <f t="shared" si="2"/>
        <v>7</v>
      </c>
      <c r="Q56" s="226">
        <v>5</v>
      </c>
      <c r="R56" s="110"/>
      <c r="S56" s="109">
        <f t="shared" si="3"/>
        <v>5</v>
      </c>
      <c r="T56" s="226">
        <v>7</v>
      </c>
      <c r="U56" s="110"/>
      <c r="V56" s="109">
        <f t="shared" si="4"/>
        <v>7</v>
      </c>
      <c r="W56" s="226">
        <v>6</v>
      </c>
      <c r="X56" s="110"/>
      <c r="Y56" s="109">
        <f t="shared" si="5"/>
        <v>6</v>
      </c>
      <c r="Z56" s="226">
        <v>9</v>
      </c>
      <c r="AA56" s="110"/>
      <c r="AB56" s="109">
        <f t="shared" si="6"/>
        <v>9</v>
      </c>
      <c r="AC56" s="226">
        <v>8</v>
      </c>
      <c r="AD56" s="110"/>
      <c r="AE56" s="109">
        <f t="shared" si="7"/>
        <v>8</v>
      </c>
      <c r="AF56" s="109">
        <v>0</v>
      </c>
      <c r="AG56" s="110"/>
      <c r="AH56" s="109">
        <f t="shared" si="8"/>
        <v>0</v>
      </c>
      <c r="AI56" s="140">
        <f t="shared" si="12"/>
        <v>6.76</v>
      </c>
      <c r="AJ56" s="141" t="str">
        <f t="shared" si="13"/>
        <v>TB.Khá</v>
      </c>
      <c r="AM56" s="346" t="s">
        <v>173</v>
      </c>
      <c r="AN56" s="347" t="s">
        <v>174</v>
      </c>
    </row>
    <row r="57" spans="1:40" ht="22.5" customHeight="1">
      <c r="A57" s="104">
        <v>49</v>
      </c>
      <c r="B57" s="105" t="s">
        <v>175</v>
      </c>
      <c r="C57" s="106" t="s">
        <v>176</v>
      </c>
      <c r="D57" s="114">
        <v>409180137</v>
      </c>
      <c r="E57" s="108" t="s">
        <v>269</v>
      </c>
      <c r="F57" s="104" t="s">
        <v>1</v>
      </c>
      <c r="G57" s="129" t="s">
        <v>490</v>
      </c>
      <c r="H57" s="226">
        <v>8</v>
      </c>
      <c r="I57" s="110"/>
      <c r="J57" s="109">
        <f t="shared" si="11"/>
        <v>8</v>
      </c>
      <c r="K57" s="226">
        <v>6</v>
      </c>
      <c r="L57" s="110"/>
      <c r="M57" s="109">
        <f t="shared" si="1"/>
        <v>6</v>
      </c>
      <c r="N57" s="226">
        <v>7</v>
      </c>
      <c r="O57" s="110"/>
      <c r="P57" s="109">
        <f t="shared" si="2"/>
        <v>7</v>
      </c>
      <c r="Q57" s="226">
        <v>7</v>
      </c>
      <c r="R57" s="110"/>
      <c r="S57" s="109">
        <f t="shared" si="3"/>
        <v>7</v>
      </c>
      <c r="T57" s="226">
        <v>8</v>
      </c>
      <c r="U57" s="110"/>
      <c r="V57" s="109">
        <f t="shared" si="4"/>
        <v>8</v>
      </c>
      <c r="W57" s="226">
        <v>8</v>
      </c>
      <c r="X57" s="110"/>
      <c r="Y57" s="109">
        <f t="shared" si="5"/>
        <v>8</v>
      </c>
      <c r="Z57" s="226">
        <v>10</v>
      </c>
      <c r="AA57" s="110"/>
      <c r="AB57" s="109">
        <f t="shared" si="6"/>
        <v>10</v>
      </c>
      <c r="AC57" s="226">
        <v>7</v>
      </c>
      <c r="AD57" s="110"/>
      <c r="AE57" s="109">
        <f t="shared" si="7"/>
        <v>7</v>
      </c>
      <c r="AF57" s="109">
        <v>10</v>
      </c>
      <c r="AG57" s="110"/>
      <c r="AH57" s="109">
        <f t="shared" si="8"/>
        <v>10</v>
      </c>
      <c r="AI57" s="140">
        <f t="shared" si="12"/>
        <v>7.72</v>
      </c>
      <c r="AJ57" s="141" t="str">
        <f t="shared" si="13"/>
        <v>Khá</v>
      </c>
      <c r="AM57" s="346" t="s">
        <v>175</v>
      </c>
      <c r="AN57" s="347" t="s">
        <v>176</v>
      </c>
    </row>
    <row r="58" spans="1:40" ht="22.5" customHeight="1">
      <c r="A58" s="113">
        <v>50</v>
      </c>
      <c r="B58" s="105" t="s">
        <v>177</v>
      </c>
      <c r="C58" s="106" t="s">
        <v>178</v>
      </c>
      <c r="D58" s="114">
        <v>409180139</v>
      </c>
      <c r="E58" s="108" t="s">
        <v>262</v>
      </c>
      <c r="F58" s="104" t="s">
        <v>12</v>
      </c>
      <c r="G58" s="129" t="s">
        <v>491</v>
      </c>
      <c r="H58" s="226">
        <v>8</v>
      </c>
      <c r="I58" s="110"/>
      <c r="J58" s="109">
        <f t="shared" si="11"/>
        <v>8</v>
      </c>
      <c r="K58" s="226">
        <v>7</v>
      </c>
      <c r="L58" s="110"/>
      <c r="M58" s="109">
        <f t="shared" si="1"/>
        <v>7</v>
      </c>
      <c r="N58" s="226">
        <v>7</v>
      </c>
      <c r="O58" s="110"/>
      <c r="P58" s="109">
        <f t="shared" si="2"/>
        <v>7</v>
      </c>
      <c r="Q58" s="226">
        <v>5</v>
      </c>
      <c r="R58" s="110"/>
      <c r="S58" s="109">
        <f t="shared" si="3"/>
        <v>5</v>
      </c>
      <c r="T58" s="226">
        <v>8</v>
      </c>
      <c r="U58" s="110"/>
      <c r="V58" s="109">
        <f t="shared" si="4"/>
        <v>8</v>
      </c>
      <c r="W58" s="226">
        <v>4</v>
      </c>
      <c r="X58" s="253">
        <v>6</v>
      </c>
      <c r="Y58" s="109">
        <f t="shared" si="5"/>
        <v>6</v>
      </c>
      <c r="Z58" s="226">
        <v>9</v>
      </c>
      <c r="AA58" s="110"/>
      <c r="AB58" s="109">
        <f t="shared" si="6"/>
        <v>9</v>
      </c>
      <c r="AC58" s="226">
        <v>6</v>
      </c>
      <c r="AD58" s="110"/>
      <c r="AE58" s="109">
        <f t="shared" si="7"/>
        <v>6</v>
      </c>
      <c r="AF58" s="109"/>
      <c r="AG58" s="110"/>
      <c r="AH58" s="109">
        <f t="shared" si="8"/>
        <v>0</v>
      </c>
      <c r="AI58" s="140">
        <f t="shared" si="12"/>
        <v>6.88</v>
      </c>
      <c r="AJ58" s="141" t="str">
        <f t="shared" si="13"/>
        <v>TB.Khá</v>
      </c>
      <c r="AM58" s="346" t="s">
        <v>177</v>
      </c>
      <c r="AN58" s="347" t="s">
        <v>178</v>
      </c>
    </row>
    <row r="59" spans="1:40" ht="22.5" customHeight="1">
      <c r="A59" s="113">
        <v>51</v>
      </c>
      <c r="B59" s="105" t="s">
        <v>179</v>
      </c>
      <c r="C59" s="106" t="s">
        <v>180</v>
      </c>
      <c r="D59" s="107">
        <v>409180140</v>
      </c>
      <c r="E59" s="108" t="s">
        <v>273</v>
      </c>
      <c r="F59" s="104" t="s">
        <v>356</v>
      </c>
      <c r="G59" s="129" t="s">
        <v>491</v>
      </c>
      <c r="H59" s="226">
        <v>6</v>
      </c>
      <c r="I59" s="110"/>
      <c r="J59" s="109">
        <f t="shared" si="11"/>
        <v>6</v>
      </c>
      <c r="K59" s="226">
        <v>8</v>
      </c>
      <c r="L59" s="110"/>
      <c r="M59" s="109">
        <f t="shared" si="1"/>
        <v>8</v>
      </c>
      <c r="N59" s="226">
        <v>7</v>
      </c>
      <c r="O59" s="110"/>
      <c r="P59" s="109">
        <f t="shared" si="2"/>
        <v>7</v>
      </c>
      <c r="Q59" s="226">
        <v>7</v>
      </c>
      <c r="R59" s="110"/>
      <c r="S59" s="109">
        <f t="shared" si="3"/>
        <v>7</v>
      </c>
      <c r="T59" s="226">
        <v>8</v>
      </c>
      <c r="U59" s="110"/>
      <c r="V59" s="109">
        <f t="shared" si="4"/>
        <v>8</v>
      </c>
      <c r="W59" s="226">
        <v>7</v>
      </c>
      <c r="X59" s="110"/>
      <c r="Y59" s="109">
        <f t="shared" si="5"/>
        <v>7</v>
      </c>
      <c r="Z59" s="226">
        <v>9</v>
      </c>
      <c r="AA59" s="110"/>
      <c r="AB59" s="109">
        <f t="shared" si="6"/>
        <v>9</v>
      </c>
      <c r="AC59" s="226">
        <v>8</v>
      </c>
      <c r="AD59" s="110"/>
      <c r="AE59" s="109">
        <f t="shared" si="7"/>
        <v>8</v>
      </c>
      <c r="AF59" s="109">
        <v>10</v>
      </c>
      <c r="AG59" s="110"/>
      <c r="AH59" s="109">
        <f t="shared" si="8"/>
        <v>10</v>
      </c>
      <c r="AI59" s="140">
        <f t="shared" si="12"/>
        <v>7.48</v>
      </c>
      <c r="AJ59" s="141" t="str">
        <f t="shared" si="13"/>
        <v>Khá</v>
      </c>
      <c r="AM59" s="346" t="s">
        <v>179</v>
      </c>
      <c r="AN59" s="347" t="s">
        <v>180</v>
      </c>
    </row>
    <row r="60" spans="1:40" ht="22.5" customHeight="1">
      <c r="A60" s="104">
        <v>52</v>
      </c>
      <c r="B60" s="105" t="s">
        <v>181</v>
      </c>
      <c r="C60" s="106" t="s">
        <v>182</v>
      </c>
      <c r="D60" s="114">
        <v>409180141</v>
      </c>
      <c r="E60" s="108" t="s">
        <v>256</v>
      </c>
      <c r="F60" s="104" t="s">
        <v>7</v>
      </c>
      <c r="G60" s="129" t="s">
        <v>490</v>
      </c>
      <c r="H60" s="226">
        <v>8</v>
      </c>
      <c r="I60" s="110"/>
      <c r="J60" s="109">
        <f t="shared" si="11"/>
        <v>8</v>
      </c>
      <c r="K60" s="226">
        <v>8</v>
      </c>
      <c r="L60" s="110"/>
      <c r="M60" s="109">
        <f t="shared" si="1"/>
        <v>8</v>
      </c>
      <c r="N60" s="226">
        <v>8</v>
      </c>
      <c r="O60" s="110"/>
      <c r="P60" s="109">
        <f t="shared" si="2"/>
        <v>8</v>
      </c>
      <c r="Q60" s="226">
        <v>6</v>
      </c>
      <c r="R60" s="110"/>
      <c r="S60" s="109">
        <f t="shared" si="3"/>
        <v>6</v>
      </c>
      <c r="T60" s="226">
        <v>8</v>
      </c>
      <c r="U60" s="110"/>
      <c r="V60" s="109">
        <f t="shared" si="4"/>
        <v>8</v>
      </c>
      <c r="W60" s="226">
        <v>8</v>
      </c>
      <c r="X60" s="110"/>
      <c r="Y60" s="109">
        <f t="shared" si="5"/>
        <v>8</v>
      </c>
      <c r="Z60" s="226">
        <v>8</v>
      </c>
      <c r="AA60" s="110"/>
      <c r="AB60" s="109">
        <f t="shared" si="6"/>
        <v>8</v>
      </c>
      <c r="AC60" s="226">
        <v>8</v>
      </c>
      <c r="AD60" s="110"/>
      <c r="AE60" s="109">
        <f t="shared" si="7"/>
        <v>8</v>
      </c>
      <c r="AF60" s="109"/>
      <c r="AG60" s="110"/>
      <c r="AH60" s="109">
        <f t="shared" si="8"/>
        <v>0</v>
      </c>
      <c r="AI60" s="140">
        <f t="shared" si="12"/>
        <v>7.44</v>
      </c>
      <c r="AJ60" s="141" t="str">
        <f t="shared" si="13"/>
        <v>Khá</v>
      </c>
      <c r="AM60" s="346" t="s">
        <v>181</v>
      </c>
      <c r="AN60" s="347" t="s">
        <v>182</v>
      </c>
    </row>
    <row r="61" spans="1:40" ht="22.5" customHeight="1">
      <c r="A61" s="113">
        <v>53</v>
      </c>
      <c r="B61" s="105" t="s">
        <v>183</v>
      </c>
      <c r="C61" s="106" t="s">
        <v>184</v>
      </c>
      <c r="D61" s="107">
        <v>409180142</v>
      </c>
      <c r="E61" s="108" t="s">
        <v>295</v>
      </c>
      <c r="F61" s="104" t="s">
        <v>14</v>
      </c>
      <c r="G61" s="129" t="s">
        <v>491</v>
      </c>
      <c r="H61" s="226">
        <v>9</v>
      </c>
      <c r="I61" s="110"/>
      <c r="J61" s="109">
        <f t="shared" si="11"/>
        <v>9</v>
      </c>
      <c r="K61" s="226">
        <v>8</v>
      </c>
      <c r="L61" s="110"/>
      <c r="M61" s="109">
        <f t="shared" si="1"/>
        <v>8</v>
      </c>
      <c r="N61" s="226">
        <v>9</v>
      </c>
      <c r="O61" s="110"/>
      <c r="P61" s="109">
        <f t="shared" si="2"/>
        <v>9</v>
      </c>
      <c r="Q61" s="226">
        <v>8</v>
      </c>
      <c r="R61" s="110"/>
      <c r="S61" s="109">
        <f t="shared" si="3"/>
        <v>8</v>
      </c>
      <c r="T61" s="226">
        <v>9</v>
      </c>
      <c r="U61" s="110"/>
      <c r="V61" s="109">
        <f t="shared" si="4"/>
        <v>9</v>
      </c>
      <c r="W61" s="226">
        <v>9</v>
      </c>
      <c r="X61" s="110"/>
      <c r="Y61" s="109">
        <f t="shared" si="5"/>
        <v>9</v>
      </c>
      <c r="Z61" s="226">
        <v>9</v>
      </c>
      <c r="AA61" s="110"/>
      <c r="AB61" s="109">
        <f t="shared" si="6"/>
        <v>9</v>
      </c>
      <c r="AC61" s="226">
        <v>8</v>
      </c>
      <c r="AD61" s="110"/>
      <c r="AE61" s="109">
        <f t="shared" si="7"/>
        <v>8</v>
      </c>
      <c r="AF61" s="109">
        <v>10</v>
      </c>
      <c r="AG61" s="110"/>
      <c r="AH61" s="109">
        <f t="shared" si="8"/>
        <v>10</v>
      </c>
      <c r="AI61" s="140">
        <f t="shared" si="12"/>
        <v>8.76</v>
      </c>
      <c r="AJ61" s="141" t="str">
        <f t="shared" si="13"/>
        <v>Giỏi</v>
      </c>
      <c r="AM61" s="346" t="s">
        <v>183</v>
      </c>
      <c r="AN61" s="347" t="s">
        <v>184</v>
      </c>
    </row>
    <row r="62" spans="1:40" ht="22.5" customHeight="1">
      <c r="A62" s="104">
        <v>54</v>
      </c>
      <c r="B62" s="105" t="s">
        <v>145</v>
      </c>
      <c r="C62" s="106" t="s">
        <v>185</v>
      </c>
      <c r="D62" s="107">
        <v>409180144</v>
      </c>
      <c r="E62" s="108" t="s">
        <v>296</v>
      </c>
      <c r="F62" s="104" t="s">
        <v>6</v>
      </c>
      <c r="G62" s="129" t="s">
        <v>490</v>
      </c>
      <c r="H62" s="226">
        <v>8</v>
      </c>
      <c r="I62" s="110"/>
      <c r="J62" s="109">
        <f t="shared" si="11"/>
        <v>8</v>
      </c>
      <c r="K62" s="226">
        <v>8</v>
      </c>
      <c r="L62" s="110"/>
      <c r="M62" s="109">
        <f t="shared" si="1"/>
        <v>8</v>
      </c>
      <c r="N62" s="226">
        <v>8</v>
      </c>
      <c r="O62" s="110"/>
      <c r="P62" s="109">
        <f t="shared" si="2"/>
        <v>8</v>
      </c>
      <c r="Q62" s="226">
        <v>7</v>
      </c>
      <c r="R62" s="110"/>
      <c r="S62" s="109">
        <f t="shared" si="3"/>
        <v>7</v>
      </c>
      <c r="T62" s="226">
        <v>9</v>
      </c>
      <c r="U62" s="110"/>
      <c r="V62" s="109">
        <f t="shared" si="4"/>
        <v>9</v>
      </c>
      <c r="W62" s="226">
        <v>9</v>
      </c>
      <c r="X62" s="110"/>
      <c r="Y62" s="109">
        <f t="shared" si="5"/>
        <v>9</v>
      </c>
      <c r="Z62" s="226">
        <v>9</v>
      </c>
      <c r="AA62" s="110"/>
      <c r="AB62" s="109">
        <f t="shared" si="6"/>
        <v>9</v>
      </c>
      <c r="AC62" s="226">
        <v>8</v>
      </c>
      <c r="AD62" s="110"/>
      <c r="AE62" s="109">
        <f t="shared" si="7"/>
        <v>8</v>
      </c>
      <c r="AF62" s="109"/>
      <c r="AG62" s="110"/>
      <c r="AH62" s="109">
        <f t="shared" si="8"/>
        <v>0</v>
      </c>
      <c r="AI62" s="140">
        <f t="shared" si="12"/>
        <v>7.92</v>
      </c>
      <c r="AJ62" s="141" t="str">
        <f t="shared" si="13"/>
        <v>Khá</v>
      </c>
      <c r="AM62" s="346" t="s">
        <v>145</v>
      </c>
      <c r="AN62" s="347" t="s">
        <v>185</v>
      </c>
    </row>
    <row r="63" spans="1:40" ht="22.5" customHeight="1">
      <c r="A63" s="113">
        <v>55</v>
      </c>
      <c r="B63" s="115" t="s">
        <v>186</v>
      </c>
      <c r="C63" s="116" t="s">
        <v>187</v>
      </c>
      <c r="D63" s="114">
        <v>409180145</v>
      </c>
      <c r="E63" s="117" t="s">
        <v>297</v>
      </c>
      <c r="F63" s="118" t="s">
        <v>28</v>
      </c>
      <c r="G63" s="129" t="s">
        <v>491</v>
      </c>
      <c r="H63" s="226">
        <v>8</v>
      </c>
      <c r="I63" s="110"/>
      <c r="J63" s="109">
        <f t="shared" si="11"/>
        <v>8</v>
      </c>
      <c r="K63" s="226">
        <v>7</v>
      </c>
      <c r="L63" s="110"/>
      <c r="M63" s="109">
        <f t="shared" si="1"/>
        <v>7</v>
      </c>
      <c r="N63" s="226">
        <v>9</v>
      </c>
      <c r="O63" s="110"/>
      <c r="P63" s="109">
        <f t="shared" si="2"/>
        <v>9</v>
      </c>
      <c r="Q63" s="226">
        <v>6</v>
      </c>
      <c r="R63" s="110"/>
      <c r="S63" s="109">
        <f t="shared" si="3"/>
        <v>6</v>
      </c>
      <c r="T63" s="226">
        <v>9</v>
      </c>
      <c r="U63" s="110"/>
      <c r="V63" s="109">
        <f t="shared" si="4"/>
        <v>9</v>
      </c>
      <c r="W63" s="226">
        <v>9</v>
      </c>
      <c r="X63" s="110"/>
      <c r="Y63" s="109">
        <f t="shared" si="5"/>
        <v>9</v>
      </c>
      <c r="Z63" s="226">
        <v>10</v>
      </c>
      <c r="AA63" s="110"/>
      <c r="AB63" s="109">
        <f t="shared" si="6"/>
        <v>10</v>
      </c>
      <c r="AC63" s="226">
        <v>7</v>
      </c>
      <c r="AD63" s="110"/>
      <c r="AE63" s="109">
        <f t="shared" si="7"/>
        <v>7</v>
      </c>
      <c r="AF63" s="109">
        <v>10</v>
      </c>
      <c r="AG63" s="110"/>
      <c r="AH63" s="109">
        <f t="shared" si="8"/>
        <v>10</v>
      </c>
      <c r="AI63" s="140">
        <f t="shared" si="12"/>
        <v>8.32</v>
      </c>
      <c r="AJ63" s="141" t="str">
        <f t="shared" si="13"/>
        <v>Giỏi</v>
      </c>
      <c r="AM63" s="348" t="s">
        <v>186</v>
      </c>
      <c r="AN63" s="349" t="s">
        <v>187</v>
      </c>
    </row>
    <row r="64" spans="1:40" ht="22.5" customHeight="1">
      <c r="A64" s="113">
        <v>56</v>
      </c>
      <c r="B64" s="115" t="s">
        <v>188</v>
      </c>
      <c r="C64" s="116" t="s">
        <v>189</v>
      </c>
      <c r="D64" s="107">
        <v>409180146</v>
      </c>
      <c r="E64" s="117" t="s">
        <v>298</v>
      </c>
      <c r="F64" s="118" t="s">
        <v>13</v>
      </c>
      <c r="G64" s="129" t="s">
        <v>490</v>
      </c>
      <c r="H64" s="226">
        <v>9</v>
      </c>
      <c r="I64" s="110"/>
      <c r="J64" s="109">
        <f t="shared" si="11"/>
        <v>9</v>
      </c>
      <c r="K64" s="226">
        <v>8</v>
      </c>
      <c r="L64" s="110"/>
      <c r="M64" s="109">
        <f t="shared" si="1"/>
        <v>8</v>
      </c>
      <c r="N64" s="226">
        <v>8</v>
      </c>
      <c r="O64" s="110"/>
      <c r="P64" s="109">
        <f t="shared" si="2"/>
        <v>8</v>
      </c>
      <c r="Q64" s="226">
        <v>7</v>
      </c>
      <c r="R64" s="110"/>
      <c r="S64" s="109">
        <f t="shared" si="3"/>
        <v>7</v>
      </c>
      <c r="T64" s="226">
        <v>8</v>
      </c>
      <c r="U64" s="110"/>
      <c r="V64" s="109">
        <f t="shared" si="4"/>
        <v>8</v>
      </c>
      <c r="W64" s="226">
        <v>8</v>
      </c>
      <c r="X64" s="110"/>
      <c r="Y64" s="109">
        <f t="shared" si="5"/>
        <v>8</v>
      </c>
      <c r="Z64" s="226">
        <v>8</v>
      </c>
      <c r="AA64" s="110"/>
      <c r="AB64" s="109">
        <f t="shared" si="6"/>
        <v>8</v>
      </c>
      <c r="AC64" s="226">
        <v>7</v>
      </c>
      <c r="AD64" s="110"/>
      <c r="AE64" s="109">
        <f t="shared" si="7"/>
        <v>7</v>
      </c>
      <c r="AF64" s="226">
        <v>10</v>
      </c>
      <c r="AG64" s="110"/>
      <c r="AH64" s="109">
        <f t="shared" si="8"/>
        <v>10</v>
      </c>
      <c r="AI64" s="140">
        <f t="shared" si="12"/>
        <v>8.12</v>
      </c>
      <c r="AJ64" s="141" t="str">
        <f t="shared" si="13"/>
        <v>Giỏi</v>
      </c>
      <c r="AM64" s="348" t="s">
        <v>188</v>
      </c>
      <c r="AN64" s="349" t="s">
        <v>189</v>
      </c>
    </row>
    <row r="65" spans="1:40" ht="22.5" customHeight="1">
      <c r="A65" s="113">
        <v>58</v>
      </c>
      <c r="B65" s="115" t="s">
        <v>190</v>
      </c>
      <c r="C65" s="116" t="s">
        <v>191</v>
      </c>
      <c r="D65" s="114">
        <v>409180150</v>
      </c>
      <c r="E65" s="117" t="s">
        <v>299</v>
      </c>
      <c r="F65" s="118" t="s">
        <v>356</v>
      </c>
      <c r="G65" s="129" t="s">
        <v>490</v>
      </c>
      <c r="H65" s="226">
        <v>8</v>
      </c>
      <c r="I65" s="110"/>
      <c r="J65" s="109">
        <f t="shared" si="11"/>
        <v>8</v>
      </c>
      <c r="K65" s="226">
        <v>8</v>
      </c>
      <c r="L65" s="110"/>
      <c r="M65" s="109">
        <f t="shared" si="1"/>
        <v>8</v>
      </c>
      <c r="N65" s="226">
        <v>9</v>
      </c>
      <c r="O65" s="110"/>
      <c r="P65" s="109">
        <f t="shared" si="2"/>
        <v>9</v>
      </c>
      <c r="Q65" s="226">
        <v>7</v>
      </c>
      <c r="R65" s="110"/>
      <c r="S65" s="109">
        <f t="shared" si="3"/>
        <v>7</v>
      </c>
      <c r="T65" s="226">
        <v>7</v>
      </c>
      <c r="U65" s="110"/>
      <c r="V65" s="109">
        <f t="shared" si="4"/>
        <v>7</v>
      </c>
      <c r="W65" s="226">
        <v>9</v>
      </c>
      <c r="X65" s="110"/>
      <c r="Y65" s="109">
        <f t="shared" si="5"/>
        <v>9</v>
      </c>
      <c r="Z65" s="226">
        <v>9</v>
      </c>
      <c r="AA65" s="110"/>
      <c r="AB65" s="109">
        <f t="shared" si="6"/>
        <v>9</v>
      </c>
      <c r="AC65" s="226">
        <v>8</v>
      </c>
      <c r="AD65" s="110"/>
      <c r="AE65" s="109">
        <f t="shared" si="7"/>
        <v>8</v>
      </c>
      <c r="AF65" s="226">
        <v>10</v>
      </c>
      <c r="AG65" s="110"/>
      <c r="AH65" s="109">
        <f t="shared" si="8"/>
        <v>10</v>
      </c>
      <c r="AI65" s="140">
        <f t="shared" si="12"/>
        <v>8.24</v>
      </c>
      <c r="AJ65" s="141" t="str">
        <f t="shared" si="13"/>
        <v>Giỏi</v>
      </c>
      <c r="AM65" s="348" t="s">
        <v>190</v>
      </c>
      <c r="AN65" s="349" t="s">
        <v>191</v>
      </c>
    </row>
    <row r="66" spans="1:40" ht="22.5" customHeight="1">
      <c r="A66" s="104">
        <v>59</v>
      </c>
      <c r="B66" s="115" t="s">
        <v>118</v>
      </c>
      <c r="C66" s="116" t="s">
        <v>192</v>
      </c>
      <c r="D66" s="107">
        <v>409180151</v>
      </c>
      <c r="E66" s="117" t="s">
        <v>300</v>
      </c>
      <c r="F66" s="118" t="s">
        <v>38</v>
      </c>
      <c r="G66" s="129" t="s">
        <v>491</v>
      </c>
      <c r="H66" s="226">
        <v>8</v>
      </c>
      <c r="I66" s="110"/>
      <c r="J66" s="109">
        <f t="shared" si="11"/>
        <v>8</v>
      </c>
      <c r="K66" s="226">
        <v>7</v>
      </c>
      <c r="L66" s="110"/>
      <c r="M66" s="109">
        <f t="shared" si="1"/>
        <v>7</v>
      </c>
      <c r="N66" s="226">
        <v>7</v>
      </c>
      <c r="O66" s="110"/>
      <c r="P66" s="109">
        <f t="shared" si="2"/>
        <v>7</v>
      </c>
      <c r="Q66" s="226">
        <v>7</v>
      </c>
      <c r="R66" s="110"/>
      <c r="S66" s="109">
        <f t="shared" si="3"/>
        <v>7</v>
      </c>
      <c r="T66" s="226">
        <v>9</v>
      </c>
      <c r="U66" s="110"/>
      <c r="V66" s="109">
        <f t="shared" si="4"/>
        <v>9</v>
      </c>
      <c r="W66" s="226">
        <v>3</v>
      </c>
      <c r="X66" s="253">
        <v>6</v>
      </c>
      <c r="Y66" s="109">
        <f t="shared" si="5"/>
        <v>6</v>
      </c>
      <c r="Z66" s="226">
        <v>8</v>
      </c>
      <c r="AA66" s="110"/>
      <c r="AB66" s="109">
        <f t="shared" si="6"/>
        <v>8</v>
      </c>
      <c r="AC66" s="226">
        <v>8</v>
      </c>
      <c r="AD66" s="110"/>
      <c r="AE66" s="109">
        <f t="shared" si="7"/>
        <v>8</v>
      </c>
      <c r="AF66" s="226">
        <v>0</v>
      </c>
      <c r="AG66" s="110"/>
      <c r="AH66" s="109">
        <f t="shared" si="8"/>
        <v>0</v>
      </c>
      <c r="AI66" s="140">
        <f t="shared" si="12"/>
        <v>7.12</v>
      </c>
      <c r="AJ66" s="141" t="str">
        <f t="shared" si="13"/>
        <v>Khá</v>
      </c>
      <c r="AM66" s="348" t="s">
        <v>118</v>
      </c>
      <c r="AN66" s="349" t="s">
        <v>192</v>
      </c>
    </row>
    <row r="67" spans="1:40" ht="22.5" customHeight="1">
      <c r="A67" s="113">
        <v>60</v>
      </c>
      <c r="B67" s="105" t="s">
        <v>193</v>
      </c>
      <c r="C67" s="106" t="s">
        <v>194</v>
      </c>
      <c r="D67" s="107">
        <v>409180152</v>
      </c>
      <c r="E67" s="108" t="s">
        <v>301</v>
      </c>
      <c r="F67" s="104" t="s">
        <v>31</v>
      </c>
      <c r="G67" s="129" t="s">
        <v>490</v>
      </c>
      <c r="H67" s="226">
        <v>8</v>
      </c>
      <c r="I67" s="110"/>
      <c r="J67" s="109">
        <f t="shared" si="11"/>
        <v>8</v>
      </c>
      <c r="K67" s="226">
        <v>5</v>
      </c>
      <c r="L67" s="110"/>
      <c r="M67" s="109">
        <f t="shared" si="1"/>
        <v>5</v>
      </c>
      <c r="N67" s="226">
        <v>6</v>
      </c>
      <c r="O67" s="110"/>
      <c r="P67" s="109">
        <f t="shared" si="2"/>
        <v>6</v>
      </c>
      <c r="Q67" s="226">
        <v>6</v>
      </c>
      <c r="R67" s="110"/>
      <c r="S67" s="109">
        <f t="shared" si="3"/>
        <v>6</v>
      </c>
      <c r="T67" s="226">
        <v>9</v>
      </c>
      <c r="U67" s="110"/>
      <c r="V67" s="109">
        <f t="shared" si="4"/>
        <v>9</v>
      </c>
      <c r="W67" s="226">
        <v>9</v>
      </c>
      <c r="X67" s="110"/>
      <c r="Y67" s="109">
        <f t="shared" si="5"/>
        <v>9</v>
      </c>
      <c r="Z67" s="226">
        <v>8</v>
      </c>
      <c r="AA67" s="110"/>
      <c r="AB67" s="109">
        <f t="shared" si="6"/>
        <v>8</v>
      </c>
      <c r="AC67" s="226">
        <v>9</v>
      </c>
      <c r="AD67" s="110"/>
      <c r="AE67" s="109">
        <f t="shared" si="7"/>
        <v>9</v>
      </c>
      <c r="AF67" s="226"/>
      <c r="AG67" s="110"/>
      <c r="AH67" s="109">
        <f t="shared" si="8"/>
        <v>0</v>
      </c>
      <c r="AI67" s="140">
        <f t="shared" si="12"/>
        <v>6.88</v>
      </c>
      <c r="AJ67" s="141" t="str">
        <f t="shared" si="13"/>
        <v>TB.Khá</v>
      </c>
      <c r="AM67" s="346" t="s">
        <v>193</v>
      </c>
      <c r="AN67" s="347" t="s">
        <v>194</v>
      </c>
    </row>
    <row r="68" spans="1:40" ht="22.5" customHeight="1">
      <c r="A68" s="113">
        <v>61</v>
      </c>
      <c r="B68" s="105" t="s">
        <v>195</v>
      </c>
      <c r="C68" s="106" t="s">
        <v>194</v>
      </c>
      <c r="D68" s="114">
        <v>409180153</v>
      </c>
      <c r="E68" s="108" t="s">
        <v>302</v>
      </c>
      <c r="F68" s="104" t="s">
        <v>4</v>
      </c>
      <c r="G68" s="129" t="s">
        <v>490</v>
      </c>
      <c r="H68" s="226">
        <v>7</v>
      </c>
      <c r="I68" s="110"/>
      <c r="J68" s="109">
        <f t="shared" si="11"/>
        <v>7</v>
      </c>
      <c r="K68" s="226">
        <v>5</v>
      </c>
      <c r="L68" s="110"/>
      <c r="M68" s="109">
        <f t="shared" si="1"/>
        <v>5</v>
      </c>
      <c r="N68" s="226">
        <v>5</v>
      </c>
      <c r="O68" s="110"/>
      <c r="P68" s="109">
        <f t="shared" si="2"/>
        <v>5</v>
      </c>
      <c r="Q68" s="226">
        <v>6</v>
      </c>
      <c r="R68" s="110"/>
      <c r="S68" s="109">
        <f t="shared" si="3"/>
        <v>6</v>
      </c>
      <c r="T68" s="226">
        <v>8</v>
      </c>
      <c r="U68" s="110"/>
      <c r="V68" s="109">
        <f t="shared" si="4"/>
        <v>8</v>
      </c>
      <c r="W68" s="226">
        <v>7</v>
      </c>
      <c r="X68" s="110"/>
      <c r="Y68" s="109">
        <f t="shared" si="5"/>
        <v>7</v>
      </c>
      <c r="Z68" s="226">
        <v>7</v>
      </c>
      <c r="AA68" s="110"/>
      <c r="AB68" s="109">
        <f t="shared" si="6"/>
        <v>7</v>
      </c>
      <c r="AC68" s="226">
        <v>7</v>
      </c>
      <c r="AD68" s="110"/>
      <c r="AE68" s="109">
        <f t="shared" si="7"/>
        <v>7</v>
      </c>
      <c r="AF68" s="226"/>
      <c r="AG68" s="110"/>
      <c r="AH68" s="109">
        <f t="shared" si="8"/>
        <v>0</v>
      </c>
      <c r="AI68" s="140">
        <f t="shared" si="12"/>
        <v>6.08</v>
      </c>
      <c r="AJ68" s="141" t="str">
        <f t="shared" si="13"/>
        <v>TB.Khá</v>
      </c>
      <c r="AM68" s="346" t="s">
        <v>195</v>
      </c>
      <c r="AN68" s="347" t="s">
        <v>194</v>
      </c>
    </row>
    <row r="69" spans="1:40" ht="22.5" customHeight="1">
      <c r="A69" s="104">
        <v>62</v>
      </c>
      <c r="B69" s="105" t="s">
        <v>196</v>
      </c>
      <c r="C69" s="106" t="s">
        <v>194</v>
      </c>
      <c r="D69" s="107">
        <v>409180154</v>
      </c>
      <c r="E69" s="108" t="s">
        <v>303</v>
      </c>
      <c r="F69" s="104" t="s">
        <v>38</v>
      </c>
      <c r="G69" s="129" t="s">
        <v>490</v>
      </c>
      <c r="H69" s="226">
        <v>8</v>
      </c>
      <c r="I69" s="110"/>
      <c r="J69" s="109">
        <f t="shared" si="11"/>
        <v>8</v>
      </c>
      <c r="K69" s="226">
        <v>8</v>
      </c>
      <c r="L69" s="110"/>
      <c r="M69" s="109">
        <f t="shared" si="1"/>
        <v>8</v>
      </c>
      <c r="N69" s="226">
        <v>7</v>
      </c>
      <c r="O69" s="110"/>
      <c r="P69" s="109">
        <f t="shared" si="2"/>
        <v>7</v>
      </c>
      <c r="Q69" s="226">
        <v>6</v>
      </c>
      <c r="R69" s="110"/>
      <c r="S69" s="109">
        <f t="shared" si="3"/>
        <v>6</v>
      </c>
      <c r="T69" s="226">
        <v>8</v>
      </c>
      <c r="U69" s="110"/>
      <c r="V69" s="109">
        <f t="shared" si="4"/>
        <v>8</v>
      </c>
      <c r="W69" s="226">
        <v>8</v>
      </c>
      <c r="X69" s="110"/>
      <c r="Y69" s="109">
        <f t="shared" si="5"/>
        <v>8</v>
      </c>
      <c r="Z69" s="226">
        <v>8</v>
      </c>
      <c r="AA69" s="110"/>
      <c r="AB69" s="109">
        <f t="shared" si="6"/>
        <v>8</v>
      </c>
      <c r="AC69" s="226">
        <v>7</v>
      </c>
      <c r="AD69" s="110"/>
      <c r="AE69" s="109">
        <f t="shared" si="7"/>
        <v>7</v>
      </c>
      <c r="AF69" s="226">
        <v>10</v>
      </c>
      <c r="AG69" s="110"/>
      <c r="AH69" s="109">
        <f t="shared" si="8"/>
        <v>10</v>
      </c>
      <c r="AI69" s="140">
        <f t="shared" si="12"/>
        <v>7.68</v>
      </c>
      <c r="AJ69" s="141" t="str">
        <f t="shared" si="13"/>
        <v>Khá</v>
      </c>
      <c r="AM69" s="346" t="s">
        <v>196</v>
      </c>
      <c r="AN69" s="347" t="s">
        <v>194</v>
      </c>
    </row>
    <row r="70" spans="1:40" ht="22.5" customHeight="1">
      <c r="A70" s="113">
        <v>63</v>
      </c>
      <c r="B70" s="105" t="s">
        <v>197</v>
      </c>
      <c r="C70" s="106" t="s">
        <v>194</v>
      </c>
      <c r="D70" s="107">
        <v>409180155</v>
      </c>
      <c r="E70" s="108" t="s">
        <v>304</v>
      </c>
      <c r="F70" s="104" t="s">
        <v>39</v>
      </c>
      <c r="G70" s="129" t="s">
        <v>490</v>
      </c>
      <c r="H70" s="226">
        <v>9</v>
      </c>
      <c r="I70" s="110"/>
      <c r="J70" s="109">
        <f t="shared" si="11"/>
        <v>9</v>
      </c>
      <c r="K70" s="226">
        <v>8</v>
      </c>
      <c r="L70" s="110"/>
      <c r="M70" s="109">
        <f t="shared" si="1"/>
        <v>8</v>
      </c>
      <c r="N70" s="226">
        <v>8</v>
      </c>
      <c r="O70" s="110"/>
      <c r="P70" s="109">
        <f t="shared" si="2"/>
        <v>8</v>
      </c>
      <c r="Q70" s="226">
        <v>7</v>
      </c>
      <c r="R70" s="110"/>
      <c r="S70" s="109">
        <f t="shared" si="3"/>
        <v>7</v>
      </c>
      <c r="T70" s="226">
        <v>7</v>
      </c>
      <c r="U70" s="110"/>
      <c r="V70" s="109">
        <f t="shared" si="4"/>
        <v>7</v>
      </c>
      <c r="W70" s="226">
        <v>8</v>
      </c>
      <c r="X70" s="110"/>
      <c r="Y70" s="109">
        <f t="shared" si="5"/>
        <v>8</v>
      </c>
      <c r="Z70" s="226">
        <v>9</v>
      </c>
      <c r="AA70" s="110"/>
      <c r="AB70" s="109">
        <f t="shared" si="6"/>
        <v>9</v>
      </c>
      <c r="AC70" s="226">
        <v>8</v>
      </c>
      <c r="AD70" s="110"/>
      <c r="AE70" s="109">
        <f t="shared" si="7"/>
        <v>8</v>
      </c>
      <c r="AF70" s="226">
        <v>10</v>
      </c>
      <c r="AG70" s="110"/>
      <c r="AH70" s="109">
        <f t="shared" si="8"/>
        <v>10</v>
      </c>
      <c r="AI70" s="140">
        <f t="shared" si="12"/>
        <v>8.12</v>
      </c>
      <c r="AJ70" s="141" t="str">
        <f t="shared" si="13"/>
        <v>Giỏi</v>
      </c>
      <c r="AM70" s="346" t="s">
        <v>197</v>
      </c>
      <c r="AN70" s="347" t="s">
        <v>194</v>
      </c>
    </row>
    <row r="71" spans="1:40" ht="22.5" customHeight="1">
      <c r="A71" s="104">
        <v>64</v>
      </c>
      <c r="B71" s="115" t="s">
        <v>198</v>
      </c>
      <c r="C71" s="116" t="s">
        <v>194</v>
      </c>
      <c r="D71" s="114">
        <v>409180156</v>
      </c>
      <c r="E71" s="117" t="s">
        <v>305</v>
      </c>
      <c r="F71" s="118" t="s">
        <v>40</v>
      </c>
      <c r="G71" s="129" t="s">
        <v>490</v>
      </c>
      <c r="H71" s="226">
        <v>9</v>
      </c>
      <c r="I71" s="110"/>
      <c r="J71" s="109">
        <f t="shared" si="11"/>
        <v>9</v>
      </c>
      <c r="K71" s="226">
        <v>7</v>
      </c>
      <c r="L71" s="110"/>
      <c r="M71" s="109">
        <f t="shared" si="1"/>
        <v>7</v>
      </c>
      <c r="N71" s="226">
        <v>7</v>
      </c>
      <c r="O71" s="110"/>
      <c r="P71" s="109">
        <f t="shared" si="2"/>
        <v>7</v>
      </c>
      <c r="Q71" s="226">
        <v>8</v>
      </c>
      <c r="R71" s="110"/>
      <c r="S71" s="109">
        <f t="shared" si="3"/>
        <v>8</v>
      </c>
      <c r="T71" s="226">
        <v>8</v>
      </c>
      <c r="U71" s="110"/>
      <c r="V71" s="109">
        <f t="shared" si="4"/>
        <v>8</v>
      </c>
      <c r="W71" s="226">
        <v>9</v>
      </c>
      <c r="X71" s="110"/>
      <c r="Y71" s="109">
        <f t="shared" si="5"/>
        <v>9</v>
      </c>
      <c r="Z71" s="226">
        <v>9</v>
      </c>
      <c r="AA71" s="110"/>
      <c r="AB71" s="109">
        <f t="shared" si="6"/>
        <v>9</v>
      </c>
      <c r="AC71" s="226">
        <v>7</v>
      </c>
      <c r="AD71" s="110"/>
      <c r="AE71" s="109">
        <f t="shared" si="7"/>
        <v>7</v>
      </c>
      <c r="AF71" s="226">
        <v>10</v>
      </c>
      <c r="AG71" s="110"/>
      <c r="AH71" s="109">
        <f t="shared" si="8"/>
        <v>10</v>
      </c>
      <c r="AI71" s="140">
        <f t="shared" si="12"/>
        <v>8.16</v>
      </c>
      <c r="AJ71" s="141" t="str">
        <f t="shared" si="13"/>
        <v>Giỏi</v>
      </c>
      <c r="AM71" s="348" t="s">
        <v>198</v>
      </c>
      <c r="AN71" s="349" t="s">
        <v>194</v>
      </c>
    </row>
    <row r="72" spans="1:40" ht="22.5" customHeight="1">
      <c r="A72" s="113">
        <v>65</v>
      </c>
      <c r="B72" s="115" t="s">
        <v>199</v>
      </c>
      <c r="C72" s="116" t="s">
        <v>194</v>
      </c>
      <c r="D72" s="107">
        <v>409180157</v>
      </c>
      <c r="E72" s="117" t="s">
        <v>306</v>
      </c>
      <c r="F72" s="118" t="s">
        <v>356</v>
      </c>
      <c r="G72" s="129" t="s">
        <v>490</v>
      </c>
      <c r="H72" s="226">
        <v>8</v>
      </c>
      <c r="I72" s="110"/>
      <c r="J72" s="109">
        <f t="shared" si="11"/>
        <v>8</v>
      </c>
      <c r="K72" s="226">
        <v>8</v>
      </c>
      <c r="L72" s="110"/>
      <c r="M72" s="109">
        <f t="shared" si="1"/>
        <v>8</v>
      </c>
      <c r="N72" s="226">
        <v>8</v>
      </c>
      <c r="O72" s="110"/>
      <c r="P72" s="109">
        <f t="shared" si="2"/>
        <v>8</v>
      </c>
      <c r="Q72" s="226">
        <v>7</v>
      </c>
      <c r="R72" s="110"/>
      <c r="S72" s="109">
        <f t="shared" si="3"/>
        <v>7</v>
      </c>
      <c r="T72" s="226">
        <v>8</v>
      </c>
      <c r="U72" s="110"/>
      <c r="V72" s="109">
        <f t="shared" si="4"/>
        <v>8</v>
      </c>
      <c r="W72" s="226">
        <v>6</v>
      </c>
      <c r="X72" s="110"/>
      <c r="Y72" s="109">
        <f t="shared" si="5"/>
        <v>6</v>
      </c>
      <c r="Z72" s="226">
        <v>8</v>
      </c>
      <c r="AA72" s="110"/>
      <c r="AB72" s="109">
        <f t="shared" si="6"/>
        <v>8</v>
      </c>
      <c r="AC72" s="226">
        <v>7</v>
      </c>
      <c r="AD72" s="110"/>
      <c r="AE72" s="109">
        <f t="shared" si="7"/>
        <v>7</v>
      </c>
      <c r="AF72" s="226">
        <v>10</v>
      </c>
      <c r="AG72" s="110"/>
      <c r="AH72" s="109">
        <f t="shared" si="8"/>
        <v>10</v>
      </c>
      <c r="AI72" s="140">
        <f t="shared" si="12"/>
        <v>7.72</v>
      </c>
      <c r="AJ72" s="141" t="str">
        <f t="shared" si="13"/>
        <v>Khá</v>
      </c>
      <c r="AM72" s="348" t="s">
        <v>199</v>
      </c>
      <c r="AN72" s="349" t="s">
        <v>194</v>
      </c>
    </row>
    <row r="73" spans="1:40" ht="22.5" customHeight="1">
      <c r="A73" s="113">
        <v>66</v>
      </c>
      <c r="B73" s="105" t="s">
        <v>145</v>
      </c>
      <c r="C73" s="106" t="s">
        <v>200</v>
      </c>
      <c r="D73" s="107">
        <v>409180158</v>
      </c>
      <c r="E73" s="108" t="s">
        <v>300</v>
      </c>
      <c r="F73" s="104" t="s">
        <v>15</v>
      </c>
      <c r="G73" s="129" t="s">
        <v>490</v>
      </c>
      <c r="H73" s="226">
        <v>8</v>
      </c>
      <c r="I73" s="110"/>
      <c r="J73" s="109">
        <f t="shared" si="11"/>
        <v>8</v>
      </c>
      <c r="K73" s="226">
        <v>5</v>
      </c>
      <c r="L73" s="110"/>
      <c r="M73" s="109">
        <f t="shared" si="1"/>
        <v>5</v>
      </c>
      <c r="N73" s="226">
        <v>8</v>
      </c>
      <c r="O73" s="110"/>
      <c r="P73" s="109">
        <f t="shared" si="2"/>
        <v>8</v>
      </c>
      <c r="Q73" s="226">
        <v>6</v>
      </c>
      <c r="R73" s="110"/>
      <c r="S73" s="109">
        <f t="shared" si="3"/>
        <v>6</v>
      </c>
      <c r="T73" s="226">
        <v>8</v>
      </c>
      <c r="U73" s="110"/>
      <c r="V73" s="109">
        <f t="shared" si="4"/>
        <v>8</v>
      </c>
      <c r="W73" s="226">
        <v>7</v>
      </c>
      <c r="X73" s="110"/>
      <c r="Y73" s="109">
        <f t="shared" si="5"/>
        <v>7</v>
      </c>
      <c r="Z73" s="226">
        <v>8</v>
      </c>
      <c r="AA73" s="110"/>
      <c r="AB73" s="109">
        <f t="shared" si="6"/>
        <v>8</v>
      </c>
      <c r="AC73" s="226">
        <v>8</v>
      </c>
      <c r="AD73" s="110"/>
      <c r="AE73" s="109">
        <f t="shared" si="7"/>
        <v>8</v>
      </c>
      <c r="AF73" s="226"/>
      <c r="AG73" s="110"/>
      <c r="AH73" s="109">
        <f t="shared" si="8"/>
        <v>0</v>
      </c>
      <c r="AI73" s="140">
        <f t="shared" si="12"/>
        <v>6.84</v>
      </c>
      <c r="AJ73" s="141" t="str">
        <f t="shared" si="13"/>
        <v>TB.Khá</v>
      </c>
      <c r="AM73" s="346" t="s">
        <v>145</v>
      </c>
      <c r="AN73" s="347" t="s">
        <v>200</v>
      </c>
    </row>
    <row r="74" spans="1:40" ht="22.5" customHeight="1">
      <c r="A74" s="104">
        <v>67</v>
      </c>
      <c r="B74" s="105" t="s">
        <v>201</v>
      </c>
      <c r="C74" s="106" t="s">
        <v>202</v>
      </c>
      <c r="D74" s="114">
        <v>409180159</v>
      </c>
      <c r="E74" s="108" t="s">
        <v>307</v>
      </c>
      <c r="F74" s="104" t="s">
        <v>41</v>
      </c>
      <c r="G74" s="129" t="s">
        <v>490</v>
      </c>
      <c r="H74" s="226">
        <v>8</v>
      </c>
      <c r="I74" s="110"/>
      <c r="J74" s="109">
        <f t="shared" si="11"/>
        <v>8</v>
      </c>
      <c r="K74" s="226">
        <v>6</v>
      </c>
      <c r="L74" s="110"/>
      <c r="M74" s="109">
        <f t="shared" si="1"/>
        <v>6</v>
      </c>
      <c r="N74" s="226">
        <v>5</v>
      </c>
      <c r="O74" s="110"/>
      <c r="P74" s="109">
        <f t="shared" si="2"/>
        <v>5</v>
      </c>
      <c r="Q74" s="226">
        <v>7</v>
      </c>
      <c r="R74" s="110"/>
      <c r="S74" s="109">
        <f t="shared" si="3"/>
        <v>7</v>
      </c>
      <c r="T74" s="226">
        <v>7</v>
      </c>
      <c r="U74" s="110"/>
      <c r="V74" s="109">
        <f t="shared" si="4"/>
        <v>7</v>
      </c>
      <c r="W74" s="226">
        <v>7</v>
      </c>
      <c r="X74" s="110"/>
      <c r="Y74" s="109">
        <f t="shared" si="5"/>
        <v>7</v>
      </c>
      <c r="Z74" s="226">
        <v>7</v>
      </c>
      <c r="AA74" s="110"/>
      <c r="AB74" s="109">
        <f t="shared" si="6"/>
        <v>7</v>
      </c>
      <c r="AC74" s="226">
        <v>8</v>
      </c>
      <c r="AD74" s="110"/>
      <c r="AE74" s="109">
        <f t="shared" si="7"/>
        <v>8</v>
      </c>
      <c r="AF74" s="226"/>
      <c r="AG74" s="110"/>
      <c r="AH74" s="109">
        <f t="shared" si="8"/>
        <v>0</v>
      </c>
      <c r="AI74" s="140">
        <f t="shared" si="12"/>
        <v>6.4</v>
      </c>
      <c r="AJ74" s="141" t="str">
        <f t="shared" si="13"/>
        <v>TB.Khá</v>
      </c>
      <c r="AM74" s="346" t="s">
        <v>201</v>
      </c>
      <c r="AN74" s="347" t="s">
        <v>202</v>
      </c>
    </row>
    <row r="75" spans="1:40" ht="22.5" customHeight="1">
      <c r="A75" s="113">
        <v>68</v>
      </c>
      <c r="B75" s="105" t="s">
        <v>203</v>
      </c>
      <c r="C75" s="106" t="s">
        <v>204</v>
      </c>
      <c r="D75" s="107">
        <v>409180160</v>
      </c>
      <c r="E75" s="108" t="s">
        <v>276</v>
      </c>
      <c r="F75" s="104" t="s">
        <v>36</v>
      </c>
      <c r="G75" s="129" t="s">
        <v>490</v>
      </c>
      <c r="H75" s="226">
        <v>8</v>
      </c>
      <c r="I75" s="110"/>
      <c r="J75" s="109">
        <f aca="true" t="shared" si="14" ref="J75:J89">IF(I75="",H75,IF(AND(I75&gt;=5,I75&gt;H75),I75,MAX(H75,I75)))</f>
        <v>8</v>
      </c>
      <c r="K75" s="226">
        <v>6</v>
      </c>
      <c r="L75" s="110"/>
      <c r="M75" s="109">
        <f aca="true" t="shared" si="15" ref="M75:M89">IF(L75="",K75,IF(AND(L75&gt;=5,L75&gt;K75),L75,MAX(K75,L75)))</f>
        <v>6</v>
      </c>
      <c r="N75" s="226">
        <v>7</v>
      </c>
      <c r="O75" s="110"/>
      <c r="P75" s="109">
        <f aca="true" t="shared" si="16" ref="P75:P89">IF(O75="",N75,IF(AND(O75&gt;=5,O75&gt;N75),O75,MAX(N75,O75)))</f>
        <v>7</v>
      </c>
      <c r="Q75" s="226">
        <v>6</v>
      </c>
      <c r="R75" s="110"/>
      <c r="S75" s="109">
        <f aca="true" t="shared" si="17" ref="S75:S89">IF(R75="",Q75,IF(AND(R75&gt;=5,R75&gt;Q75),R75,MAX(Q75,R75)))</f>
        <v>6</v>
      </c>
      <c r="T75" s="226">
        <v>8</v>
      </c>
      <c r="U75" s="110"/>
      <c r="V75" s="109">
        <f aca="true" t="shared" si="18" ref="V75:V89">IF(U75="",T75,IF(AND(U75&gt;=5,U75&gt;T75),U75,MAX(T75,U75)))</f>
        <v>8</v>
      </c>
      <c r="W75" s="226">
        <v>5</v>
      </c>
      <c r="X75" s="110"/>
      <c r="Y75" s="109">
        <f aca="true" t="shared" si="19" ref="Y75:Y89">IF(X75="",W75,IF(AND(X75&gt;=5,X75&gt;W75),X75,MAX(W75,X75)))</f>
        <v>5</v>
      </c>
      <c r="Z75" s="226">
        <v>8</v>
      </c>
      <c r="AA75" s="110"/>
      <c r="AB75" s="109">
        <f aca="true" t="shared" si="20" ref="AB75:AB89">IF(AA75="",Z75,IF(AND(AA75&gt;=5,AA75&gt;Z75),AA75,MAX(Z75,AA75)))</f>
        <v>8</v>
      </c>
      <c r="AC75" s="226">
        <v>9</v>
      </c>
      <c r="AD75" s="110"/>
      <c r="AE75" s="109">
        <f aca="true" t="shared" si="21" ref="AE75:AE89">IF(AD75="",AC75,IF(AND(AD75&gt;=5,AD75&gt;AC75),AD75,MAX(AC75,AD75)))</f>
        <v>9</v>
      </c>
      <c r="AF75" s="226">
        <v>10</v>
      </c>
      <c r="AG75" s="110"/>
      <c r="AH75" s="109">
        <f aca="true" t="shared" si="22" ref="AH75:AH89">IF(AG75="",AF75,IF(AND(AG75&gt;=5,AG75&gt;AF75),AG75,MAX(AF75,AG75)))</f>
        <v>10</v>
      </c>
      <c r="AI75" s="140">
        <f aca="true" t="shared" si="23" ref="AI75:AI89">ROUND(SUMPRODUCT(H75:AH75,$H$10:$AH$10)/SUM($H$10:$AH$10),2)</f>
        <v>7</v>
      </c>
      <c r="AJ75" s="141" t="str">
        <f aca="true" t="shared" si="24" ref="AJ75:AJ89">IF(AI75&gt;=9,"Xuất sắc",IF(AI75&gt;=8,"Giỏi",IF(AI75&gt;=7,"Khá",IF(AI75&gt;=6,"TB.Khá",IF(AI75&gt;=5,"Trung Bình",IF(AI75&gt;=4,"Yếu","Kém"))))))</f>
        <v>Khá</v>
      </c>
      <c r="AM75" s="346" t="s">
        <v>203</v>
      </c>
      <c r="AN75" s="347" t="s">
        <v>204</v>
      </c>
    </row>
    <row r="76" spans="1:40" ht="22.5" customHeight="1">
      <c r="A76" s="104">
        <v>69</v>
      </c>
      <c r="B76" s="105" t="s">
        <v>205</v>
      </c>
      <c r="C76" s="106" t="s">
        <v>206</v>
      </c>
      <c r="D76" s="107">
        <v>409180161</v>
      </c>
      <c r="E76" s="108" t="s">
        <v>308</v>
      </c>
      <c r="F76" s="104" t="s">
        <v>356</v>
      </c>
      <c r="G76" s="129" t="s">
        <v>491</v>
      </c>
      <c r="H76" s="226">
        <v>7</v>
      </c>
      <c r="I76" s="110"/>
      <c r="J76" s="109">
        <f t="shared" si="14"/>
        <v>7</v>
      </c>
      <c r="K76" s="226">
        <v>9</v>
      </c>
      <c r="L76" s="110"/>
      <c r="M76" s="109">
        <f t="shared" si="15"/>
        <v>9</v>
      </c>
      <c r="N76" s="226">
        <v>8</v>
      </c>
      <c r="O76" s="110"/>
      <c r="P76" s="109">
        <f t="shared" si="16"/>
        <v>8</v>
      </c>
      <c r="Q76" s="226">
        <v>7</v>
      </c>
      <c r="R76" s="110"/>
      <c r="S76" s="109">
        <f t="shared" si="17"/>
        <v>7</v>
      </c>
      <c r="T76" s="226">
        <v>9</v>
      </c>
      <c r="U76" s="110"/>
      <c r="V76" s="109">
        <f t="shared" si="18"/>
        <v>9</v>
      </c>
      <c r="W76" s="226">
        <v>9</v>
      </c>
      <c r="X76" s="110"/>
      <c r="Y76" s="109">
        <f t="shared" si="19"/>
        <v>9</v>
      </c>
      <c r="Z76" s="226">
        <v>9</v>
      </c>
      <c r="AA76" s="110"/>
      <c r="AB76" s="109">
        <f t="shared" si="20"/>
        <v>9</v>
      </c>
      <c r="AC76" s="226">
        <v>8</v>
      </c>
      <c r="AD76" s="110"/>
      <c r="AE76" s="109">
        <f t="shared" si="21"/>
        <v>8</v>
      </c>
      <c r="AF76" s="226">
        <v>10</v>
      </c>
      <c r="AG76" s="110"/>
      <c r="AH76" s="109">
        <f t="shared" si="22"/>
        <v>10</v>
      </c>
      <c r="AI76" s="140">
        <f t="shared" si="23"/>
        <v>8.32</v>
      </c>
      <c r="AJ76" s="141" t="str">
        <f t="shared" si="24"/>
        <v>Giỏi</v>
      </c>
      <c r="AM76" s="346" t="s">
        <v>205</v>
      </c>
      <c r="AN76" s="347" t="s">
        <v>206</v>
      </c>
    </row>
    <row r="77" spans="1:40" ht="22.5" customHeight="1">
      <c r="A77" s="113">
        <v>70</v>
      </c>
      <c r="B77" s="105" t="s">
        <v>207</v>
      </c>
      <c r="C77" s="106" t="s">
        <v>208</v>
      </c>
      <c r="D77" s="114">
        <v>409180162</v>
      </c>
      <c r="E77" s="108" t="s">
        <v>309</v>
      </c>
      <c r="F77" s="104" t="s">
        <v>9</v>
      </c>
      <c r="G77" s="129" t="s">
        <v>490</v>
      </c>
      <c r="H77" s="226">
        <v>9</v>
      </c>
      <c r="I77" s="110"/>
      <c r="J77" s="109">
        <f t="shared" si="14"/>
        <v>9</v>
      </c>
      <c r="K77" s="226">
        <v>8</v>
      </c>
      <c r="L77" s="110"/>
      <c r="M77" s="109">
        <f t="shared" si="15"/>
        <v>8</v>
      </c>
      <c r="N77" s="226">
        <v>10</v>
      </c>
      <c r="O77" s="110"/>
      <c r="P77" s="109">
        <f t="shared" si="16"/>
        <v>10</v>
      </c>
      <c r="Q77" s="226">
        <v>7</v>
      </c>
      <c r="R77" s="110"/>
      <c r="S77" s="109">
        <f t="shared" si="17"/>
        <v>7</v>
      </c>
      <c r="T77" s="226">
        <v>8</v>
      </c>
      <c r="U77" s="110"/>
      <c r="V77" s="109">
        <f t="shared" si="18"/>
        <v>8</v>
      </c>
      <c r="W77" s="226">
        <v>9</v>
      </c>
      <c r="X77" s="110"/>
      <c r="Y77" s="109">
        <f t="shared" si="19"/>
        <v>9</v>
      </c>
      <c r="Z77" s="226">
        <v>10</v>
      </c>
      <c r="AA77" s="110"/>
      <c r="AB77" s="109">
        <f t="shared" si="20"/>
        <v>10</v>
      </c>
      <c r="AC77" s="226">
        <v>9</v>
      </c>
      <c r="AD77" s="110"/>
      <c r="AE77" s="109">
        <f t="shared" si="21"/>
        <v>9</v>
      </c>
      <c r="AF77" s="226">
        <v>8</v>
      </c>
      <c r="AG77" s="110"/>
      <c r="AH77" s="109">
        <f t="shared" si="22"/>
        <v>8</v>
      </c>
      <c r="AI77" s="140">
        <f t="shared" si="23"/>
        <v>8.72</v>
      </c>
      <c r="AJ77" s="141" t="str">
        <f t="shared" si="24"/>
        <v>Giỏi</v>
      </c>
      <c r="AM77" s="346" t="s">
        <v>207</v>
      </c>
      <c r="AN77" s="347" t="s">
        <v>208</v>
      </c>
    </row>
    <row r="78" spans="1:40" ht="22.5" customHeight="1">
      <c r="A78" s="113">
        <v>71</v>
      </c>
      <c r="B78" s="105" t="s">
        <v>209</v>
      </c>
      <c r="C78" s="106" t="s">
        <v>210</v>
      </c>
      <c r="D78" s="107">
        <v>409180164</v>
      </c>
      <c r="E78" s="108" t="s">
        <v>310</v>
      </c>
      <c r="F78" s="104" t="s">
        <v>23</v>
      </c>
      <c r="G78" s="129" t="s">
        <v>491</v>
      </c>
      <c r="H78" s="226">
        <v>7</v>
      </c>
      <c r="I78" s="110"/>
      <c r="J78" s="109">
        <f t="shared" si="14"/>
        <v>7</v>
      </c>
      <c r="K78" s="226">
        <v>7</v>
      </c>
      <c r="L78" s="110"/>
      <c r="M78" s="109">
        <f t="shared" si="15"/>
        <v>7</v>
      </c>
      <c r="N78" s="226">
        <v>4</v>
      </c>
      <c r="O78" s="253">
        <v>7</v>
      </c>
      <c r="P78" s="109">
        <f t="shared" si="16"/>
        <v>7</v>
      </c>
      <c r="Q78" s="226">
        <v>7</v>
      </c>
      <c r="R78" s="110"/>
      <c r="S78" s="109">
        <f t="shared" si="17"/>
        <v>7</v>
      </c>
      <c r="T78" s="226">
        <v>8</v>
      </c>
      <c r="U78" s="110"/>
      <c r="V78" s="109">
        <f t="shared" si="18"/>
        <v>8</v>
      </c>
      <c r="W78" s="226">
        <v>4</v>
      </c>
      <c r="X78" s="253">
        <v>8</v>
      </c>
      <c r="Y78" s="109">
        <f t="shared" si="19"/>
        <v>8</v>
      </c>
      <c r="Z78" s="226">
        <v>9</v>
      </c>
      <c r="AA78" s="110"/>
      <c r="AB78" s="109">
        <f t="shared" si="20"/>
        <v>9</v>
      </c>
      <c r="AC78" s="226">
        <v>7</v>
      </c>
      <c r="AD78" s="110"/>
      <c r="AE78" s="109">
        <f t="shared" si="21"/>
        <v>7</v>
      </c>
      <c r="AF78" s="226">
        <v>7</v>
      </c>
      <c r="AG78" s="110"/>
      <c r="AH78" s="109">
        <f t="shared" si="22"/>
        <v>7</v>
      </c>
      <c r="AI78" s="140">
        <f t="shared" si="23"/>
        <v>7.48</v>
      </c>
      <c r="AJ78" s="141" t="str">
        <f t="shared" si="24"/>
        <v>Khá</v>
      </c>
      <c r="AL78" s="224" t="s">
        <v>357</v>
      </c>
      <c r="AM78" s="346" t="s">
        <v>209</v>
      </c>
      <c r="AN78" s="347" t="s">
        <v>210</v>
      </c>
    </row>
    <row r="79" spans="1:40" ht="22.5" customHeight="1">
      <c r="A79" s="104">
        <v>72</v>
      </c>
      <c r="B79" s="105" t="s">
        <v>211</v>
      </c>
      <c r="C79" s="106" t="s">
        <v>212</v>
      </c>
      <c r="D79" s="114">
        <v>409180165</v>
      </c>
      <c r="E79" s="108" t="s">
        <v>311</v>
      </c>
      <c r="F79" s="104" t="s">
        <v>5</v>
      </c>
      <c r="G79" s="129" t="s">
        <v>491</v>
      </c>
      <c r="H79" s="226">
        <v>8</v>
      </c>
      <c r="I79" s="110"/>
      <c r="J79" s="109">
        <f t="shared" si="14"/>
        <v>8</v>
      </c>
      <c r="K79" s="226">
        <v>5</v>
      </c>
      <c r="L79" s="110"/>
      <c r="M79" s="109">
        <f t="shared" si="15"/>
        <v>5</v>
      </c>
      <c r="N79" s="226">
        <v>4</v>
      </c>
      <c r="O79" s="253">
        <v>6</v>
      </c>
      <c r="P79" s="109">
        <f t="shared" si="16"/>
        <v>6</v>
      </c>
      <c r="Q79" s="226">
        <v>4</v>
      </c>
      <c r="R79" s="253">
        <v>6</v>
      </c>
      <c r="S79" s="109">
        <f t="shared" si="17"/>
        <v>6</v>
      </c>
      <c r="T79" s="226">
        <v>9</v>
      </c>
      <c r="U79" s="110"/>
      <c r="V79" s="109">
        <f t="shared" si="18"/>
        <v>9</v>
      </c>
      <c r="W79" s="226">
        <v>3</v>
      </c>
      <c r="X79" s="253">
        <v>7</v>
      </c>
      <c r="Y79" s="109">
        <f t="shared" si="19"/>
        <v>7</v>
      </c>
      <c r="Z79" s="226">
        <v>9</v>
      </c>
      <c r="AA79" s="110"/>
      <c r="AB79" s="109">
        <f t="shared" si="20"/>
        <v>9</v>
      </c>
      <c r="AC79" s="226">
        <v>7</v>
      </c>
      <c r="AD79" s="110"/>
      <c r="AE79" s="109">
        <f t="shared" si="21"/>
        <v>7</v>
      </c>
      <c r="AF79" s="226">
        <v>10</v>
      </c>
      <c r="AG79" s="110"/>
      <c r="AH79" s="109">
        <f t="shared" si="22"/>
        <v>10</v>
      </c>
      <c r="AI79" s="140">
        <f t="shared" si="23"/>
        <v>7.16</v>
      </c>
      <c r="AJ79" s="141" t="str">
        <f t="shared" si="24"/>
        <v>Khá</v>
      </c>
      <c r="AL79" s="224" t="s">
        <v>358</v>
      </c>
      <c r="AM79" s="346" t="s">
        <v>211</v>
      </c>
      <c r="AN79" s="347" t="s">
        <v>212</v>
      </c>
    </row>
    <row r="80" spans="1:40" ht="22.5" customHeight="1">
      <c r="A80" s="113">
        <v>73</v>
      </c>
      <c r="B80" s="105" t="s">
        <v>213</v>
      </c>
      <c r="C80" s="106" t="s">
        <v>214</v>
      </c>
      <c r="D80" s="107">
        <v>409180166</v>
      </c>
      <c r="E80" s="108" t="s">
        <v>312</v>
      </c>
      <c r="F80" s="104" t="s">
        <v>37</v>
      </c>
      <c r="G80" s="129" t="s">
        <v>490</v>
      </c>
      <c r="H80" s="226">
        <v>7</v>
      </c>
      <c r="I80" s="110"/>
      <c r="J80" s="109">
        <f t="shared" si="14"/>
        <v>7</v>
      </c>
      <c r="K80" s="226">
        <v>4</v>
      </c>
      <c r="L80" s="253">
        <v>5</v>
      </c>
      <c r="M80" s="109">
        <f t="shared" si="15"/>
        <v>5</v>
      </c>
      <c r="N80" s="226">
        <v>3</v>
      </c>
      <c r="O80" s="253">
        <v>6</v>
      </c>
      <c r="P80" s="109">
        <f t="shared" si="16"/>
        <v>6</v>
      </c>
      <c r="Q80" s="226">
        <v>7</v>
      </c>
      <c r="R80" s="110"/>
      <c r="S80" s="109">
        <f t="shared" si="17"/>
        <v>7</v>
      </c>
      <c r="T80" s="226">
        <v>7</v>
      </c>
      <c r="U80" s="110"/>
      <c r="V80" s="109">
        <f t="shared" si="18"/>
        <v>7</v>
      </c>
      <c r="W80" s="226">
        <v>4</v>
      </c>
      <c r="X80" s="253">
        <v>8</v>
      </c>
      <c r="Y80" s="109">
        <f t="shared" si="19"/>
        <v>8</v>
      </c>
      <c r="Z80" s="226">
        <v>7</v>
      </c>
      <c r="AA80" s="110"/>
      <c r="AB80" s="109">
        <f t="shared" si="20"/>
        <v>7</v>
      </c>
      <c r="AC80" s="226">
        <v>7</v>
      </c>
      <c r="AD80" s="110"/>
      <c r="AE80" s="109">
        <f t="shared" si="21"/>
        <v>7</v>
      </c>
      <c r="AF80" s="226">
        <v>10</v>
      </c>
      <c r="AG80" s="110"/>
      <c r="AH80" s="109">
        <f t="shared" si="22"/>
        <v>10</v>
      </c>
      <c r="AI80" s="140">
        <f t="shared" si="23"/>
        <v>6.76</v>
      </c>
      <c r="AJ80" s="141" t="str">
        <f t="shared" si="24"/>
        <v>TB.Khá</v>
      </c>
      <c r="AL80" s="224" t="s">
        <v>359</v>
      </c>
      <c r="AM80" s="346" t="s">
        <v>213</v>
      </c>
      <c r="AN80" s="347" t="s">
        <v>214</v>
      </c>
    </row>
    <row r="81" spans="1:40" ht="22.5" customHeight="1">
      <c r="A81" s="104">
        <v>74</v>
      </c>
      <c r="B81" s="105" t="s">
        <v>215</v>
      </c>
      <c r="C81" s="106" t="s">
        <v>216</v>
      </c>
      <c r="D81" s="107">
        <v>409180167</v>
      </c>
      <c r="E81" s="108" t="s">
        <v>313</v>
      </c>
      <c r="F81" s="104" t="s">
        <v>42</v>
      </c>
      <c r="G81" s="129" t="s">
        <v>490</v>
      </c>
      <c r="H81" s="226">
        <v>8</v>
      </c>
      <c r="I81" s="110"/>
      <c r="J81" s="109">
        <f t="shared" si="14"/>
        <v>8</v>
      </c>
      <c r="K81" s="226">
        <v>9</v>
      </c>
      <c r="L81" s="110"/>
      <c r="M81" s="109">
        <f t="shared" si="15"/>
        <v>9</v>
      </c>
      <c r="N81" s="226">
        <v>8</v>
      </c>
      <c r="O81" s="110"/>
      <c r="P81" s="109">
        <f t="shared" si="16"/>
        <v>8</v>
      </c>
      <c r="Q81" s="226">
        <v>7</v>
      </c>
      <c r="R81" s="110"/>
      <c r="S81" s="109">
        <f t="shared" si="17"/>
        <v>7</v>
      </c>
      <c r="T81" s="226">
        <v>8</v>
      </c>
      <c r="U81" s="110"/>
      <c r="V81" s="109">
        <f t="shared" si="18"/>
        <v>8</v>
      </c>
      <c r="W81" s="226">
        <v>9</v>
      </c>
      <c r="X81" s="110"/>
      <c r="Y81" s="109">
        <f t="shared" si="19"/>
        <v>9</v>
      </c>
      <c r="Z81" s="226">
        <v>8</v>
      </c>
      <c r="AA81" s="110"/>
      <c r="AB81" s="109">
        <f t="shared" si="20"/>
        <v>8</v>
      </c>
      <c r="AC81" s="226">
        <v>8</v>
      </c>
      <c r="AD81" s="110"/>
      <c r="AE81" s="109">
        <f t="shared" si="21"/>
        <v>8</v>
      </c>
      <c r="AF81" s="226"/>
      <c r="AG81" s="110"/>
      <c r="AH81" s="109">
        <f t="shared" si="22"/>
        <v>0</v>
      </c>
      <c r="AI81" s="140">
        <f t="shared" si="23"/>
        <v>7.84</v>
      </c>
      <c r="AJ81" s="141" t="str">
        <f t="shared" si="24"/>
        <v>Khá</v>
      </c>
      <c r="AL81" s="224" t="s">
        <v>360</v>
      </c>
      <c r="AM81" s="346" t="s">
        <v>215</v>
      </c>
      <c r="AN81" s="347" t="s">
        <v>216</v>
      </c>
    </row>
    <row r="82" spans="1:40" ht="22.5" customHeight="1">
      <c r="A82" s="113">
        <v>75</v>
      </c>
      <c r="B82" s="105" t="s">
        <v>217</v>
      </c>
      <c r="C82" s="106" t="s">
        <v>218</v>
      </c>
      <c r="D82" s="107">
        <v>409180169</v>
      </c>
      <c r="E82" s="108" t="s">
        <v>314</v>
      </c>
      <c r="F82" s="104" t="s">
        <v>10</v>
      </c>
      <c r="G82" s="129" t="s">
        <v>490</v>
      </c>
      <c r="H82" s="226">
        <v>9</v>
      </c>
      <c r="I82" s="110"/>
      <c r="J82" s="109">
        <f t="shared" si="14"/>
        <v>9</v>
      </c>
      <c r="K82" s="226">
        <v>7</v>
      </c>
      <c r="L82" s="110"/>
      <c r="M82" s="109">
        <f t="shared" si="15"/>
        <v>7</v>
      </c>
      <c r="N82" s="226">
        <v>4</v>
      </c>
      <c r="O82" s="253">
        <v>7</v>
      </c>
      <c r="P82" s="109">
        <f t="shared" si="16"/>
        <v>7</v>
      </c>
      <c r="Q82" s="226">
        <v>6</v>
      </c>
      <c r="R82" s="110"/>
      <c r="S82" s="109">
        <f t="shared" si="17"/>
        <v>6</v>
      </c>
      <c r="T82" s="226">
        <v>7</v>
      </c>
      <c r="U82" s="110"/>
      <c r="V82" s="109">
        <f t="shared" si="18"/>
        <v>7</v>
      </c>
      <c r="W82" s="226">
        <v>8</v>
      </c>
      <c r="X82" s="110"/>
      <c r="Y82" s="109">
        <f t="shared" si="19"/>
        <v>8</v>
      </c>
      <c r="Z82" s="226">
        <v>9</v>
      </c>
      <c r="AA82" s="110"/>
      <c r="AB82" s="109">
        <f t="shared" si="20"/>
        <v>9</v>
      </c>
      <c r="AC82" s="226">
        <v>8</v>
      </c>
      <c r="AD82" s="110"/>
      <c r="AE82" s="109">
        <f t="shared" si="21"/>
        <v>8</v>
      </c>
      <c r="AF82" s="226">
        <v>10</v>
      </c>
      <c r="AG82" s="110"/>
      <c r="AH82" s="109">
        <f t="shared" si="22"/>
        <v>10</v>
      </c>
      <c r="AI82" s="140">
        <f t="shared" si="23"/>
        <v>7.68</v>
      </c>
      <c r="AJ82" s="141" t="str">
        <f t="shared" si="24"/>
        <v>Khá</v>
      </c>
      <c r="AL82" s="224" t="s">
        <v>361</v>
      </c>
      <c r="AM82" s="346" t="s">
        <v>217</v>
      </c>
      <c r="AN82" s="347" t="s">
        <v>218</v>
      </c>
    </row>
    <row r="83" spans="1:40" ht="22.5" customHeight="1">
      <c r="A83" s="113">
        <v>76</v>
      </c>
      <c r="B83" s="105" t="s">
        <v>219</v>
      </c>
      <c r="C83" s="106" t="s">
        <v>220</v>
      </c>
      <c r="D83" s="114">
        <v>409180171</v>
      </c>
      <c r="E83" s="108" t="s">
        <v>315</v>
      </c>
      <c r="F83" s="104" t="s">
        <v>5</v>
      </c>
      <c r="G83" s="129" t="s">
        <v>490</v>
      </c>
      <c r="H83" s="226">
        <v>9</v>
      </c>
      <c r="I83" s="110"/>
      <c r="J83" s="109">
        <f t="shared" si="14"/>
        <v>9</v>
      </c>
      <c r="K83" s="226">
        <v>7</v>
      </c>
      <c r="L83" s="110"/>
      <c r="M83" s="109">
        <f t="shared" si="15"/>
        <v>7</v>
      </c>
      <c r="N83" s="226">
        <v>6</v>
      </c>
      <c r="O83" s="110"/>
      <c r="P83" s="109">
        <f t="shared" si="16"/>
        <v>6</v>
      </c>
      <c r="Q83" s="226">
        <v>6</v>
      </c>
      <c r="R83" s="110"/>
      <c r="S83" s="109">
        <f t="shared" si="17"/>
        <v>6</v>
      </c>
      <c r="T83" s="226">
        <v>9</v>
      </c>
      <c r="U83" s="110"/>
      <c r="V83" s="109">
        <f t="shared" si="18"/>
        <v>9</v>
      </c>
      <c r="W83" s="226">
        <v>6</v>
      </c>
      <c r="X83" s="110"/>
      <c r="Y83" s="109">
        <f t="shared" si="19"/>
        <v>6</v>
      </c>
      <c r="Z83" s="226">
        <v>9</v>
      </c>
      <c r="AA83" s="110"/>
      <c r="AB83" s="109">
        <f t="shared" si="20"/>
        <v>9</v>
      </c>
      <c r="AC83" s="226">
        <v>7</v>
      </c>
      <c r="AD83" s="110"/>
      <c r="AE83" s="109">
        <f t="shared" si="21"/>
        <v>7</v>
      </c>
      <c r="AF83" s="226">
        <v>10</v>
      </c>
      <c r="AG83" s="110"/>
      <c r="AH83" s="109">
        <f t="shared" si="22"/>
        <v>10</v>
      </c>
      <c r="AI83" s="140">
        <f t="shared" si="23"/>
        <v>7.52</v>
      </c>
      <c r="AJ83" s="141" t="str">
        <f t="shared" si="24"/>
        <v>Khá</v>
      </c>
      <c r="AL83" s="224" t="s">
        <v>363</v>
      </c>
      <c r="AM83" s="346" t="s">
        <v>219</v>
      </c>
      <c r="AN83" s="347" t="s">
        <v>220</v>
      </c>
    </row>
    <row r="84" spans="1:40" ht="22.5" customHeight="1">
      <c r="A84" s="104">
        <v>77</v>
      </c>
      <c r="B84" s="105" t="s">
        <v>221</v>
      </c>
      <c r="C84" s="106" t="s">
        <v>222</v>
      </c>
      <c r="D84" s="107">
        <v>409180172</v>
      </c>
      <c r="E84" s="108" t="s">
        <v>316</v>
      </c>
      <c r="F84" s="104" t="s">
        <v>44</v>
      </c>
      <c r="G84" s="129" t="s">
        <v>490</v>
      </c>
      <c r="H84" s="226">
        <v>8</v>
      </c>
      <c r="I84" s="110"/>
      <c r="J84" s="109">
        <f t="shared" si="14"/>
        <v>8</v>
      </c>
      <c r="K84" s="226">
        <v>8</v>
      </c>
      <c r="L84" s="110"/>
      <c r="M84" s="109">
        <f t="shared" si="15"/>
        <v>8</v>
      </c>
      <c r="N84" s="226">
        <v>9</v>
      </c>
      <c r="O84" s="110"/>
      <c r="P84" s="109">
        <f t="shared" si="16"/>
        <v>9</v>
      </c>
      <c r="Q84" s="226">
        <v>6</v>
      </c>
      <c r="R84" s="110"/>
      <c r="S84" s="109">
        <f t="shared" si="17"/>
        <v>6</v>
      </c>
      <c r="T84" s="226">
        <v>7</v>
      </c>
      <c r="U84" s="110"/>
      <c r="V84" s="109">
        <f t="shared" si="18"/>
        <v>7</v>
      </c>
      <c r="W84" s="226">
        <v>4</v>
      </c>
      <c r="X84" s="253">
        <v>9</v>
      </c>
      <c r="Y84" s="109">
        <f t="shared" si="19"/>
        <v>9</v>
      </c>
      <c r="Z84" s="226">
        <v>9</v>
      </c>
      <c r="AA84" s="110"/>
      <c r="AB84" s="109">
        <f t="shared" si="20"/>
        <v>9</v>
      </c>
      <c r="AC84" s="226">
        <v>8</v>
      </c>
      <c r="AD84" s="110"/>
      <c r="AE84" s="109">
        <f t="shared" si="21"/>
        <v>8</v>
      </c>
      <c r="AF84" s="226">
        <v>10</v>
      </c>
      <c r="AG84" s="110"/>
      <c r="AH84" s="109">
        <f t="shared" si="22"/>
        <v>10</v>
      </c>
      <c r="AI84" s="140">
        <f t="shared" si="23"/>
        <v>8.12</v>
      </c>
      <c r="AJ84" s="141" t="str">
        <f t="shared" si="24"/>
        <v>Giỏi</v>
      </c>
      <c r="AM84" s="346" t="s">
        <v>221</v>
      </c>
      <c r="AN84" s="347" t="s">
        <v>222</v>
      </c>
    </row>
    <row r="85" spans="1:40" ht="22.5" customHeight="1">
      <c r="A85" s="113">
        <v>78</v>
      </c>
      <c r="B85" s="105" t="s">
        <v>223</v>
      </c>
      <c r="C85" s="106" t="s">
        <v>224</v>
      </c>
      <c r="D85" s="107">
        <v>409180175</v>
      </c>
      <c r="E85" s="108" t="s">
        <v>317</v>
      </c>
      <c r="F85" s="104" t="s">
        <v>8</v>
      </c>
      <c r="G85" s="129" t="s">
        <v>491</v>
      </c>
      <c r="H85" s="226">
        <v>8</v>
      </c>
      <c r="I85" s="110"/>
      <c r="J85" s="109">
        <f t="shared" si="14"/>
        <v>8</v>
      </c>
      <c r="K85" s="226">
        <v>8</v>
      </c>
      <c r="L85" s="110"/>
      <c r="M85" s="109">
        <f t="shared" si="15"/>
        <v>8</v>
      </c>
      <c r="N85" s="226">
        <v>7</v>
      </c>
      <c r="O85" s="110"/>
      <c r="P85" s="109">
        <f t="shared" si="16"/>
        <v>7</v>
      </c>
      <c r="Q85" s="226">
        <v>7</v>
      </c>
      <c r="R85" s="110"/>
      <c r="S85" s="109">
        <f t="shared" si="17"/>
        <v>7</v>
      </c>
      <c r="T85" s="226">
        <v>8</v>
      </c>
      <c r="U85" s="110"/>
      <c r="V85" s="109">
        <f t="shared" si="18"/>
        <v>8</v>
      </c>
      <c r="W85" s="226">
        <v>8</v>
      </c>
      <c r="X85" s="110"/>
      <c r="Y85" s="109">
        <f t="shared" si="19"/>
        <v>8</v>
      </c>
      <c r="Z85" s="226">
        <v>9</v>
      </c>
      <c r="AA85" s="110"/>
      <c r="AB85" s="109">
        <f t="shared" si="20"/>
        <v>9</v>
      </c>
      <c r="AC85" s="226">
        <v>7</v>
      </c>
      <c r="AD85" s="110"/>
      <c r="AE85" s="109">
        <f t="shared" si="21"/>
        <v>7</v>
      </c>
      <c r="AF85" s="226">
        <v>10</v>
      </c>
      <c r="AG85" s="110"/>
      <c r="AH85" s="109">
        <f t="shared" si="22"/>
        <v>10</v>
      </c>
      <c r="AI85" s="140">
        <f t="shared" si="23"/>
        <v>7.92</v>
      </c>
      <c r="AJ85" s="141" t="str">
        <f t="shared" si="24"/>
        <v>Khá</v>
      </c>
      <c r="AM85" s="346" t="s">
        <v>223</v>
      </c>
      <c r="AN85" s="347" t="s">
        <v>224</v>
      </c>
    </row>
    <row r="86" spans="1:40" ht="22.5" customHeight="1">
      <c r="A86" s="104">
        <v>79</v>
      </c>
      <c r="B86" s="105" t="s">
        <v>173</v>
      </c>
      <c r="C86" s="106" t="s">
        <v>225</v>
      </c>
      <c r="D86" s="114">
        <v>409180177</v>
      </c>
      <c r="E86" s="108" t="s">
        <v>318</v>
      </c>
      <c r="F86" s="104" t="s">
        <v>4</v>
      </c>
      <c r="G86" s="129" t="s">
        <v>491</v>
      </c>
      <c r="H86" s="226">
        <v>8</v>
      </c>
      <c r="I86" s="110"/>
      <c r="J86" s="109">
        <f t="shared" si="14"/>
        <v>8</v>
      </c>
      <c r="K86" s="226">
        <v>6</v>
      </c>
      <c r="L86" s="110"/>
      <c r="M86" s="109">
        <f t="shared" si="15"/>
        <v>6</v>
      </c>
      <c r="N86" s="226">
        <v>7</v>
      </c>
      <c r="O86" s="110"/>
      <c r="P86" s="109">
        <f t="shared" si="16"/>
        <v>7</v>
      </c>
      <c r="Q86" s="226">
        <v>4</v>
      </c>
      <c r="R86" s="253">
        <v>5</v>
      </c>
      <c r="S86" s="109">
        <f t="shared" si="17"/>
        <v>5</v>
      </c>
      <c r="T86" s="226">
        <v>8</v>
      </c>
      <c r="U86" s="110"/>
      <c r="V86" s="109">
        <f t="shared" si="18"/>
        <v>8</v>
      </c>
      <c r="W86" s="226">
        <v>7</v>
      </c>
      <c r="X86" s="110"/>
      <c r="Y86" s="109">
        <f t="shared" si="19"/>
        <v>7</v>
      </c>
      <c r="Z86" s="226">
        <v>8</v>
      </c>
      <c r="AA86" s="110"/>
      <c r="AB86" s="109">
        <f t="shared" si="20"/>
        <v>8</v>
      </c>
      <c r="AC86" s="226">
        <v>7</v>
      </c>
      <c r="AD86" s="110"/>
      <c r="AE86" s="109">
        <f t="shared" si="21"/>
        <v>7</v>
      </c>
      <c r="AF86" s="226">
        <v>10</v>
      </c>
      <c r="AG86" s="110"/>
      <c r="AH86" s="109">
        <f t="shared" si="22"/>
        <v>10</v>
      </c>
      <c r="AI86" s="140">
        <f t="shared" si="23"/>
        <v>7.12</v>
      </c>
      <c r="AJ86" s="141" t="str">
        <f t="shared" si="24"/>
        <v>Khá</v>
      </c>
      <c r="AM86" s="346" t="s">
        <v>173</v>
      </c>
      <c r="AN86" s="347" t="s">
        <v>225</v>
      </c>
    </row>
    <row r="87" spans="1:40" ht="22.5" customHeight="1">
      <c r="A87" s="113">
        <v>80</v>
      </c>
      <c r="B87" s="105" t="s">
        <v>226</v>
      </c>
      <c r="C87" s="106" t="s">
        <v>227</v>
      </c>
      <c r="D87" s="107">
        <v>409180178</v>
      </c>
      <c r="E87" s="108" t="s">
        <v>319</v>
      </c>
      <c r="F87" s="104" t="s">
        <v>46</v>
      </c>
      <c r="G87" s="129" t="s">
        <v>491</v>
      </c>
      <c r="H87" s="226">
        <v>8</v>
      </c>
      <c r="I87" s="110"/>
      <c r="J87" s="109">
        <f t="shared" si="14"/>
        <v>8</v>
      </c>
      <c r="K87" s="226">
        <v>6</v>
      </c>
      <c r="L87" s="110"/>
      <c r="M87" s="109">
        <f t="shared" si="15"/>
        <v>6</v>
      </c>
      <c r="N87" s="226">
        <v>6</v>
      </c>
      <c r="O87" s="110"/>
      <c r="P87" s="109">
        <f t="shared" si="16"/>
        <v>6</v>
      </c>
      <c r="Q87" s="226">
        <v>6</v>
      </c>
      <c r="R87" s="110"/>
      <c r="S87" s="109">
        <f t="shared" si="17"/>
        <v>6</v>
      </c>
      <c r="T87" s="226">
        <v>7</v>
      </c>
      <c r="U87" s="110"/>
      <c r="V87" s="109">
        <f t="shared" si="18"/>
        <v>7</v>
      </c>
      <c r="W87" s="226">
        <v>8</v>
      </c>
      <c r="X87" s="110"/>
      <c r="Y87" s="109">
        <f t="shared" si="19"/>
        <v>8</v>
      </c>
      <c r="Z87" s="226">
        <v>8</v>
      </c>
      <c r="AA87" s="110"/>
      <c r="AB87" s="109">
        <f t="shared" si="20"/>
        <v>8</v>
      </c>
      <c r="AC87" s="226">
        <v>9</v>
      </c>
      <c r="AD87" s="110"/>
      <c r="AE87" s="109">
        <f t="shared" si="21"/>
        <v>9</v>
      </c>
      <c r="AF87" s="226">
        <v>10</v>
      </c>
      <c r="AG87" s="110"/>
      <c r="AH87" s="109">
        <f t="shared" si="22"/>
        <v>10</v>
      </c>
      <c r="AI87" s="140">
        <f t="shared" si="23"/>
        <v>7.08</v>
      </c>
      <c r="AJ87" s="141" t="str">
        <f t="shared" si="24"/>
        <v>Khá</v>
      </c>
      <c r="AM87" s="346" t="s">
        <v>226</v>
      </c>
      <c r="AN87" s="347" t="s">
        <v>227</v>
      </c>
    </row>
    <row r="88" spans="1:40" ht="22.5" customHeight="1">
      <c r="A88" s="113">
        <v>81</v>
      </c>
      <c r="B88" s="105" t="s">
        <v>228</v>
      </c>
      <c r="C88" s="106" t="s">
        <v>229</v>
      </c>
      <c r="D88" s="107">
        <v>409180179</v>
      </c>
      <c r="E88" s="108" t="s">
        <v>320</v>
      </c>
      <c r="F88" s="104" t="s">
        <v>31</v>
      </c>
      <c r="G88" s="129" t="s">
        <v>490</v>
      </c>
      <c r="H88" s="226">
        <v>9</v>
      </c>
      <c r="I88" s="110"/>
      <c r="J88" s="109">
        <f t="shared" si="14"/>
        <v>9</v>
      </c>
      <c r="K88" s="226">
        <v>9</v>
      </c>
      <c r="L88" s="110"/>
      <c r="M88" s="109">
        <f t="shared" si="15"/>
        <v>9</v>
      </c>
      <c r="N88" s="226">
        <v>8</v>
      </c>
      <c r="O88" s="110"/>
      <c r="P88" s="109">
        <f t="shared" si="16"/>
        <v>8</v>
      </c>
      <c r="Q88" s="226">
        <v>7</v>
      </c>
      <c r="R88" s="110"/>
      <c r="S88" s="109">
        <f t="shared" si="17"/>
        <v>7</v>
      </c>
      <c r="T88" s="226">
        <v>9</v>
      </c>
      <c r="U88" s="110"/>
      <c r="V88" s="109">
        <f t="shared" si="18"/>
        <v>9</v>
      </c>
      <c r="W88" s="226">
        <v>9</v>
      </c>
      <c r="X88" s="110"/>
      <c r="Y88" s="109">
        <f t="shared" si="19"/>
        <v>9</v>
      </c>
      <c r="Z88" s="226">
        <v>9</v>
      </c>
      <c r="AA88" s="110"/>
      <c r="AB88" s="109">
        <f t="shared" si="20"/>
        <v>9</v>
      </c>
      <c r="AC88" s="226">
        <v>8</v>
      </c>
      <c r="AD88" s="110"/>
      <c r="AE88" s="109">
        <f t="shared" si="21"/>
        <v>8</v>
      </c>
      <c r="AF88" s="226">
        <v>10</v>
      </c>
      <c r="AG88" s="110"/>
      <c r="AH88" s="109">
        <f t="shared" si="22"/>
        <v>10</v>
      </c>
      <c r="AI88" s="140">
        <f t="shared" si="23"/>
        <v>8.64</v>
      </c>
      <c r="AJ88" s="141" t="str">
        <f t="shared" si="24"/>
        <v>Giỏi</v>
      </c>
      <c r="AM88" s="346" t="s">
        <v>228</v>
      </c>
      <c r="AN88" s="347" t="s">
        <v>229</v>
      </c>
    </row>
    <row r="89" spans="1:40" ht="22.5" customHeight="1">
      <c r="A89" s="119">
        <v>82</v>
      </c>
      <c r="B89" s="120" t="s">
        <v>230</v>
      </c>
      <c r="C89" s="121" t="s">
        <v>47</v>
      </c>
      <c r="D89" s="122">
        <v>409180180</v>
      </c>
      <c r="E89" s="123" t="s">
        <v>321</v>
      </c>
      <c r="F89" s="119" t="s">
        <v>5</v>
      </c>
      <c r="G89" s="130" t="s">
        <v>490</v>
      </c>
      <c r="H89" s="227">
        <v>7</v>
      </c>
      <c r="I89" s="125"/>
      <c r="J89" s="124">
        <f t="shared" si="14"/>
        <v>7</v>
      </c>
      <c r="K89" s="227">
        <v>9</v>
      </c>
      <c r="L89" s="125"/>
      <c r="M89" s="124">
        <f t="shared" si="15"/>
        <v>9</v>
      </c>
      <c r="N89" s="227">
        <v>7</v>
      </c>
      <c r="O89" s="125"/>
      <c r="P89" s="124">
        <f t="shared" si="16"/>
        <v>7</v>
      </c>
      <c r="Q89" s="227">
        <v>6</v>
      </c>
      <c r="R89" s="125"/>
      <c r="S89" s="124">
        <f t="shared" si="17"/>
        <v>6</v>
      </c>
      <c r="T89" s="227">
        <v>8</v>
      </c>
      <c r="U89" s="125"/>
      <c r="V89" s="124">
        <f t="shared" si="18"/>
        <v>8</v>
      </c>
      <c r="W89" s="227">
        <v>8</v>
      </c>
      <c r="X89" s="125"/>
      <c r="Y89" s="124">
        <f t="shared" si="19"/>
        <v>8</v>
      </c>
      <c r="Z89" s="227">
        <v>9</v>
      </c>
      <c r="AA89" s="125"/>
      <c r="AB89" s="124">
        <f t="shared" si="20"/>
        <v>9</v>
      </c>
      <c r="AC89" s="227">
        <v>9</v>
      </c>
      <c r="AD89" s="125"/>
      <c r="AE89" s="124">
        <f t="shared" si="21"/>
        <v>9</v>
      </c>
      <c r="AF89" s="227">
        <v>8</v>
      </c>
      <c r="AG89" s="125"/>
      <c r="AH89" s="124">
        <f t="shared" si="22"/>
        <v>8</v>
      </c>
      <c r="AI89" s="143">
        <f t="shared" si="23"/>
        <v>7.72</v>
      </c>
      <c r="AJ89" s="144" t="str">
        <f t="shared" si="24"/>
        <v>Khá</v>
      </c>
      <c r="AM89" s="346" t="s">
        <v>230</v>
      </c>
      <c r="AN89" s="347" t="s">
        <v>47</v>
      </c>
    </row>
    <row r="90" spans="1:36" ht="22.5" customHeight="1">
      <c r="A90" s="234"/>
      <c r="B90" s="41"/>
      <c r="C90" s="41"/>
      <c r="D90" s="235"/>
      <c r="E90" s="236"/>
      <c r="F90" s="234"/>
      <c r="G90" s="215"/>
      <c r="H90" s="237"/>
      <c r="I90" s="219"/>
      <c r="J90" s="216"/>
      <c r="K90" s="237"/>
      <c r="L90" s="219"/>
      <c r="M90" s="216"/>
      <c r="N90" s="237"/>
      <c r="O90" s="430"/>
      <c r="P90" s="216"/>
      <c r="Q90" s="237"/>
      <c r="R90" s="219"/>
      <c r="S90" s="216"/>
      <c r="T90" s="237"/>
      <c r="U90" s="219"/>
      <c r="V90" s="216"/>
      <c r="W90" s="237"/>
      <c r="X90" s="430"/>
      <c r="Y90" s="216"/>
      <c r="Z90" s="237"/>
      <c r="AA90" s="219"/>
      <c r="AB90" s="216"/>
      <c r="AC90" s="237"/>
      <c r="AD90" s="219"/>
      <c r="AE90" s="216"/>
      <c r="AF90" s="237"/>
      <c r="AG90" s="219"/>
      <c r="AH90" s="216"/>
      <c r="AI90" s="220"/>
      <c r="AJ90" s="238"/>
    </row>
    <row r="91" spans="1:36" ht="22.5" customHeight="1">
      <c r="A91" s="234"/>
      <c r="B91" s="41"/>
      <c r="C91" s="41"/>
      <c r="D91" s="235"/>
      <c r="E91" s="236"/>
      <c r="F91" s="234"/>
      <c r="G91" s="215"/>
      <c r="H91" s="237"/>
      <c r="I91" s="219"/>
      <c r="J91" s="216"/>
      <c r="K91" s="237"/>
      <c r="L91" s="219"/>
      <c r="M91" s="216"/>
      <c r="N91" s="237"/>
      <c r="O91" s="430"/>
      <c r="P91" s="216"/>
      <c r="Q91" s="237"/>
      <c r="R91" s="219"/>
      <c r="S91" s="216"/>
      <c r="T91" s="237"/>
      <c r="U91" s="219"/>
      <c r="V91" s="216"/>
      <c r="W91" s="237"/>
      <c r="X91" s="430"/>
      <c r="Y91" s="216"/>
      <c r="Z91" s="237"/>
      <c r="AA91" s="219"/>
      <c r="AB91" s="216"/>
      <c r="AC91" s="237"/>
      <c r="AD91" s="219"/>
      <c r="AE91" s="216"/>
      <c r="AF91" s="237"/>
      <c r="AG91" s="219"/>
      <c r="AH91" s="216"/>
      <c r="AI91" s="220"/>
      <c r="AJ91" s="238"/>
    </row>
    <row r="92" spans="1:36" ht="22.5" customHeight="1">
      <c r="A92" s="234"/>
      <c r="B92" s="41"/>
      <c r="C92" s="41"/>
      <c r="D92" s="235"/>
      <c r="E92" s="236"/>
      <c r="F92" s="234"/>
      <c r="G92" s="215"/>
      <c r="H92" s="237"/>
      <c r="I92" s="219"/>
      <c r="J92" s="216"/>
      <c r="K92" s="237"/>
      <c r="L92" s="219"/>
      <c r="M92" s="216"/>
      <c r="N92" s="237"/>
      <c r="O92" s="430"/>
      <c r="P92" s="216"/>
      <c r="Q92" s="237"/>
      <c r="R92" s="219"/>
      <c r="S92" s="216"/>
      <c r="T92" s="237"/>
      <c r="U92" s="219"/>
      <c r="V92" s="216"/>
      <c r="W92" s="237"/>
      <c r="X92" s="430"/>
      <c r="Y92" s="216"/>
      <c r="Z92" s="237"/>
      <c r="AA92" s="219"/>
      <c r="AB92" s="216"/>
      <c r="AC92" s="237"/>
      <c r="AD92" s="219"/>
      <c r="AE92" s="216"/>
      <c r="AF92" s="237"/>
      <c r="AG92" s="219"/>
      <c r="AH92" s="216"/>
      <c r="AI92" s="220"/>
      <c r="AJ92" s="238"/>
    </row>
    <row r="93" spans="1:36" ht="22.5" customHeight="1">
      <c r="A93" s="234"/>
      <c r="B93" s="41"/>
      <c r="C93" s="41"/>
      <c r="D93" s="235"/>
      <c r="E93" s="236"/>
      <c r="F93" s="234"/>
      <c r="G93" s="215"/>
      <c r="H93" s="237"/>
      <c r="I93" s="219"/>
      <c r="J93" s="216"/>
      <c r="K93" s="237"/>
      <c r="L93" s="219"/>
      <c r="M93" s="216"/>
      <c r="N93" s="237"/>
      <c r="O93" s="430"/>
      <c r="P93" s="216"/>
      <c r="Q93" s="237"/>
      <c r="R93" s="219"/>
      <c r="S93" s="216"/>
      <c r="T93" s="237"/>
      <c r="U93" s="219"/>
      <c r="V93" s="216"/>
      <c r="W93" s="237"/>
      <c r="X93" s="430"/>
      <c r="Y93" s="216"/>
      <c r="Z93" s="237"/>
      <c r="AA93" s="219"/>
      <c r="AB93" s="216"/>
      <c r="AC93" s="237"/>
      <c r="AD93" s="219"/>
      <c r="AE93" s="216"/>
      <c r="AF93" s="237"/>
      <c r="AG93" s="219"/>
      <c r="AH93" s="216"/>
      <c r="AI93" s="220"/>
      <c r="AJ93" s="238"/>
    </row>
    <row r="94" spans="1:36" ht="22.5" customHeight="1">
      <c r="A94" s="234"/>
      <c r="B94" s="41"/>
      <c r="C94" s="41"/>
      <c r="D94" s="235"/>
      <c r="E94" s="236"/>
      <c r="F94" s="234"/>
      <c r="G94" s="215"/>
      <c r="H94" s="237"/>
      <c r="I94" s="219"/>
      <c r="J94" s="216"/>
      <c r="K94" s="237"/>
      <c r="L94" s="219"/>
      <c r="M94" s="216"/>
      <c r="N94" s="237"/>
      <c r="O94" s="430"/>
      <c r="P94" s="216"/>
      <c r="Q94" s="237"/>
      <c r="R94" s="219"/>
      <c r="S94" s="216"/>
      <c r="T94" s="237"/>
      <c r="U94" s="219"/>
      <c r="V94" s="216"/>
      <c r="W94" s="237"/>
      <c r="X94" s="430"/>
      <c r="Y94" s="216"/>
      <c r="Z94" s="237"/>
      <c r="AA94" s="219"/>
      <c r="AB94" s="216"/>
      <c r="AC94" s="237"/>
      <c r="AD94" s="219"/>
      <c r="AE94" s="216"/>
      <c r="AF94" s="237"/>
      <c r="AG94" s="219"/>
      <c r="AH94" s="216"/>
      <c r="AI94" s="220"/>
      <c r="AJ94" s="238"/>
    </row>
    <row r="95" spans="1:36" ht="22.5" customHeight="1">
      <c r="A95" s="234"/>
      <c r="B95" s="41"/>
      <c r="C95" s="41"/>
      <c r="D95" s="235"/>
      <c r="E95" s="236"/>
      <c r="F95" s="234"/>
      <c r="G95" s="215"/>
      <c r="H95" s="237"/>
      <c r="I95" s="219"/>
      <c r="J95" s="216"/>
      <c r="K95" s="237"/>
      <c r="L95" s="219"/>
      <c r="M95" s="216"/>
      <c r="N95" s="237"/>
      <c r="O95" s="430"/>
      <c r="P95" s="216"/>
      <c r="Q95" s="237"/>
      <c r="R95" s="219"/>
      <c r="S95" s="216"/>
      <c r="T95" s="237"/>
      <c r="U95" s="219"/>
      <c r="V95" s="216"/>
      <c r="W95" s="237"/>
      <c r="X95" s="430"/>
      <c r="Y95" s="216"/>
      <c r="Z95" s="237"/>
      <c r="AA95" s="219"/>
      <c r="AB95" s="216"/>
      <c r="AC95" s="237"/>
      <c r="AD95" s="219"/>
      <c r="AE95" s="216"/>
      <c r="AF95" s="237"/>
      <c r="AG95" s="219"/>
      <c r="AH95" s="216"/>
      <c r="AI95" s="220"/>
      <c r="AJ95" s="238"/>
    </row>
    <row r="96" spans="2:29" ht="18.75">
      <c r="B96" s="233" t="s">
        <v>489</v>
      </c>
      <c r="AC96" s="230"/>
    </row>
    <row r="97" spans="1:36" ht="22.5" customHeight="1">
      <c r="A97" s="104">
        <v>22</v>
      </c>
      <c r="B97" s="105" t="s">
        <v>141</v>
      </c>
      <c r="C97" s="106" t="s">
        <v>235</v>
      </c>
      <c r="D97" s="114">
        <v>409180105</v>
      </c>
      <c r="E97" s="108" t="s">
        <v>269</v>
      </c>
      <c r="F97" s="104" t="s">
        <v>9</v>
      </c>
      <c r="G97" s="129" t="s">
        <v>490</v>
      </c>
      <c r="H97" s="226"/>
      <c r="I97" s="110"/>
      <c r="J97" s="109"/>
      <c r="K97" s="226"/>
      <c r="L97" s="110"/>
      <c r="M97" s="109"/>
      <c r="N97" s="226"/>
      <c r="O97" s="253"/>
      <c r="P97" s="109"/>
      <c r="Q97" s="226"/>
      <c r="R97" s="110"/>
      <c r="S97" s="109"/>
      <c r="T97" s="226"/>
      <c r="U97" s="110"/>
      <c r="V97" s="109"/>
      <c r="W97" s="226"/>
      <c r="X97" s="253"/>
      <c r="Y97" s="109"/>
      <c r="Z97" s="226"/>
      <c r="AA97" s="110"/>
      <c r="AB97" s="109"/>
      <c r="AC97" s="226"/>
      <c r="AD97" s="110"/>
      <c r="AE97" s="109"/>
      <c r="AF97" s="226"/>
      <c r="AG97" s="110"/>
      <c r="AH97" s="109"/>
      <c r="AI97" s="140">
        <f>ROUND(SUMPRODUCT(H97:AB97,$H$10:$AB$10)/SUM($H$10:$AB$10),2)</f>
        <v>0</v>
      </c>
      <c r="AJ97" s="141" t="str">
        <f>IF(AI97&gt;=9,"Xuất sắc",IF(AI97&gt;=8,"Giỏi",IF(AI97&gt;=7,"Khá",IF(AI97&gt;=6,"TB.Khá",IF(AI97&gt;=5,"Trung Bình",IF(AI97&gt;=4,"Yếu","Kém"))))))</f>
        <v>Kém</v>
      </c>
    </row>
    <row r="98" spans="1:36" ht="22.5" customHeight="1">
      <c r="A98" s="104">
        <v>57</v>
      </c>
      <c r="B98" s="115" t="s">
        <v>232</v>
      </c>
      <c r="C98" s="116" t="s">
        <v>233</v>
      </c>
      <c r="D98" s="114">
        <v>409180147</v>
      </c>
      <c r="E98" s="117" t="s">
        <v>260</v>
      </c>
      <c r="F98" s="118" t="s">
        <v>37</v>
      </c>
      <c r="G98" s="129" t="s">
        <v>490</v>
      </c>
      <c r="H98" s="226"/>
      <c r="I98" s="110"/>
      <c r="J98" s="109"/>
      <c r="K98" s="226"/>
      <c r="L98" s="110"/>
      <c r="M98" s="109"/>
      <c r="N98" s="226"/>
      <c r="O98" s="253"/>
      <c r="P98" s="109"/>
      <c r="Q98" s="226"/>
      <c r="R98" s="110"/>
      <c r="S98" s="109"/>
      <c r="T98" s="226"/>
      <c r="U98" s="110"/>
      <c r="V98" s="109"/>
      <c r="W98" s="226"/>
      <c r="X98" s="253"/>
      <c r="Y98" s="109"/>
      <c r="Z98" s="226"/>
      <c r="AA98" s="110"/>
      <c r="AB98" s="109"/>
      <c r="AC98" s="226"/>
      <c r="AD98" s="110"/>
      <c r="AE98" s="109"/>
      <c r="AF98" s="226"/>
      <c r="AG98" s="110"/>
      <c r="AH98" s="109"/>
      <c r="AI98" s="140">
        <f>ROUND(SUMPRODUCT(H98:AB98,$H$10:$AB$10)/SUM($H$10:$AB$10),2)</f>
        <v>0</v>
      </c>
      <c r="AJ98" s="141" t="str">
        <f>IF(AI98&gt;=9,"Xuất sắc",IF(AI98&gt;=8,"Giỏi",IF(AI98&gt;=7,"Khá",IF(AI98&gt;=6,"TB.Khá",IF(AI98&gt;=5,"Trung Bình",IF(AI98&gt;=4,"Yếu","Kém"))))))</f>
        <v>Kém</v>
      </c>
    </row>
    <row r="99" ht="18.75">
      <c r="AC99" s="230"/>
    </row>
    <row r="100" spans="1:36" ht="22.5" customHeight="1">
      <c r="A100" s="113">
        <v>48</v>
      </c>
      <c r="B100" s="105" t="s">
        <v>234</v>
      </c>
      <c r="C100" s="106" t="s">
        <v>176</v>
      </c>
      <c r="D100" s="107">
        <v>409180136</v>
      </c>
      <c r="E100" s="108" t="s">
        <v>294</v>
      </c>
      <c r="F100" s="104" t="s">
        <v>36</v>
      </c>
      <c r="G100" s="129" t="s">
        <v>490</v>
      </c>
      <c r="H100" s="226"/>
      <c r="I100" s="110"/>
      <c r="J100" s="109"/>
      <c r="K100" s="226"/>
      <c r="L100" s="110"/>
      <c r="M100" s="109"/>
      <c r="N100" s="226"/>
      <c r="O100" s="253"/>
      <c r="P100" s="109"/>
      <c r="Q100" s="226"/>
      <c r="R100" s="110"/>
      <c r="S100" s="109"/>
      <c r="T100" s="226"/>
      <c r="U100" s="110"/>
      <c r="V100" s="109"/>
      <c r="W100" s="226"/>
      <c r="X100" s="253"/>
      <c r="Y100" s="109"/>
      <c r="Z100" s="226"/>
      <c r="AA100" s="110"/>
      <c r="AB100" s="109"/>
      <c r="AC100" s="226"/>
      <c r="AD100" s="110"/>
      <c r="AE100" s="109"/>
      <c r="AF100" s="226"/>
      <c r="AG100" s="110"/>
      <c r="AH100" s="109"/>
      <c r="AI100" s="140">
        <f>ROUND(SUMPRODUCT(H100:AB100,$H$10:$AB$10)/SUM($H$10:$AB$10),2)</f>
        <v>0</v>
      </c>
      <c r="AJ100" s="141" t="str">
        <f>IF(AI100&gt;=9,"Xuất sắc",IF(AI100&gt;=8,"Giỏi",IF(AI100&gt;=7,"Khá",IF(AI100&gt;=6,"TB.Khá",IF(AI100&gt;=5,"Trung Bình",IF(AI100&gt;=4,"Yếu","Kém"))))))</f>
        <v>Kém</v>
      </c>
    </row>
  </sheetData>
  <sheetProtection/>
  <mergeCells count="24">
    <mergeCell ref="A5:AJ5"/>
    <mergeCell ref="A6:AJ6"/>
    <mergeCell ref="G8:G10"/>
    <mergeCell ref="T8:V8"/>
    <mergeCell ref="W8:Y8"/>
    <mergeCell ref="A8:A10"/>
    <mergeCell ref="D8:D10"/>
    <mergeCell ref="B8:C8"/>
    <mergeCell ref="AJ8:AJ9"/>
    <mergeCell ref="E8:E10"/>
    <mergeCell ref="A1:E1"/>
    <mergeCell ref="A2:E2"/>
    <mergeCell ref="A3:E3"/>
    <mergeCell ref="P1:AI1"/>
    <mergeCell ref="P2:AI2"/>
    <mergeCell ref="F8:F10"/>
    <mergeCell ref="AI8:AI9"/>
    <mergeCell ref="Z8:AB8"/>
    <mergeCell ref="H8:J8"/>
    <mergeCell ref="K8:M8"/>
    <mergeCell ref="N8:P8"/>
    <mergeCell ref="Q8:S8"/>
    <mergeCell ref="AC8:AE8"/>
    <mergeCell ref="AF8:AH8"/>
  </mergeCells>
  <printOptions/>
  <pageMargins left="0.2" right="0.16" top="0.44" bottom="0.25" header="0.24" footer="0.16"/>
  <pageSetup horizontalDpi="600" verticalDpi="600" orientation="landscape" scale="6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L101"/>
  <sheetViews>
    <sheetView workbookViewId="0" topLeftCell="A4">
      <pane xSplit="3" ySplit="5" topLeftCell="V86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R91" sqref="AR91"/>
    </sheetView>
  </sheetViews>
  <sheetFormatPr defaultColWidth="9.140625" defaultRowHeight="12.75"/>
  <cols>
    <col min="1" max="1" width="4.00390625" style="41" customWidth="1"/>
    <col min="2" max="2" width="20.00390625" style="41" bestFit="1" customWidth="1"/>
    <col min="3" max="3" width="8.28125" style="41" customWidth="1"/>
    <col min="4" max="4" width="10.7109375" style="41" customWidth="1"/>
    <col min="5" max="5" width="11.8515625" style="41" hidden="1" customWidth="1"/>
    <col min="6" max="6" width="15.421875" style="41" hidden="1" customWidth="1"/>
    <col min="7" max="7" width="7.421875" style="41" hidden="1" customWidth="1"/>
    <col min="8" max="36" width="3.7109375" style="39" customWidth="1"/>
    <col min="37" max="53" width="3.7109375" style="68" customWidth="1"/>
    <col min="54" max="54" width="5.140625" style="376" customWidth="1"/>
    <col min="55" max="55" width="5.57421875" style="67" customWidth="1"/>
    <col min="56" max="56" width="10.28125" style="67" hidden="1" customWidth="1"/>
    <col min="57" max="57" width="3.421875" style="69" customWidth="1"/>
    <col min="58" max="58" width="3.28125" style="39" customWidth="1"/>
    <col min="59" max="59" width="9.421875" style="41" customWidth="1"/>
    <col min="60" max="60" width="12.7109375" style="41" customWidth="1"/>
    <col min="61" max="16384" width="9.140625" style="41" customWidth="1"/>
  </cols>
  <sheetData>
    <row r="1" spans="1:57" ht="18.75" hidden="1">
      <c r="A1" s="70"/>
      <c r="B1" s="71"/>
      <c r="C1" s="72"/>
      <c r="D1" s="73" t="s">
        <v>90</v>
      </c>
      <c r="E1" s="62"/>
      <c r="F1" s="62"/>
      <c r="G1" s="62"/>
      <c r="H1" s="62"/>
      <c r="I1" s="74"/>
      <c r="J1" s="62"/>
      <c r="K1" s="62"/>
      <c r="L1" s="75"/>
      <c r="M1" s="75"/>
      <c r="N1" s="75"/>
      <c r="O1" s="75"/>
      <c r="P1" s="75"/>
      <c r="Q1" s="75"/>
      <c r="R1" s="60"/>
      <c r="S1" s="60"/>
      <c r="T1" s="60"/>
      <c r="U1" s="78" t="s">
        <v>92</v>
      </c>
      <c r="V1" s="60"/>
      <c r="W1" s="60"/>
      <c r="X1" s="60"/>
      <c r="Y1" s="60"/>
      <c r="Z1" s="60"/>
      <c r="AA1" s="60"/>
      <c r="AB1" s="60"/>
      <c r="AC1" s="60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6"/>
      <c r="BC1" s="76"/>
      <c r="BD1" s="76"/>
      <c r="BE1" s="75"/>
    </row>
    <row r="2" spans="1:57" ht="18.75" hidden="1">
      <c r="A2" s="70"/>
      <c r="B2" s="71"/>
      <c r="C2" s="72"/>
      <c r="D2" s="77" t="s">
        <v>91</v>
      </c>
      <c r="E2" s="78"/>
      <c r="F2" s="78"/>
      <c r="G2" s="78"/>
      <c r="H2" s="78"/>
      <c r="I2" s="74"/>
      <c r="J2" s="62"/>
      <c r="K2" s="62"/>
      <c r="L2" s="75"/>
      <c r="M2" s="75"/>
      <c r="N2" s="75"/>
      <c r="O2" s="75"/>
      <c r="P2" s="75"/>
      <c r="Q2" s="75"/>
      <c r="R2" s="60"/>
      <c r="S2" s="60"/>
      <c r="T2" s="60"/>
      <c r="U2" s="78" t="s">
        <v>94</v>
      </c>
      <c r="V2" s="60"/>
      <c r="W2" s="60"/>
      <c r="X2" s="60"/>
      <c r="Y2" s="60"/>
      <c r="Z2" s="60"/>
      <c r="AA2" s="60"/>
      <c r="AB2" s="60"/>
      <c r="AC2" s="60"/>
      <c r="AD2" s="75"/>
      <c r="AE2" s="75"/>
      <c r="AF2" s="75"/>
      <c r="AG2" s="79"/>
      <c r="AH2" s="79"/>
      <c r="AI2" s="79"/>
      <c r="AJ2" s="79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78"/>
      <c r="BC2" s="78"/>
      <c r="BD2" s="78"/>
      <c r="BE2" s="62"/>
    </row>
    <row r="3" spans="1:57" ht="18.75" hidden="1">
      <c r="A3" s="70"/>
      <c r="B3" s="71"/>
      <c r="C3" s="72"/>
      <c r="D3" s="77" t="s">
        <v>93</v>
      </c>
      <c r="E3" s="78"/>
      <c r="F3" s="78"/>
      <c r="G3" s="78"/>
      <c r="H3" s="78"/>
      <c r="I3" s="74"/>
      <c r="J3" s="62"/>
      <c r="K3" s="62"/>
      <c r="L3" s="75"/>
      <c r="M3" s="80"/>
      <c r="N3" s="80"/>
      <c r="O3" s="80"/>
      <c r="P3" s="80"/>
      <c r="Q3" s="80"/>
      <c r="R3" s="80"/>
      <c r="S3" s="81"/>
      <c r="T3" s="81"/>
      <c r="U3" s="131"/>
      <c r="V3" s="81"/>
      <c r="W3" s="81"/>
      <c r="X3" s="81"/>
      <c r="Y3" s="81"/>
      <c r="Z3" s="81"/>
      <c r="AA3" s="81"/>
      <c r="AB3" s="81"/>
      <c r="AC3" s="81"/>
      <c r="AD3" s="75"/>
      <c r="AE3" s="75"/>
      <c r="AF3" s="75"/>
      <c r="AG3" s="79"/>
      <c r="AH3" s="79"/>
      <c r="AI3" s="79"/>
      <c r="AJ3" s="79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59" s="67" customFormat="1" ht="18.75">
      <c r="A4" s="513" t="s">
        <v>507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3"/>
      <c r="BD4" s="513"/>
      <c r="BE4" s="513"/>
      <c r="BF4" s="513"/>
      <c r="BG4" s="513"/>
    </row>
    <row r="5" spans="1:59" s="67" customFormat="1" ht="18.75">
      <c r="A5" s="513" t="s">
        <v>322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</row>
    <row r="6" ht="10.5" customHeight="1"/>
    <row r="7" spans="1:59" s="389" customFormat="1" ht="96" customHeight="1">
      <c r="A7" s="382" t="s">
        <v>0</v>
      </c>
      <c r="B7" s="383" t="s">
        <v>415</v>
      </c>
      <c r="C7" s="384" t="s">
        <v>416</v>
      </c>
      <c r="D7" s="382" t="s">
        <v>65</v>
      </c>
      <c r="E7" s="382" t="s">
        <v>66</v>
      </c>
      <c r="F7" s="382" t="s">
        <v>67</v>
      </c>
      <c r="G7" s="382" t="s">
        <v>236</v>
      </c>
      <c r="H7" s="385" t="s">
        <v>247</v>
      </c>
      <c r="I7" s="385" t="s">
        <v>52</v>
      </c>
      <c r="J7" s="385" t="s">
        <v>49</v>
      </c>
      <c r="K7" s="385" t="s">
        <v>48</v>
      </c>
      <c r="L7" s="385" t="s">
        <v>53</v>
      </c>
      <c r="M7" s="385" t="s">
        <v>54</v>
      </c>
      <c r="N7" s="385" t="s">
        <v>55</v>
      </c>
      <c r="O7" s="385" t="s">
        <v>56</v>
      </c>
      <c r="P7" s="385" t="s">
        <v>345</v>
      </c>
      <c r="Q7" s="385" t="s">
        <v>57</v>
      </c>
      <c r="R7" s="385" t="s">
        <v>58</v>
      </c>
      <c r="S7" s="385" t="s">
        <v>414</v>
      </c>
      <c r="T7" s="385" t="s">
        <v>60</v>
      </c>
      <c r="U7" s="385" t="s">
        <v>348</v>
      </c>
      <c r="V7" s="385" t="s">
        <v>50</v>
      </c>
      <c r="W7" s="385" t="s">
        <v>68</v>
      </c>
      <c r="X7" s="385" t="s">
        <v>71</v>
      </c>
      <c r="Y7" s="385" t="s">
        <v>410</v>
      </c>
      <c r="Z7" s="385" t="s">
        <v>74</v>
      </c>
      <c r="AA7" s="385" t="s">
        <v>73</v>
      </c>
      <c r="AB7" s="385" t="s">
        <v>75</v>
      </c>
      <c r="AC7" s="385" t="s">
        <v>76</v>
      </c>
      <c r="AD7" s="385" t="s">
        <v>79</v>
      </c>
      <c r="AE7" s="385" t="s">
        <v>80</v>
      </c>
      <c r="AF7" s="385" t="s">
        <v>81</v>
      </c>
      <c r="AG7" s="385" t="s">
        <v>82</v>
      </c>
      <c r="AH7" s="385" t="s">
        <v>83</v>
      </c>
      <c r="AI7" s="385" t="s">
        <v>84</v>
      </c>
      <c r="AJ7" s="385" t="s">
        <v>504</v>
      </c>
      <c r="AK7" s="386" t="s">
        <v>357</v>
      </c>
      <c r="AL7" s="386" t="s">
        <v>358</v>
      </c>
      <c r="AM7" s="386" t="s">
        <v>359</v>
      </c>
      <c r="AN7" s="386" t="s">
        <v>360</v>
      </c>
      <c r="AO7" s="386" t="s">
        <v>361</v>
      </c>
      <c r="AP7" s="386" t="s">
        <v>362</v>
      </c>
      <c r="AQ7" s="386" t="s">
        <v>363</v>
      </c>
      <c r="AR7" s="387" t="s">
        <v>506</v>
      </c>
      <c r="AS7" s="387" t="s">
        <v>492</v>
      </c>
      <c r="AT7" s="387" t="s">
        <v>493</v>
      </c>
      <c r="AU7" s="387" t="s">
        <v>494</v>
      </c>
      <c r="AV7" s="387" t="s">
        <v>495</v>
      </c>
      <c r="AW7" s="387" t="s">
        <v>496</v>
      </c>
      <c r="AX7" s="387" t="s">
        <v>497</v>
      </c>
      <c r="AY7" s="387" t="s">
        <v>498</v>
      </c>
      <c r="AZ7" s="387" t="s">
        <v>499</v>
      </c>
      <c r="BA7" s="387" t="s">
        <v>505</v>
      </c>
      <c r="BB7" s="387" t="s">
        <v>502</v>
      </c>
      <c r="BC7" s="388" t="s">
        <v>88</v>
      </c>
      <c r="BD7" s="388" t="s">
        <v>89</v>
      </c>
      <c r="BE7" s="388" t="s">
        <v>61</v>
      </c>
      <c r="BF7" s="388" t="s">
        <v>62</v>
      </c>
      <c r="BG7" s="388" t="s">
        <v>63</v>
      </c>
    </row>
    <row r="8" spans="1:59" s="351" customFormat="1" ht="14.25" customHeight="1">
      <c r="A8" s="240"/>
      <c r="B8" s="352"/>
      <c r="C8" s="93"/>
      <c r="D8" s="240"/>
      <c r="E8" s="240"/>
      <c r="F8" s="240"/>
      <c r="G8" s="350"/>
      <c r="H8" s="43">
        <v>0</v>
      </c>
      <c r="I8" s="43">
        <f>'HK1'!$J$10</f>
        <v>3</v>
      </c>
      <c r="J8" s="43">
        <f>'HK1'!$M$10</f>
        <v>5</v>
      </c>
      <c r="K8" s="43">
        <f>'HK1'!$P$10</f>
        <v>0</v>
      </c>
      <c r="L8" s="43">
        <f>'HK1'!$S$10</f>
        <v>3</v>
      </c>
      <c r="M8" s="43">
        <f>'HK1'!$V$10</f>
        <v>3</v>
      </c>
      <c r="N8" s="43">
        <f>'HK1'!$Y$10</f>
        <v>4</v>
      </c>
      <c r="O8" s="43">
        <f>'HK2'!J10</f>
        <v>3</v>
      </c>
      <c r="P8" s="43">
        <f>'HK2'!M10</f>
        <v>5</v>
      </c>
      <c r="Q8" s="43">
        <f>'HK2'!P10</f>
        <v>4</v>
      </c>
      <c r="R8" s="43">
        <f>'HK2'!V10</f>
        <v>4</v>
      </c>
      <c r="S8" s="43">
        <f>'HK2'!S10</f>
        <v>7.5</v>
      </c>
      <c r="T8" s="43">
        <f>'HK2'!Y10</f>
        <v>4</v>
      </c>
      <c r="U8" s="43">
        <f>'HK2'!AB10</f>
        <v>3</v>
      </c>
      <c r="V8" s="43">
        <f>'HK2'!AE10</f>
        <v>0</v>
      </c>
      <c r="W8" s="393">
        <f>'HK3'!K10</f>
        <v>4</v>
      </c>
      <c r="X8" s="393">
        <f>'HK3'!N10</f>
        <v>3</v>
      </c>
      <c r="Y8" s="393">
        <f>'HK3'!Q10</f>
        <v>4</v>
      </c>
      <c r="Z8" s="393">
        <f>'HK3'!W10</f>
        <v>3</v>
      </c>
      <c r="AA8" s="393">
        <f>'HK3'!T10</f>
        <v>4</v>
      </c>
      <c r="AB8" s="393">
        <f>'HK3'!Z10</f>
        <v>3</v>
      </c>
      <c r="AC8" s="393">
        <f>'HK3'!AC10</f>
        <v>0</v>
      </c>
      <c r="AD8" s="393">
        <f>'HK4'!J10</f>
        <v>4</v>
      </c>
      <c r="AE8" s="393">
        <f>'HK4'!M10</f>
        <v>4</v>
      </c>
      <c r="AF8" s="393">
        <f>'HK4'!P10</f>
        <v>4</v>
      </c>
      <c r="AG8" s="393">
        <f>'HK4'!S10</f>
        <v>4</v>
      </c>
      <c r="AH8" s="393">
        <f>'HK4'!V10</f>
        <v>4</v>
      </c>
      <c r="AI8" s="393">
        <f>'HK4'!Y10</f>
        <v>0</v>
      </c>
      <c r="AJ8" s="393">
        <v>1</v>
      </c>
      <c r="AK8" s="370">
        <v>4</v>
      </c>
      <c r="AL8" s="370">
        <v>3</v>
      </c>
      <c r="AM8" s="370">
        <v>4</v>
      </c>
      <c r="AN8" s="370">
        <v>4</v>
      </c>
      <c r="AO8" s="370">
        <v>4</v>
      </c>
      <c r="AP8" s="370">
        <v>4</v>
      </c>
      <c r="AQ8" s="370">
        <v>0</v>
      </c>
      <c r="AR8" s="367">
        <v>1</v>
      </c>
      <c r="AS8" s="367">
        <v>4</v>
      </c>
      <c r="AT8" s="367">
        <v>4</v>
      </c>
      <c r="AU8" s="367">
        <v>4</v>
      </c>
      <c r="AV8" s="367">
        <v>3</v>
      </c>
      <c r="AW8" s="367">
        <v>3</v>
      </c>
      <c r="AX8" s="367">
        <v>3</v>
      </c>
      <c r="AY8" s="367">
        <v>3</v>
      </c>
      <c r="AZ8" s="367">
        <v>0</v>
      </c>
      <c r="BA8" s="367">
        <v>1</v>
      </c>
      <c r="BB8" s="412">
        <f>SUM(AK8:BA8)</f>
        <v>49</v>
      </c>
      <c r="BC8" s="413">
        <f>SUM(H8:BA8)</f>
        <v>139.5</v>
      </c>
      <c r="BD8" s="412"/>
      <c r="BE8" s="414"/>
      <c r="BF8" s="414"/>
      <c r="BG8" s="414"/>
    </row>
    <row r="9" spans="1:61" ht="19.5" customHeight="1">
      <c r="A9" s="94">
        <v>1</v>
      </c>
      <c r="B9" s="95" t="s">
        <v>98</v>
      </c>
      <c r="C9" s="96" t="s">
        <v>99</v>
      </c>
      <c r="D9" s="97">
        <v>409180081</v>
      </c>
      <c r="E9" s="98" t="s">
        <v>248</v>
      </c>
      <c r="F9" s="99" t="s">
        <v>15</v>
      </c>
      <c r="G9" s="128" t="s">
        <v>490</v>
      </c>
      <c r="H9" s="100" t="s">
        <v>51</v>
      </c>
      <c r="I9" s="100">
        <f>'HK1'!J11</f>
        <v>7</v>
      </c>
      <c r="J9" s="100">
        <f>'HK1'!M11</f>
        <v>7</v>
      </c>
      <c r="K9" s="100">
        <f>'HK1'!P11</f>
        <v>6</v>
      </c>
      <c r="L9" s="100">
        <f>'HK1'!S11</f>
        <v>9</v>
      </c>
      <c r="M9" s="100">
        <f>'HK1'!V11</f>
        <v>7</v>
      </c>
      <c r="N9" s="100">
        <f>'HK1'!Y11</f>
        <v>8</v>
      </c>
      <c r="O9" s="101">
        <f>'HK2'!J11</f>
        <v>7</v>
      </c>
      <c r="P9" s="101">
        <f>'HK2'!M11</f>
        <v>5</v>
      </c>
      <c r="Q9" s="101">
        <f>'HK2'!P11</f>
        <v>5</v>
      </c>
      <c r="R9" s="101">
        <f>'HK2'!V11</f>
        <v>7</v>
      </c>
      <c r="S9" s="101">
        <f>'HK2'!S11</f>
        <v>7</v>
      </c>
      <c r="T9" s="101">
        <f>'HK2'!Y11</f>
        <v>5</v>
      </c>
      <c r="U9" s="101">
        <f>'HK2'!AB11</f>
        <v>7</v>
      </c>
      <c r="V9" s="101">
        <f>'HK2'!AE11</f>
        <v>6</v>
      </c>
      <c r="W9" s="101">
        <f>'HK3'!K11</f>
        <v>7</v>
      </c>
      <c r="X9" s="101">
        <f>'HK3'!N11</f>
        <v>6</v>
      </c>
      <c r="Y9" s="101">
        <f>'HK3'!Q11</f>
        <v>10</v>
      </c>
      <c r="Z9" s="101">
        <f>'HK3'!W11</f>
        <v>7</v>
      </c>
      <c r="AA9" s="101">
        <f>'HK3'!T11</f>
        <v>6</v>
      </c>
      <c r="AB9" s="101">
        <f>'HK3'!Z11</f>
        <v>6</v>
      </c>
      <c r="AC9" s="101">
        <f>'HK3'!AC11</f>
        <v>6</v>
      </c>
      <c r="AD9" s="101">
        <f>'HK4'!J11</f>
        <v>6</v>
      </c>
      <c r="AE9" s="101">
        <f>'HK4'!M11</f>
        <v>7</v>
      </c>
      <c r="AF9" s="101">
        <f>'HK4'!P11</f>
        <v>6</v>
      </c>
      <c r="AG9" s="101">
        <f>'HK4'!S11</f>
        <v>8</v>
      </c>
      <c r="AH9" s="101">
        <f>'HK4'!V11</f>
        <v>8</v>
      </c>
      <c r="AI9" s="101">
        <f>'HK4'!Y11</f>
        <v>6</v>
      </c>
      <c r="AJ9" s="101">
        <f>'HK4'!AB11</f>
        <v>3</v>
      </c>
      <c r="AK9" s="103">
        <f>'HK5 (79)'!J11</f>
        <v>7</v>
      </c>
      <c r="AL9" s="103">
        <f>'HK5 (79)'!M11</f>
        <v>5</v>
      </c>
      <c r="AM9" s="103">
        <f>'HK5 (79)'!P11</f>
        <v>7</v>
      </c>
      <c r="AN9" s="103">
        <f>'HK5 (79)'!S11</f>
        <v>5</v>
      </c>
      <c r="AO9" s="103">
        <f>'HK5 (79)'!V11</f>
        <v>8</v>
      </c>
      <c r="AP9" s="103">
        <f>'HK5 (79)'!Y11</f>
        <v>8</v>
      </c>
      <c r="AQ9" s="103">
        <f>'HK5 (79)'!AB11</f>
        <v>6</v>
      </c>
      <c r="AR9" s="103">
        <f>'HK5 (79)'!AK11</f>
        <v>0</v>
      </c>
      <c r="AS9" s="103">
        <f>'HK6'!J11</f>
        <v>8</v>
      </c>
      <c r="AT9" s="103">
        <f>'HK6'!M11</f>
        <v>7</v>
      </c>
      <c r="AU9" s="103">
        <f>'HK6'!P11</f>
        <v>7</v>
      </c>
      <c r="AV9" s="103">
        <f>'HK6'!S11</f>
        <v>7</v>
      </c>
      <c r="AW9" s="103">
        <f>'HK6'!V11</f>
        <v>8</v>
      </c>
      <c r="AX9" s="103">
        <f>'HK6'!Y11</f>
        <v>7</v>
      </c>
      <c r="AY9" s="103">
        <f>'HK6'!AB11</f>
        <v>9</v>
      </c>
      <c r="AZ9" s="103">
        <f>'HK6'!AE11</f>
        <v>8</v>
      </c>
      <c r="BA9" s="103">
        <f>'HK6'!AH11</f>
        <v>0</v>
      </c>
      <c r="BB9" s="379">
        <f>ROUND(SUMPRODUCT(AK9:BA9,$AK$8:$BA$8)/SUM($AK$8:$BA$8),2)</f>
        <v>6.86</v>
      </c>
      <c r="BC9" s="379">
        <f>ROUND(SUMPRODUCT(H9:BA9,$H$8:$BA$8)/SUM($H$8:$BA$8),2)</f>
        <v>6.82</v>
      </c>
      <c r="BD9" s="102" t="str">
        <f aca="true" t="shared" si="0" ref="BD9:BD72">IF(BC9&gt;=9,"Xuất Sắc",IF(BC9&gt;=8,"Giỏi",IF(BC9&gt;=7,"Khá",IF(BC9&gt;=6,"TB.Khá",IF(BC9&gt;=5,"Trung Bình",IF(BC9&gt;=4,"Yếu","Kém"))))))</f>
        <v>TB.Khá</v>
      </c>
      <c r="BE9" s="99">
        <f>COUNTIF(H9:BA9,"&lt;5")</f>
        <v>3</v>
      </c>
      <c r="BF9" s="99">
        <f>SUMIF(H9:BA9,"&lt;5",$H$8:$BA$8)</f>
        <v>3</v>
      </c>
      <c r="BG9" s="390" t="str">
        <f>IF(AND(BC9&gt;=5,BF9&lt;=25),"Học tiếp",IF(OR(BB9&lt;3.5,BC9&lt;4),"Thôi học","Ngừng học"))</f>
        <v>Học tiếp</v>
      </c>
      <c r="BH9" s="41" t="s">
        <v>98</v>
      </c>
      <c r="BI9" s="41" t="s">
        <v>99</v>
      </c>
    </row>
    <row r="10" spans="1:61" ht="19.5" customHeight="1">
      <c r="A10" s="104">
        <v>2</v>
      </c>
      <c r="B10" s="105" t="s">
        <v>100</v>
      </c>
      <c r="C10" s="106" t="s">
        <v>99</v>
      </c>
      <c r="D10" s="107">
        <v>409180082</v>
      </c>
      <c r="E10" s="108" t="s">
        <v>249</v>
      </c>
      <c r="F10" s="104" t="s">
        <v>16</v>
      </c>
      <c r="G10" s="129" t="s">
        <v>491</v>
      </c>
      <c r="H10" s="109">
        <v>7</v>
      </c>
      <c r="I10" s="109">
        <f>'HK1'!J12</f>
        <v>7</v>
      </c>
      <c r="J10" s="109">
        <f>'HK1'!M12</f>
        <v>6</v>
      </c>
      <c r="K10" s="109">
        <f>'HK1'!P12</f>
        <v>6</v>
      </c>
      <c r="L10" s="109">
        <f>'HK1'!S12</f>
        <v>9</v>
      </c>
      <c r="M10" s="109">
        <f>'HK1'!V12</f>
        <v>7</v>
      </c>
      <c r="N10" s="109">
        <f>'HK1'!Y12</f>
        <v>7</v>
      </c>
      <c r="O10" s="110">
        <f>'HK2'!J12</f>
        <v>7</v>
      </c>
      <c r="P10" s="110">
        <f>'HK2'!M12</f>
        <v>5</v>
      </c>
      <c r="Q10" s="110">
        <f>'HK2'!P12</f>
        <v>5</v>
      </c>
      <c r="R10" s="110">
        <f>'HK2'!V12</f>
        <v>5</v>
      </c>
      <c r="S10" s="110">
        <f>'HK2'!S12</f>
        <v>6</v>
      </c>
      <c r="T10" s="110">
        <f>'HK2'!Y12</f>
        <v>5</v>
      </c>
      <c r="U10" s="110">
        <f>'HK2'!AB12</f>
        <v>6</v>
      </c>
      <c r="V10" s="110">
        <f>'HK2'!AE12</f>
        <v>7</v>
      </c>
      <c r="W10" s="110">
        <f>'HK3'!K12</f>
        <v>5</v>
      </c>
      <c r="X10" s="110">
        <f>'HK3'!N12</f>
        <v>6</v>
      </c>
      <c r="Y10" s="110">
        <f>'HK3'!Q12</f>
        <v>10</v>
      </c>
      <c r="Z10" s="110">
        <f>'HK3'!W12</f>
        <v>7</v>
      </c>
      <c r="AA10" s="110">
        <f>'HK3'!T12</f>
        <v>5</v>
      </c>
      <c r="AB10" s="110">
        <f>'HK3'!Z12</f>
        <v>7</v>
      </c>
      <c r="AC10" s="110">
        <f>'HK3'!AC12</f>
        <v>9</v>
      </c>
      <c r="AD10" s="110">
        <f>'HK4'!J12</f>
        <v>6</v>
      </c>
      <c r="AE10" s="110">
        <f>'HK4'!M12</f>
        <v>7</v>
      </c>
      <c r="AF10" s="110">
        <f>'HK4'!P12</f>
        <v>6</v>
      </c>
      <c r="AG10" s="110">
        <f>'HK4'!S12</f>
        <v>8</v>
      </c>
      <c r="AH10" s="110">
        <f>'HK4'!V12</f>
        <v>7</v>
      </c>
      <c r="AI10" s="110">
        <f>'HK4'!Y12</f>
        <v>7</v>
      </c>
      <c r="AJ10" s="110">
        <f>'HK4'!AB12</f>
        <v>5</v>
      </c>
      <c r="AK10" s="112">
        <f>'HK5 (79)'!J12</f>
        <v>5</v>
      </c>
      <c r="AL10" s="112">
        <f>'HK5 (79)'!M12</f>
        <v>6</v>
      </c>
      <c r="AM10" s="112">
        <f>'HK5 (79)'!P12</f>
        <v>5</v>
      </c>
      <c r="AN10" s="112">
        <f>'HK5 (79)'!S12</f>
        <v>9</v>
      </c>
      <c r="AO10" s="112">
        <f>'HK5 (79)'!V12</f>
        <v>7</v>
      </c>
      <c r="AP10" s="112">
        <f>'HK5 (79)'!Y12</f>
        <v>9</v>
      </c>
      <c r="AQ10" s="112">
        <f>'HK5 (79)'!AB12</f>
        <v>7</v>
      </c>
      <c r="AR10" s="112">
        <f>'HK5 (79)'!AK12</f>
        <v>10</v>
      </c>
      <c r="AS10" s="112">
        <f>'HK6'!J12</f>
        <v>8</v>
      </c>
      <c r="AT10" s="112">
        <f>'HK6'!M12</f>
        <v>6</v>
      </c>
      <c r="AU10" s="112">
        <f>'HK6'!P12</f>
        <v>7</v>
      </c>
      <c r="AV10" s="112">
        <f>'HK6'!S12</f>
        <v>6</v>
      </c>
      <c r="AW10" s="112">
        <f>'HK6'!V12</f>
        <v>8</v>
      </c>
      <c r="AX10" s="112">
        <f>'HK6'!Y12</f>
        <v>6</v>
      </c>
      <c r="AY10" s="112">
        <f>'HK6'!AB12</f>
        <v>9</v>
      </c>
      <c r="AZ10" s="112">
        <f>'HK6'!AE12</f>
        <v>9</v>
      </c>
      <c r="BA10" s="112">
        <f>'HK6'!AH12</f>
        <v>10</v>
      </c>
      <c r="BB10" s="380">
        <f aca="true" t="shared" si="1" ref="BB10:BB73">ROUND(SUMPRODUCT(AK10:BA10,$AK$8:$BA$8)/SUM($AK$8:$BA$8),2)</f>
        <v>7.12</v>
      </c>
      <c r="BC10" s="380">
        <f aca="true" t="shared" si="2" ref="BC10:BC73">ROUND(SUMPRODUCT(H10:BA10,$H$8:$BA$8)/SUM($H$8:$BA$8),2)</f>
        <v>6.64</v>
      </c>
      <c r="BD10" s="111" t="str">
        <f t="shared" si="0"/>
        <v>TB.Khá</v>
      </c>
      <c r="BE10" s="104">
        <f aca="true" t="shared" si="3" ref="BE10:BE73">COUNTIF(H10:BA10,"&lt;5")</f>
        <v>0</v>
      </c>
      <c r="BF10" s="104">
        <f aca="true" t="shared" si="4" ref="BF10:BF73">SUMIF(H10:BA10,"&lt;5",$H$8:$BA$8)</f>
        <v>0</v>
      </c>
      <c r="BG10" s="391" t="str">
        <f aca="true" t="shared" si="5" ref="BG10:BG73">IF(AND(BC10&gt;=5,BF10&lt;=25),"Học tiếp",IF(OR(BB10&lt;3.5,BC10&lt;4),"Thôi học","Ngừng học"))</f>
        <v>Học tiếp</v>
      </c>
      <c r="BH10" s="41" t="s">
        <v>100</v>
      </c>
      <c r="BI10" s="41" t="s">
        <v>99</v>
      </c>
    </row>
    <row r="11" spans="1:61" ht="19.5" customHeight="1">
      <c r="A11" s="113">
        <v>3</v>
      </c>
      <c r="B11" s="105" t="s">
        <v>101</v>
      </c>
      <c r="C11" s="106" t="s">
        <v>99</v>
      </c>
      <c r="D11" s="114">
        <v>409180083</v>
      </c>
      <c r="E11" s="108" t="s">
        <v>250</v>
      </c>
      <c r="F11" s="104" t="s">
        <v>3</v>
      </c>
      <c r="G11" s="129" t="s">
        <v>491</v>
      </c>
      <c r="H11" s="109">
        <v>7</v>
      </c>
      <c r="I11" s="109">
        <f>'HK1'!J13</f>
        <v>7</v>
      </c>
      <c r="J11" s="109">
        <f>'HK1'!M13</f>
        <v>8</v>
      </c>
      <c r="K11" s="109">
        <f>'HK1'!P13</f>
        <v>8</v>
      </c>
      <c r="L11" s="109">
        <f>'HK1'!S13</f>
        <v>9</v>
      </c>
      <c r="M11" s="109">
        <f>'HK1'!V13</f>
        <v>7</v>
      </c>
      <c r="N11" s="109">
        <f>'HK1'!Y13</f>
        <v>7</v>
      </c>
      <c r="O11" s="110">
        <f>'HK2'!J13</f>
        <v>6</v>
      </c>
      <c r="P11" s="110">
        <f>'HK2'!M13</f>
        <v>8</v>
      </c>
      <c r="Q11" s="110">
        <f>'HK2'!P13</f>
        <v>6</v>
      </c>
      <c r="R11" s="110">
        <f>'HK2'!V13</f>
        <v>5</v>
      </c>
      <c r="S11" s="110">
        <f>'HK2'!S13</f>
        <v>7</v>
      </c>
      <c r="T11" s="110">
        <f>'HK2'!Y13</f>
        <v>7</v>
      </c>
      <c r="U11" s="110">
        <f>'HK2'!AB13</f>
        <v>7</v>
      </c>
      <c r="V11" s="110">
        <f>'HK2'!AE13</f>
        <v>7</v>
      </c>
      <c r="W11" s="110">
        <f>'HK3'!K13</f>
        <v>7</v>
      </c>
      <c r="X11" s="110">
        <f>'HK3'!N13</f>
        <v>5</v>
      </c>
      <c r="Y11" s="110">
        <f>'HK3'!Q13</f>
        <v>10</v>
      </c>
      <c r="Z11" s="110">
        <f>'HK3'!W13</f>
        <v>7</v>
      </c>
      <c r="AA11" s="110">
        <f>'HK3'!T13</f>
        <v>8</v>
      </c>
      <c r="AB11" s="110">
        <f>'HK3'!Z13</f>
        <v>6</v>
      </c>
      <c r="AC11" s="110">
        <f>'HK3'!AC13</f>
        <v>10</v>
      </c>
      <c r="AD11" s="110">
        <f>'HK4'!J13</f>
        <v>7</v>
      </c>
      <c r="AE11" s="110">
        <f>'HK4'!M13</f>
        <v>4</v>
      </c>
      <c r="AF11" s="110">
        <f>'HK4'!P13</f>
        <v>6</v>
      </c>
      <c r="AG11" s="110">
        <f>'HK4'!S13</f>
        <v>8</v>
      </c>
      <c r="AH11" s="110">
        <f>'HK4'!V13</f>
        <v>7</v>
      </c>
      <c r="AI11" s="110">
        <f>'HK4'!Y13</f>
        <v>6</v>
      </c>
      <c r="AJ11" s="110">
        <f>'HK4'!AB13</f>
        <v>10</v>
      </c>
      <c r="AK11" s="112">
        <f>'HK5 (79)'!J13</f>
        <v>5</v>
      </c>
      <c r="AL11" s="112">
        <f>'HK5 (79)'!M13</f>
        <v>6</v>
      </c>
      <c r="AM11" s="112">
        <f>'HK5 (79)'!P13</f>
        <v>8</v>
      </c>
      <c r="AN11" s="112">
        <f>'HK5 (79)'!S13</f>
        <v>5</v>
      </c>
      <c r="AO11" s="112">
        <f>'HK5 (79)'!V13</f>
        <v>6</v>
      </c>
      <c r="AP11" s="112">
        <f>'HK5 (79)'!Y13</f>
        <v>8</v>
      </c>
      <c r="AQ11" s="112">
        <f>'HK5 (79)'!AB13</f>
        <v>8</v>
      </c>
      <c r="AR11" s="112">
        <f>'HK5 (79)'!AK13</f>
        <v>10</v>
      </c>
      <c r="AS11" s="112">
        <f>'HK6'!J13</f>
        <v>7</v>
      </c>
      <c r="AT11" s="112">
        <f>'HK6'!M13</f>
        <v>7</v>
      </c>
      <c r="AU11" s="112">
        <f>'HK6'!P13</f>
        <v>5</v>
      </c>
      <c r="AV11" s="112">
        <f>'HK6'!S13</f>
        <v>7</v>
      </c>
      <c r="AW11" s="112">
        <f>'HK6'!V13</f>
        <v>8</v>
      </c>
      <c r="AX11" s="112">
        <f>'HK6'!Y13</f>
        <v>6</v>
      </c>
      <c r="AY11" s="112">
        <f>'HK6'!AB13</f>
        <v>9</v>
      </c>
      <c r="AZ11" s="112">
        <f>'HK6'!AE13</f>
        <v>7</v>
      </c>
      <c r="BA11" s="112">
        <f>'HK6'!AH13</f>
        <v>10</v>
      </c>
      <c r="BB11" s="380">
        <f t="shared" si="1"/>
        <v>6.78</v>
      </c>
      <c r="BC11" s="380">
        <f t="shared" si="2"/>
        <v>6.91</v>
      </c>
      <c r="BD11" s="111" t="str">
        <f t="shared" si="0"/>
        <v>TB.Khá</v>
      </c>
      <c r="BE11" s="104">
        <f t="shared" si="3"/>
        <v>1</v>
      </c>
      <c r="BF11" s="104">
        <f t="shared" si="4"/>
        <v>4</v>
      </c>
      <c r="BG11" s="391" t="str">
        <f t="shared" si="5"/>
        <v>Học tiếp</v>
      </c>
      <c r="BH11" s="41" t="s">
        <v>101</v>
      </c>
      <c r="BI11" s="41" t="s">
        <v>99</v>
      </c>
    </row>
    <row r="12" spans="1:61" ht="19.5" customHeight="1">
      <c r="A12" s="104">
        <v>4</v>
      </c>
      <c r="B12" s="105" t="s">
        <v>102</v>
      </c>
      <c r="C12" s="106" t="s">
        <v>103</v>
      </c>
      <c r="D12" s="107">
        <v>409180084</v>
      </c>
      <c r="E12" s="108" t="s">
        <v>251</v>
      </c>
      <c r="F12" s="104" t="s">
        <v>17</v>
      </c>
      <c r="G12" s="129" t="s">
        <v>490</v>
      </c>
      <c r="H12" s="109">
        <v>7</v>
      </c>
      <c r="I12" s="109">
        <f>'HK1'!J14</f>
        <v>8</v>
      </c>
      <c r="J12" s="109">
        <f>'HK1'!M14</f>
        <v>8</v>
      </c>
      <c r="K12" s="109">
        <f>'HK1'!P14</f>
        <v>5</v>
      </c>
      <c r="L12" s="109">
        <f>'HK1'!S14</f>
        <v>9</v>
      </c>
      <c r="M12" s="109">
        <f>'HK1'!V14</f>
        <v>8</v>
      </c>
      <c r="N12" s="109">
        <f>'HK1'!Y14</f>
        <v>8</v>
      </c>
      <c r="O12" s="110">
        <f>'HK2'!J14</f>
        <v>6</v>
      </c>
      <c r="P12" s="110">
        <f>'HK2'!M14</f>
        <v>5</v>
      </c>
      <c r="Q12" s="110">
        <f>'HK2'!P14</f>
        <v>7</v>
      </c>
      <c r="R12" s="110">
        <f>'HK2'!V14</f>
        <v>6</v>
      </c>
      <c r="S12" s="110">
        <f>'HK2'!S14</f>
        <v>7</v>
      </c>
      <c r="T12" s="110">
        <f>'HK2'!Y14</f>
        <v>5</v>
      </c>
      <c r="U12" s="110">
        <f>'HK2'!AB14</f>
        <v>7</v>
      </c>
      <c r="V12" s="110">
        <f>'HK2'!AE14</f>
        <v>6</v>
      </c>
      <c r="W12" s="110">
        <f>'HK3'!K14</f>
        <v>8</v>
      </c>
      <c r="X12" s="110">
        <f>'HK3'!N14</f>
        <v>6</v>
      </c>
      <c r="Y12" s="110">
        <f>'HK3'!Q14</f>
        <v>8</v>
      </c>
      <c r="Z12" s="110">
        <f>'HK3'!W14</f>
        <v>7</v>
      </c>
      <c r="AA12" s="110">
        <f>'HK3'!T14</f>
        <v>8</v>
      </c>
      <c r="AB12" s="110">
        <f>'HK3'!Z14</f>
        <v>8</v>
      </c>
      <c r="AC12" s="110">
        <f>'HK3'!AC14</f>
        <v>6</v>
      </c>
      <c r="AD12" s="110">
        <f>'HK4'!J14</f>
        <v>6</v>
      </c>
      <c r="AE12" s="110">
        <f>'HK4'!M14</f>
        <v>6</v>
      </c>
      <c r="AF12" s="110">
        <f>'HK4'!P14</f>
        <v>6</v>
      </c>
      <c r="AG12" s="110">
        <f>'HK4'!S14</f>
        <v>8</v>
      </c>
      <c r="AH12" s="110">
        <f>'HK4'!V14</f>
        <v>9</v>
      </c>
      <c r="AI12" s="110">
        <f>'HK4'!Y14</f>
        <v>6</v>
      </c>
      <c r="AJ12" s="110">
        <f>'HK4'!AB14</f>
        <v>10</v>
      </c>
      <c r="AK12" s="112">
        <f>'HK5 (79)'!J14</f>
        <v>5</v>
      </c>
      <c r="AL12" s="112">
        <f>'HK5 (79)'!M14</f>
        <v>6</v>
      </c>
      <c r="AM12" s="112">
        <f>'HK5 (79)'!P14</f>
        <v>7</v>
      </c>
      <c r="AN12" s="112">
        <f>'HK5 (79)'!S14</f>
        <v>7</v>
      </c>
      <c r="AO12" s="112">
        <f>'HK5 (79)'!V14</f>
        <v>7</v>
      </c>
      <c r="AP12" s="112">
        <f>'HK5 (79)'!Y14</f>
        <v>8</v>
      </c>
      <c r="AQ12" s="112">
        <f>'HK5 (79)'!AB14</f>
        <v>6</v>
      </c>
      <c r="AR12" s="112">
        <f>'HK5 (79)'!AK14</f>
        <v>10</v>
      </c>
      <c r="AS12" s="112">
        <f>'HK6'!J14</f>
        <v>9</v>
      </c>
      <c r="AT12" s="112">
        <f>'HK6'!M14</f>
        <v>8</v>
      </c>
      <c r="AU12" s="112">
        <f>'HK6'!P14</f>
        <v>7</v>
      </c>
      <c r="AV12" s="112">
        <f>'HK6'!S14</f>
        <v>7</v>
      </c>
      <c r="AW12" s="112">
        <f>'HK6'!V14</f>
        <v>8</v>
      </c>
      <c r="AX12" s="112">
        <f>'HK6'!Y14</f>
        <v>8</v>
      </c>
      <c r="AY12" s="112">
        <f>'HK6'!AB14</f>
        <v>9</v>
      </c>
      <c r="AZ12" s="112">
        <f>'HK6'!AE14</f>
        <v>8</v>
      </c>
      <c r="BA12" s="112">
        <f>'HK6'!AH14</f>
        <v>10</v>
      </c>
      <c r="BB12" s="380">
        <f t="shared" si="1"/>
        <v>7.47</v>
      </c>
      <c r="BC12" s="380">
        <f t="shared" si="2"/>
        <v>7.24</v>
      </c>
      <c r="BD12" s="111" t="str">
        <f t="shared" si="0"/>
        <v>Khá</v>
      </c>
      <c r="BE12" s="104">
        <f t="shared" si="3"/>
        <v>0</v>
      </c>
      <c r="BF12" s="104">
        <f t="shared" si="4"/>
        <v>0</v>
      </c>
      <c r="BG12" s="391" t="str">
        <f t="shared" si="5"/>
        <v>Học tiếp</v>
      </c>
      <c r="BH12" s="41" t="s">
        <v>102</v>
      </c>
      <c r="BI12" s="41" t="s">
        <v>103</v>
      </c>
    </row>
    <row r="13" spans="1:61" ht="19.5" customHeight="1">
      <c r="A13" s="113">
        <v>5</v>
      </c>
      <c r="B13" s="105" t="s">
        <v>104</v>
      </c>
      <c r="C13" s="106" t="s">
        <v>105</v>
      </c>
      <c r="D13" s="114">
        <v>409180085</v>
      </c>
      <c r="E13" s="108" t="s">
        <v>252</v>
      </c>
      <c r="F13" s="104" t="s">
        <v>7</v>
      </c>
      <c r="G13" s="129" t="s">
        <v>491</v>
      </c>
      <c r="H13" s="109">
        <v>6</v>
      </c>
      <c r="I13" s="109">
        <f>'HK1'!J15</f>
        <v>7</v>
      </c>
      <c r="J13" s="109">
        <f>'HK1'!M15</f>
        <v>6</v>
      </c>
      <c r="K13" s="109">
        <f>'HK1'!P15</f>
        <v>6</v>
      </c>
      <c r="L13" s="109">
        <f>'HK1'!S15</f>
        <v>9</v>
      </c>
      <c r="M13" s="109">
        <f>'HK1'!V15</f>
        <v>6</v>
      </c>
      <c r="N13" s="109">
        <f>'HK1'!Y15</f>
        <v>7</v>
      </c>
      <c r="O13" s="110">
        <f>'HK2'!J15</f>
        <v>7</v>
      </c>
      <c r="P13" s="110">
        <f>'HK2'!M15</f>
        <v>6</v>
      </c>
      <c r="Q13" s="110">
        <f>'HK2'!P15</f>
        <v>6</v>
      </c>
      <c r="R13" s="110">
        <f>'HK2'!V15</f>
        <v>7</v>
      </c>
      <c r="S13" s="110">
        <f>'HK2'!S15</f>
        <v>6</v>
      </c>
      <c r="T13" s="110">
        <f>'HK2'!Y15</f>
        <v>7</v>
      </c>
      <c r="U13" s="110">
        <f>'HK2'!AB15</f>
        <v>7</v>
      </c>
      <c r="V13" s="110">
        <f>'HK2'!AE15</f>
        <v>7</v>
      </c>
      <c r="W13" s="110">
        <f>'HK3'!K15</f>
        <v>7</v>
      </c>
      <c r="X13" s="110">
        <f>'HK3'!N15</f>
        <v>6</v>
      </c>
      <c r="Y13" s="110">
        <f>'HK3'!Q15</f>
        <v>10</v>
      </c>
      <c r="Z13" s="110">
        <f>'HK3'!W15</f>
        <v>7</v>
      </c>
      <c r="AA13" s="110">
        <f>'HK3'!T15</f>
        <v>8</v>
      </c>
      <c r="AB13" s="110">
        <f>'HK3'!Z15</f>
        <v>5</v>
      </c>
      <c r="AC13" s="110">
        <f>'HK3'!AC15</f>
        <v>10</v>
      </c>
      <c r="AD13" s="110">
        <f>'HK4'!J15</f>
        <v>7</v>
      </c>
      <c r="AE13" s="110">
        <f>'HK4'!M15</f>
        <v>5</v>
      </c>
      <c r="AF13" s="110">
        <f>'HK4'!P15</f>
        <v>7</v>
      </c>
      <c r="AG13" s="110">
        <f>'HK4'!S15</f>
        <v>9</v>
      </c>
      <c r="AH13" s="110">
        <f>'HK4'!V15</f>
        <v>6</v>
      </c>
      <c r="AI13" s="110">
        <f>'HK4'!Y15</f>
        <v>5</v>
      </c>
      <c r="AJ13" s="110">
        <f>'HK4'!AB15</f>
        <v>10</v>
      </c>
      <c r="AK13" s="112">
        <f>'HK5 (79)'!J15</f>
        <v>5</v>
      </c>
      <c r="AL13" s="112">
        <f>'HK5 (79)'!M15</f>
        <v>5</v>
      </c>
      <c r="AM13" s="112">
        <f>'HK5 (79)'!P15</f>
        <v>5</v>
      </c>
      <c r="AN13" s="112">
        <f>'HK5 (79)'!S15</f>
        <v>7</v>
      </c>
      <c r="AO13" s="112">
        <f>'HK5 (79)'!V15</f>
        <v>7</v>
      </c>
      <c r="AP13" s="112">
        <f>'HK5 (79)'!Y15</f>
        <v>8</v>
      </c>
      <c r="AQ13" s="112">
        <f>'HK5 (79)'!AB15</f>
        <v>7</v>
      </c>
      <c r="AR13" s="112">
        <f>'HK5 (79)'!AK15</f>
        <v>0</v>
      </c>
      <c r="AS13" s="112">
        <f>'HK6'!J15</f>
        <v>8</v>
      </c>
      <c r="AT13" s="112">
        <f>'HK6'!M15</f>
        <v>6</v>
      </c>
      <c r="AU13" s="112">
        <f>'HK6'!P15</f>
        <v>6</v>
      </c>
      <c r="AV13" s="112">
        <f>'HK6'!S15</f>
        <v>7</v>
      </c>
      <c r="AW13" s="112">
        <f>'HK6'!V15</f>
        <v>6</v>
      </c>
      <c r="AX13" s="112">
        <f>'HK6'!Y15</f>
        <v>7</v>
      </c>
      <c r="AY13" s="112">
        <f>'HK6'!AB15</f>
        <v>9</v>
      </c>
      <c r="AZ13" s="112">
        <f>'HK6'!AE15</f>
        <v>8</v>
      </c>
      <c r="BA13" s="112">
        <f>'HK6'!AH15</f>
        <v>0</v>
      </c>
      <c r="BB13" s="380">
        <f t="shared" si="1"/>
        <v>6.33</v>
      </c>
      <c r="BC13" s="380">
        <f t="shared" si="2"/>
        <v>6.67</v>
      </c>
      <c r="BD13" s="111" t="str">
        <f t="shared" si="0"/>
        <v>TB.Khá</v>
      </c>
      <c r="BE13" s="104">
        <f t="shared" si="3"/>
        <v>2</v>
      </c>
      <c r="BF13" s="104">
        <f t="shared" si="4"/>
        <v>2</v>
      </c>
      <c r="BG13" s="391" t="str">
        <f t="shared" si="5"/>
        <v>Học tiếp</v>
      </c>
      <c r="BH13" s="41" t="s">
        <v>104</v>
      </c>
      <c r="BI13" s="41" t="s">
        <v>105</v>
      </c>
    </row>
    <row r="14" spans="1:61" ht="19.5" customHeight="1">
      <c r="A14" s="113">
        <v>6</v>
      </c>
      <c r="B14" s="105" t="s">
        <v>106</v>
      </c>
      <c r="C14" s="106" t="s">
        <v>107</v>
      </c>
      <c r="D14" s="107">
        <v>409180086</v>
      </c>
      <c r="E14" s="108" t="s">
        <v>253</v>
      </c>
      <c r="F14" s="104" t="s">
        <v>5</v>
      </c>
      <c r="G14" s="129" t="s">
        <v>491</v>
      </c>
      <c r="H14" s="109">
        <v>7</v>
      </c>
      <c r="I14" s="109">
        <f>'HK1'!J16</f>
        <v>7</v>
      </c>
      <c r="J14" s="109">
        <f>'HK1'!M16</f>
        <v>6</v>
      </c>
      <c r="K14" s="109">
        <f>'HK1'!P16</f>
        <v>7</v>
      </c>
      <c r="L14" s="109">
        <f>'HK1'!S16</f>
        <v>9</v>
      </c>
      <c r="M14" s="109">
        <f>'HK1'!V16</f>
        <v>8</v>
      </c>
      <c r="N14" s="109">
        <f>'HK1'!Y16</f>
        <v>8</v>
      </c>
      <c r="O14" s="110">
        <f>'HK2'!J16</f>
        <v>8</v>
      </c>
      <c r="P14" s="110">
        <f>'HK2'!M16</f>
        <v>5</v>
      </c>
      <c r="Q14" s="110">
        <f>'HK2'!P16</f>
        <v>8</v>
      </c>
      <c r="R14" s="110">
        <f>'HK2'!V16</f>
        <v>5</v>
      </c>
      <c r="S14" s="110">
        <f>'HK2'!S16</f>
        <v>7</v>
      </c>
      <c r="T14" s="110">
        <f>'HK2'!Y16</f>
        <v>5</v>
      </c>
      <c r="U14" s="110">
        <f>'HK2'!AB16</f>
        <v>7</v>
      </c>
      <c r="V14" s="110">
        <f>'HK2'!AE16</f>
        <v>8</v>
      </c>
      <c r="W14" s="110">
        <f>'HK3'!K16</f>
        <v>8</v>
      </c>
      <c r="X14" s="110">
        <f>'HK3'!N16</f>
        <v>6</v>
      </c>
      <c r="Y14" s="110">
        <f>'HK3'!Q16</f>
        <v>10</v>
      </c>
      <c r="Z14" s="110">
        <f>'HK3'!W16</f>
        <v>8</v>
      </c>
      <c r="AA14" s="110">
        <f>'HK3'!T16</f>
        <v>8</v>
      </c>
      <c r="AB14" s="110">
        <f>'HK3'!Z16</f>
        <v>6</v>
      </c>
      <c r="AC14" s="110">
        <f>'HK3'!AC16</f>
        <v>10</v>
      </c>
      <c r="AD14" s="110">
        <f>'HK4'!J16</f>
        <v>7</v>
      </c>
      <c r="AE14" s="110">
        <f>'HK4'!M16</f>
        <v>5</v>
      </c>
      <c r="AF14" s="110">
        <f>'HK4'!P16</f>
        <v>6</v>
      </c>
      <c r="AG14" s="110">
        <f>'HK4'!S16</f>
        <v>9</v>
      </c>
      <c r="AH14" s="110">
        <f>'HK4'!V16</f>
        <v>8</v>
      </c>
      <c r="AI14" s="110">
        <f>'HK4'!Y16</f>
        <v>6</v>
      </c>
      <c r="AJ14" s="110">
        <f>'HK4'!AB16</f>
        <v>10</v>
      </c>
      <c r="AK14" s="112">
        <f>'HK5 (79)'!J16</f>
        <v>5</v>
      </c>
      <c r="AL14" s="112">
        <f>'HK5 (79)'!M16</f>
        <v>7</v>
      </c>
      <c r="AM14" s="112">
        <f>'HK5 (79)'!P16</f>
        <v>8</v>
      </c>
      <c r="AN14" s="112">
        <f>'HK5 (79)'!S16</f>
        <v>5</v>
      </c>
      <c r="AO14" s="112">
        <f>'HK5 (79)'!V16</f>
        <v>7</v>
      </c>
      <c r="AP14" s="112">
        <f>'HK5 (79)'!Y16</f>
        <v>8</v>
      </c>
      <c r="AQ14" s="112">
        <f>'HK5 (79)'!AB16</f>
        <v>6</v>
      </c>
      <c r="AR14" s="112">
        <f>'HK5 (79)'!AK16</f>
        <v>2</v>
      </c>
      <c r="AS14" s="112">
        <f>'HK6'!J16</f>
        <v>8</v>
      </c>
      <c r="AT14" s="112">
        <f>'HK6'!M16</f>
        <v>8</v>
      </c>
      <c r="AU14" s="112">
        <f>'HK6'!P16</f>
        <v>6</v>
      </c>
      <c r="AV14" s="112">
        <f>'HK6'!S16</f>
        <v>6</v>
      </c>
      <c r="AW14" s="112">
        <f>'HK6'!V16</f>
        <v>7</v>
      </c>
      <c r="AX14" s="112">
        <f>'HK6'!Y16</f>
        <v>7</v>
      </c>
      <c r="AY14" s="112">
        <f>'HK6'!AB16</f>
        <v>9</v>
      </c>
      <c r="AZ14" s="112">
        <f>'HK6'!AE16</f>
        <v>7</v>
      </c>
      <c r="BA14" s="112">
        <f>'HK6'!AH16</f>
        <v>0</v>
      </c>
      <c r="BB14" s="380">
        <f t="shared" si="1"/>
        <v>6.73</v>
      </c>
      <c r="BC14" s="380">
        <f t="shared" si="2"/>
        <v>6.97</v>
      </c>
      <c r="BD14" s="111" t="str">
        <f t="shared" si="0"/>
        <v>TB.Khá</v>
      </c>
      <c r="BE14" s="104">
        <f t="shared" si="3"/>
        <v>2</v>
      </c>
      <c r="BF14" s="104">
        <f t="shared" si="4"/>
        <v>2</v>
      </c>
      <c r="BG14" s="391" t="str">
        <f t="shared" si="5"/>
        <v>Học tiếp</v>
      </c>
      <c r="BH14" s="41" t="s">
        <v>106</v>
      </c>
      <c r="BI14" s="41" t="s">
        <v>107</v>
      </c>
    </row>
    <row r="15" spans="1:61" ht="19.5" customHeight="1">
      <c r="A15" s="104">
        <v>7</v>
      </c>
      <c r="B15" s="105" t="s">
        <v>108</v>
      </c>
      <c r="C15" s="106" t="s">
        <v>109</v>
      </c>
      <c r="D15" s="107">
        <v>409180088</v>
      </c>
      <c r="E15" s="108" t="s">
        <v>254</v>
      </c>
      <c r="F15" s="104" t="s">
        <v>18</v>
      </c>
      <c r="G15" s="129" t="s">
        <v>490</v>
      </c>
      <c r="H15" s="109">
        <v>7</v>
      </c>
      <c r="I15" s="109">
        <f>'HK1'!J17</f>
        <v>7</v>
      </c>
      <c r="J15" s="109">
        <f>'HK1'!M17</f>
        <v>7</v>
      </c>
      <c r="K15" s="109">
        <f>'HK1'!P17</f>
        <v>7</v>
      </c>
      <c r="L15" s="109">
        <f>'HK1'!S17</f>
        <v>9</v>
      </c>
      <c r="M15" s="109">
        <f>'HK1'!V17</f>
        <v>6</v>
      </c>
      <c r="N15" s="109">
        <f>'HK1'!Y17</f>
        <v>9</v>
      </c>
      <c r="O15" s="110">
        <f>'HK2'!J17</f>
        <v>7</v>
      </c>
      <c r="P15" s="110">
        <f>'HK2'!M17</f>
        <v>6</v>
      </c>
      <c r="Q15" s="110">
        <f>'HK2'!P17</f>
        <v>8</v>
      </c>
      <c r="R15" s="110">
        <f>'HK2'!V17</f>
        <v>5</v>
      </c>
      <c r="S15" s="110">
        <f>'HK2'!S17</f>
        <v>7</v>
      </c>
      <c r="T15" s="110">
        <f>'HK2'!Y17</f>
        <v>6</v>
      </c>
      <c r="U15" s="110">
        <f>'HK2'!AB17</f>
        <v>7</v>
      </c>
      <c r="V15" s="110">
        <f>'HK2'!AE17</f>
        <v>8</v>
      </c>
      <c r="W15" s="110">
        <f>'HK3'!K17</f>
        <v>8</v>
      </c>
      <c r="X15" s="110">
        <f>'HK3'!N17</f>
        <v>7</v>
      </c>
      <c r="Y15" s="110">
        <f>'HK3'!Q17</f>
        <v>8</v>
      </c>
      <c r="Z15" s="110">
        <f>'HK3'!W17</f>
        <v>7</v>
      </c>
      <c r="AA15" s="110">
        <f>'HK3'!T17</f>
        <v>8</v>
      </c>
      <c r="AB15" s="110">
        <f>'HK3'!Z17</f>
        <v>5</v>
      </c>
      <c r="AC15" s="110">
        <f>'HK3'!AC17</f>
        <v>6</v>
      </c>
      <c r="AD15" s="110">
        <f>'HK4'!J17</f>
        <v>8</v>
      </c>
      <c r="AE15" s="110">
        <f>'HK4'!M17</f>
        <v>6</v>
      </c>
      <c r="AF15" s="110">
        <f>'HK4'!P17</f>
        <v>7</v>
      </c>
      <c r="AG15" s="110">
        <f>'HK4'!S17</f>
        <v>8</v>
      </c>
      <c r="AH15" s="110">
        <f>'HK4'!V17</f>
        <v>8</v>
      </c>
      <c r="AI15" s="110">
        <f>'HK4'!Y17</f>
        <v>5</v>
      </c>
      <c r="AJ15" s="110">
        <f>'HK4'!AB17</f>
        <v>10</v>
      </c>
      <c r="AK15" s="112">
        <f>'HK5 (79)'!J17</f>
        <v>8</v>
      </c>
      <c r="AL15" s="112">
        <f>'HK5 (79)'!M17</f>
        <v>7</v>
      </c>
      <c r="AM15" s="112">
        <f>'HK5 (79)'!P17</f>
        <v>8</v>
      </c>
      <c r="AN15" s="112">
        <f>'HK5 (79)'!S17</f>
        <v>9</v>
      </c>
      <c r="AO15" s="112">
        <f>'HK5 (79)'!V17</f>
        <v>8</v>
      </c>
      <c r="AP15" s="112">
        <f>'HK5 (79)'!Y17</f>
        <v>9</v>
      </c>
      <c r="AQ15" s="112">
        <f>'HK5 (79)'!AB17</f>
        <v>7</v>
      </c>
      <c r="AR15" s="112">
        <f>'HK5 (79)'!AK17</f>
        <v>10</v>
      </c>
      <c r="AS15" s="112">
        <f>'HK6'!J17</f>
        <v>9</v>
      </c>
      <c r="AT15" s="112">
        <f>'HK6'!M17</f>
        <v>8</v>
      </c>
      <c r="AU15" s="112">
        <f>'HK6'!P17</f>
        <v>8</v>
      </c>
      <c r="AV15" s="112">
        <f>'HK6'!S17</f>
        <v>7</v>
      </c>
      <c r="AW15" s="112">
        <f>'HK6'!V17</f>
        <v>8</v>
      </c>
      <c r="AX15" s="112">
        <f>'HK6'!Y17</f>
        <v>9</v>
      </c>
      <c r="AY15" s="112">
        <f>'HK6'!AB17</f>
        <v>9</v>
      </c>
      <c r="AZ15" s="112">
        <f>'HK6'!AE17</f>
        <v>9</v>
      </c>
      <c r="BA15" s="112">
        <f>'HK6'!AH17</f>
        <v>10</v>
      </c>
      <c r="BB15" s="380">
        <f t="shared" si="1"/>
        <v>8.33</v>
      </c>
      <c r="BC15" s="380">
        <f t="shared" si="2"/>
        <v>7.57</v>
      </c>
      <c r="BD15" s="111" t="str">
        <f t="shared" si="0"/>
        <v>Khá</v>
      </c>
      <c r="BE15" s="104">
        <f t="shared" si="3"/>
        <v>0</v>
      </c>
      <c r="BF15" s="104">
        <f t="shared" si="4"/>
        <v>0</v>
      </c>
      <c r="BG15" s="391" t="str">
        <f t="shared" si="5"/>
        <v>Học tiếp</v>
      </c>
      <c r="BH15" s="41" t="s">
        <v>108</v>
      </c>
      <c r="BI15" s="41" t="s">
        <v>109</v>
      </c>
    </row>
    <row r="16" spans="1:61" ht="19.5" customHeight="1">
      <c r="A16" s="113">
        <v>8</v>
      </c>
      <c r="B16" s="105" t="s">
        <v>110</v>
      </c>
      <c r="C16" s="106" t="s">
        <v>109</v>
      </c>
      <c r="D16" s="114">
        <v>409180089</v>
      </c>
      <c r="E16" s="108" t="s">
        <v>255</v>
      </c>
      <c r="F16" s="104" t="s">
        <v>18</v>
      </c>
      <c r="G16" s="129" t="s">
        <v>490</v>
      </c>
      <c r="H16" s="109">
        <v>7</v>
      </c>
      <c r="I16" s="109">
        <f>'HK1'!J18</f>
        <v>8</v>
      </c>
      <c r="J16" s="109">
        <f>'HK1'!M18</f>
        <v>7</v>
      </c>
      <c r="K16" s="109">
        <f>'HK1'!P18</f>
        <v>6</v>
      </c>
      <c r="L16" s="109">
        <f>'HK1'!S18</f>
        <v>10</v>
      </c>
      <c r="M16" s="109">
        <f>'HK1'!V18</f>
        <v>8</v>
      </c>
      <c r="N16" s="109">
        <f>'HK1'!Y18</f>
        <v>8</v>
      </c>
      <c r="O16" s="110">
        <f>'HK2'!J18</f>
        <v>8</v>
      </c>
      <c r="P16" s="110">
        <f>'HK2'!M18</f>
        <v>7</v>
      </c>
      <c r="Q16" s="110">
        <f>'HK2'!P18</f>
        <v>8</v>
      </c>
      <c r="R16" s="110">
        <f>'HK2'!V18</f>
        <v>6</v>
      </c>
      <c r="S16" s="110">
        <f>'HK2'!S18</f>
        <v>7</v>
      </c>
      <c r="T16" s="110">
        <f>'HK2'!Y18</f>
        <v>7</v>
      </c>
      <c r="U16" s="110">
        <f>'HK2'!AB18</f>
        <v>7</v>
      </c>
      <c r="V16" s="110">
        <f>'HK2'!AE18</f>
        <v>6</v>
      </c>
      <c r="W16" s="110">
        <f>'HK3'!K18</f>
        <v>7</v>
      </c>
      <c r="X16" s="110">
        <f>'HK3'!N18</f>
        <v>7</v>
      </c>
      <c r="Y16" s="110">
        <f>'HK3'!Q18</f>
        <v>10</v>
      </c>
      <c r="Z16" s="110">
        <f>'HK3'!W18</f>
        <v>7</v>
      </c>
      <c r="AA16" s="110">
        <f>'HK3'!T18</f>
        <v>8</v>
      </c>
      <c r="AB16" s="110">
        <f>'HK3'!Z18</f>
        <v>8</v>
      </c>
      <c r="AC16" s="110">
        <f>'HK3'!AC18</f>
        <v>5</v>
      </c>
      <c r="AD16" s="110">
        <f>'HK4'!J18</f>
        <v>6</v>
      </c>
      <c r="AE16" s="110">
        <f>'HK4'!M18</f>
        <v>6</v>
      </c>
      <c r="AF16" s="110">
        <f>'HK4'!P18</f>
        <v>6</v>
      </c>
      <c r="AG16" s="110">
        <f>'HK4'!S18</f>
        <v>8</v>
      </c>
      <c r="AH16" s="110">
        <f>'HK4'!V18</f>
        <v>7</v>
      </c>
      <c r="AI16" s="110">
        <f>'HK4'!Y18</f>
        <v>5</v>
      </c>
      <c r="AJ16" s="110">
        <f>'HK4'!AB18</f>
        <v>0</v>
      </c>
      <c r="AK16" s="112">
        <f>'HK5 (79)'!J18</f>
        <v>6</v>
      </c>
      <c r="AL16" s="112">
        <f>'HK5 (79)'!M18</f>
        <v>6</v>
      </c>
      <c r="AM16" s="112">
        <f>'HK5 (79)'!P18</f>
        <v>6</v>
      </c>
      <c r="AN16" s="112">
        <f>'HK5 (79)'!S18</f>
        <v>5</v>
      </c>
      <c r="AO16" s="112">
        <f>'HK5 (79)'!V18</f>
        <v>8</v>
      </c>
      <c r="AP16" s="112">
        <f>'HK5 (79)'!Y18</f>
        <v>9</v>
      </c>
      <c r="AQ16" s="112">
        <f>'HK5 (79)'!AB18</f>
        <v>6</v>
      </c>
      <c r="AR16" s="112">
        <f>'HK5 (79)'!AK18</f>
        <v>10</v>
      </c>
      <c r="AS16" s="112">
        <f>'HK6'!J18</f>
        <v>8</v>
      </c>
      <c r="AT16" s="112">
        <f>'HK6'!M18</f>
        <v>8</v>
      </c>
      <c r="AU16" s="112">
        <f>'HK6'!P18</f>
        <v>5</v>
      </c>
      <c r="AV16" s="112">
        <f>'HK6'!S18</f>
        <v>6</v>
      </c>
      <c r="AW16" s="112">
        <f>'HK6'!V18</f>
        <v>8</v>
      </c>
      <c r="AX16" s="112">
        <f>'HK6'!Y18</f>
        <v>8</v>
      </c>
      <c r="AY16" s="112">
        <f>'HK6'!AB18</f>
        <v>9</v>
      </c>
      <c r="AZ16" s="112">
        <f>'HK6'!AE18</f>
        <v>8</v>
      </c>
      <c r="BA16" s="112">
        <f>'HK6'!AH18</f>
        <v>10</v>
      </c>
      <c r="BB16" s="380">
        <f t="shared" si="1"/>
        <v>7.16</v>
      </c>
      <c r="BC16" s="380">
        <f t="shared" si="2"/>
        <v>7.24</v>
      </c>
      <c r="BD16" s="111" t="str">
        <f t="shared" si="0"/>
        <v>Khá</v>
      </c>
      <c r="BE16" s="104">
        <f t="shared" si="3"/>
        <v>1</v>
      </c>
      <c r="BF16" s="104">
        <f t="shared" si="4"/>
        <v>1</v>
      </c>
      <c r="BG16" s="391" t="str">
        <f t="shared" si="5"/>
        <v>Học tiếp</v>
      </c>
      <c r="BH16" s="41" t="s">
        <v>110</v>
      </c>
      <c r="BI16" s="41" t="s">
        <v>109</v>
      </c>
    </row>
    <row r="17" spans="1:61" ht="19.5" customHeight="1">
      <c r="A17" s="104">
        <v>9</v>
      </c>
      <c r="B17" s="105" t="s">
        <v>111</v>
      </c>
      <c r="C17" s="106" t="s">
        <v>112</v>
      </c>
      <c r="D17" s="107">
        <v>409180090</v>
      </c>
      <c r="E17" s="108" t="s">
        <v>256</v>
      </c>
      <c r="F17" s="104" t="s">
        <v>19</v>
      </c>
      <c r="G17" s="129" t="s">
        <v>490</v>
      </c>
      <c r="H17" s="109">
        <v>6</v>
      </c>
      <c r="I17" s="109">
        <f>'HK1'!J19</f>
        <v>7</v>
      </c>
      <c r="J17" s="109">
        <f>'HK1'!M19</f>
        <v>6</v>
      </c>
      <c r="K17" s="109">
        <f>'HK1'!P19</f>
        <v>5</v>
      </c>
      <c r="L17" s="109">
        <f>'HK1'!S19</f>
        <v>9</v>
      </c>
      <c r="M17" s="109">
        <f>'HK1'!V19</f>
        <v>6</v>
      </c>
      <c r="N17" s="109">
        <f>'HK1'!Y19</f>
        <v>6</v>
      </c>
      <c r="O17" s="110">
        <f>'HK2'!J19</f>
        <v>7</v>
      </c>
      <c r="P17" s="110">
        <f>'HK2'!M19</f>
        <v>5</v>
      </c>
      <c r="Q17" s="110">
        <f>'HK2'!P19</f>
        <v>5</v>
      </c>
      <c r="R17" s="110">
        <f>'HK2'!V19</f>
        <v>8</v>
      </c>
      <c r="S17" s="110">
        <f>'HK2'!S19</f>
        <v>7</v>
      </c>
      <c r="T17" s="110">
        <f>'HK2'!Y19</f>
        <v>7</v>
      </c>
      <c r="U17" s="110">
        <f>'HK2'!AB19</f>
        <v>7</v>
      </c>
      <c r="V17" s="110">
        <f>'HK2'!AE19</f>
        <v>8</v>
      </c>
      <c r="W17" s="110">
        <f>'HK3'!K19</f>
        <v>9</v>
      </c>
      <c r="X17" s="110">
        <f>'HK3'!N19</f>
        <v>7</v>
      </c>
      <c r="Y17" s="110">
        <f>'HK3'!Q19</f>
        <v>7</v>
      </c>
      <c r="Z17" s="110">
        <f>'HK3'!W19</f>
        <v>7</v>
      </c>
      <c r="AA17" s="110">
        <f>'HK3'!T19</f>
        <v>8</v>
      </c>
      <c r="AB17" s="110">
        <f>'HK3'!Z19</f>
        <v>6</v>
      </c>
      <c r="AC17" s="110">
        <f>'HK3'!AC19</f>
        <v>6</v>
      </c>
      <c r="AD17" s="110">
        <f>'HK4'!J19</f>
        <v>6</v>
      </c>
      <c r="AE17" s="110">
        <f>'HK4'!M19</f>
        <v>6</v>
      </c>
      <c r="AF17" s="110">
        <f>'HK4'!P19</f>
        <v>6</v>
      </c>
      <c r="AG17" s="110">
        <f>'HK4'!S19</f>
        <v>9</v>
      </c>
      <c r="AH17" s="110">
        <f>'HK4'!V19</f>
        <v>8</v>
      </c>
      <c r="AI17" s="110">
        <f>'HK4'!Y19</f>
        <v>5</v>
      </c>
      <c r="AJ17" s="110">
        <f>'HK4'!AB19</f>
        <v>0</v>
      </c>
      <c r="AK17" s="112">
        <f>'HK5 (79)'!J19</f>
        <v>6</v>
      </c>
      <c r="AL17" s="112">
        <f>'HK5 (79)'!M19</f>
        <v>9</v>
      </c>
      <c r="AM17" s="112">
        <f>'HK5 (79)'!P19</f>
        <v>7</v>
      </c>
      <c r="AN17" s="112">
        <f>'HK5 (79)'!S19</f>
        <v>5</v>
      </c>
      <c r="AO17" s="112">
        <f>'HK5 (79)'!V19</f>
        <v>9</v>
      </c>
      <c r="AP17" s="112">
        <f>'HK5 (79)'!Y19</f>
        <v>8</v>
      </c>
      <c r="AQ17" s="112">
        <f>'HK5 (79)'!AB19</f>
        <v>5</v>
      </c>
      <c r="AR17" s="112">
        <f>'HK5 (79)'!AK19</f>
        <v>0</v>
      </c>
      <c r="AS17" s="112">
        <f>'HK6'!J19</f>
        <v>8</v>
      </c>
      <c r="AT17" s="112">
        <f>'HK6'!M19</f>
        <v>9</v>
      </c>
      <c r="AU17" s="112">
        <f>'HK6'!P19</f>
        <v>8</v>
      </c>
      <c r="AV17" s="112">
        <f>'HK6'!S19</f>
        <v>7</v>
      </c>
      <c r="AW17" s="112">
        <f>'HK6'!V19</f>
        <v>8</v>
      </c>
      <c r="AX17" s="112">
        <f>'HK6'!Y19</f>
        <v>7</v>
      </c>
      <c r="AY17" s="112">
        <f>'HK6'!AB19</f>
        <v>10</v>
      </c>
      <c r="AZ17" s="112">
        <f>'HK6'!AE19</f>
        <v>7</v>
      </c>
      <c r="BA17" s="112">
        <f>'HK6'!AH19</f>
        <v>0</v>
      </c>
      <c r="BB17" s="380">
        <f t="shared" si="1"/>
        <v>7.41</v>
      </c>
      <c r="BC17" s="380">
        <f t="shared" si="2"/>
        <v>7.01</v>
      </c>
      <c r="BD17" s="111" t="str">
        <f t="shared" si="0"/>
        <v>Khá</v>
      </c>
      <c r="BE17" s="104">
        <f t="shared" si="3"/>
        <v>3</v>
      </c>
      <c r="BF17" s="104">
        <f t="shared" si="4"/>
        <v>3</v>
      </c>
      <c r="BG17" s="391" t="str">
        <f t="shared" si="5"/>
        <v>Học tiếp</v>
      </c>
      <c r="BH17" s="41" t="s">
        <v>111</v>
      </c>
      <c r="BI17" s="41" t="s">
        <v>112</v>
      </c>
    </row>
    <row r="18" spans="1:61" ht="19.5" customHeight="1">
      <c r="A18" s="113">
        <v>10</v>
      </c>
      <c r="B18" s="105" t="s">
        <v>113</v>
      </c>
      <c r="C18" s="106" t="s">
        <v>112</v>
      </c>
      <c r="D18" s="114">
        <v>409180091</v>
      </c>
      <c r="E18" s="108" t="s">
        <v>257</v>
      </c>
      <c r="F18" s="104" t="s">
        <v>20</v>
      </c>
      <c r="G18" s="129" t="s">
        <v>490</v>
      </c>
      <c r="H18" s="109">
        <v>0</v>
      </c>
      <c r="I18" s="109">
        <f>'HK1'!J20</f>
        <v>7</v>
      </c>
      <c r="J18" s="109">
        <f>'HK1'!M20</f>
        <v>8</v>
      </c>
      <c r="K18" s="109">
        <f>'HK1'!P20</f>
        <v>5</v>
      </c>
      <c r="L18" s="109">
        <f>'HK1'!S20</f>
        <v>9</v>
      </c>
      <c r="M18" s="109">
        <f>'HK1'!V20</f>
        <v>7</v>
      </c>
      <c r="N18" s="109">
        <f>'HK1'!Y20</f>
        <v>8</v>
      </c>
      <c r="O18" s="110">
        <f>'HK2'!J20</f>
        <v>7</v>
      </c>
      <c r="P18" s="110">
        <f>'HK2'!M20</f>
        <v>5</v>
      </c>
      <c r="Q18" s="110">
        <f>'HK2'!P20</f>
        <v>8</v>
      </c>
      <c r="R18" s="110">
        <f>'HK2'!V20</f>
        <v>6</v>
      </c>
      <c r="S18" s="110">
        <f>'HK2'!S20</f>
        <v>6</v>
      </c>
      <c r="T18" s="110">
        <f>'HK2'!Y20</f>
        <v>6</v>
      </c>
      <c r="U18" s="110">
        <f>'HK2'!AB20</f>
        <v>7</v>
      </c>
      <c r="V18" s="110">
        <f>'HK2'!AE20</f>
        <v>6</v>
      </c>
      <c r="W18" s="110">
        <f>'HK3'!K20</f>
        <v>7</v>
      </c>
      <c r="X18" s="110">
        <f>'HK3'!N20</f>
        <v>6</v>
      </c>
      <c r="Y18" s="110">
        <f>'HK3'!Q20</f>
        <v>9</v>
      </c>
      <c r="Z18" s="110">
        <f>'HK3'!W20</f>
        <v>7</v>
      </c>
      <c r="AA18" s="110">
        <f>'HK3'!T20</f>
        <v>8</v>
      </c>
      <c r="AB18" s="110">
        <f>'HK3'!Z20</f>
        <v>9</v>
      </c>
      <c r="AC18" s="110">
        <f>'HK3'!AC20</f>
        <v>7</v>
      </c>
      <c r="AD18" s="110">
        <f>'HK4'!J20</f>
        <v>7</v>
      </c>
      <c r="AE18" s="110">
        <f>'HK4'!M20</f>
        <v>5</v>
      </c>
      <c r="AF18" s="110">
        <f>'HK4'!P20</f>
        <v>7</v>
      </c>
      <c r="AG18" s="110">
        <f>'HK4'!S20</f>
        <v>8</v>
      </c>
      <c r="AH18" s="110">
        <f>'HK4'!V20</f>
        <v>8</v>
      </c>
      <c r="AI18" s="110">
        <f>'HK4'!Y20</f>
        <v>6</v>
      </c>
      <c r="AJ18" s="110">
        <f>'HK4'!AB20</f>
        <v>4</v>
      </c>
      <c r="AK18" s="112">
        <f>'HK5 (79)'!J20</f>
        <v>5</v>
      </c>
      <c r="AL18" s="112">
        <f>'HK5 (79)'!M20</f>
        <v>6</v>
      </c>
      <c r="AM18" s="112">
        <f>'HK5 (79)'!P20</f>
        <v>7</v>
      </c>
      <c r="AN18" s="112">
        <f>'HK5 (79)'!S20</f>
        <v>5</v>
      </c>
      <c r="AO18" s="112">
        <f>'HK5 (79)'!V20</f>
        <v>9</v>
      </c>
      <c r="AP18" s="112">
        <f>'HK5 (79)'!Y20</f>
        <v>8</v>
      </c>
      <c r="AQ18" s="112">
        <f>'HK5 (79)'!AB20</f>
        <v>6</v>
      </c>
      <c r="AR18" s="112">
        <f>'HK5 (79)'!AK20</f>
        <v>10</v>
      </c>
      <c r="AS18" s="112">
        <f>'HK6'!J20</f>
        <v>8</v>
      </c>
      <c r="AT18" s="112">
        <f>'HK6'!M20</f>
        <v>8</v>
      </c>
      <c r="AU18" s="112">
        <f>'HK6'!P20</f>
        <v>7</v>
      </c>
      <c r="AV18" s="112">
        <f>'HK6'!S20</f>
        <v>7</v>
      </c>
      <c r="AW18" s="112">
        <f>'HK6'!V20</f>
        <v>8</v>
      </c>
      <c r="AX18" s="112">
        <f>'HK6'!Y20</f>
        <v>7</v>
      </c>
      <c r="AY18" s="112">
        <f>'HK6'!AB20</f>
        <v>9</v>
      </c>
      <c r="AZ18" s="112">
        <f>'HK6'!AE20</f>
        <v>7</v>
      </c>
      <c r="BA18" s="112">
        <f>'HK6'!AH20</f>
        <v>5</v>
      </c>
      <c r="BB18" s="380">
        <f t="shared" si="1"/>
        <v>7.22</v>
      </c>
      <c r="BC18" s="380">
        <f t="shared" si="2"/>
        <v>7.12</v>
      </c>
      <c r="BD18" s="111" t="str">
        <f t="shared" si="0"/>
        <v>Khá</v>
      </c>
      <c r="BE18" s="104">
        <f t="shared" si="3"/>
        <v>2</v>
      </c>
      <c r="BF18" s="104">
        <f t="shared" si="4"/>
        <v>1</v>
      </c>
      <c r="BG18" s="391" t="str">
        <f t="shared" si="5"/>
        <v>Học tiếp</v>
      </c>
      <c r="BH18" s="41" t="s">
        <v>113</v>
      </c>
      <c r="BI18" s="41" t="s">
        <v>112</v>
      </c>
    </row>
    <row r="19" spans="1:61" ht="19.5" customHeight="1">
      <c r="A19" s="113">
        <v>11</v>
      </c>
      <c r="B19" s="105" t="s">
        <v>114</v>
      </c>
      <c r="C19" s="106" t="s">
        <v>115</v>
      </c>
      <c r="D19" s="107">
        <v>409180092</v>
      </c>
      <c r="E19" s="108" t="s">
        <v>258</v>
      </c>
      <c r="F19" s="104" t="s">
        <v>21</v>
      </c>
      <c r="G19" s="129" t="s">
        <v>491</v>
      </c>
      <c r="H19" s="109">
        <v>5</v>
      </c>
      <c r="I19" s="109">
        <f>'HK1'!J21</f>
        <v>5</v>
      </c>
      <c r="J19" s="109">
        <f>'HK1'!M21</f>
        <v>5</v>
      </c>
      <c r="K19" s="109">
        <f>'HK1'!P21</f>
        <v>6</v>
      </c>
      <c r="L19" s="109">
        <f>'HK1'!S21</f>
        <v>9</v>
      </c>
      <c r="M19" s="109">
        <f>'HK1'!V21</f>
        <v>6</v>
      </c>
      <c r="N19" s="109">
        <f>'HK1'!Y21</f>
        <v>6</v>
      </c>
      <c r="O19" s="110">
        <f>'HK2'!J21</f>
        <v>7</v>
      </c>
      <c r="P19" s="110">
        <f>'HK2'!M21</f>
        <v>5</v>
      </c>
      <c r="Q19" s="110">
        <f>'HK2'!P21</f>
        <v>5</v>
      </c>
      <c r="R19" s="110">
        <f>'HK2'!V21</f>
        <v>8</v>
      </c>
      <c r="S19" s="110">
        <f>'HK2'!S21</f>
        <v>5</v>
      </c>
      <c r="T19" s="110">
        <f>'HK2'!Y21</f>
        <v>5</v>
      </c>
      <c r="U19" s="110">
        <f>'HK2'!AB21</f>
        <v>6</v>
      </c>
      <c r="V19" s="110">
        <f>'HK2'!AE21</f>
        <v>7</v>
      </c>
      <c r="W19" s="110">
        <f>'HK3'!K21</f>
        <v>5</v>
      </c>
      <c r="X19" s="110">
        <f>'HK3'!N21</f>
        <v>5</v>
      </c>
      <c r="Y19" s="110">
        <f>'HK3'!Q21</f>
        <v>5</v>
      </c>
      <c r="Z19" s="110">
        <f>'HK3'!W21</f>
        <v>6</v>
      </c>
      <c r="AA19" s="110">
        <f>'HK3'!T21</f>
        <v>5</v>
      </c>
      <c r="AB19" s="110">
        <f>'HK3'!Z21</f>
        <v>6</v>
      </c>
      <c r="AC19" s="110">
        <f>'HK3'!AC21</f>
        <v>9</v>
      </c>
      <c r="AD19" s="110">
        <f>'HK4'!J21</f>
        <v>6</v>
      </c>
      <c r="AE19" s="110">
        <f>'HK4'!M21</f>
        <v>5</v>
      </c>
      <c r="AF19" s="110">
        <f>'HK4'!P21</f>
        <v>5</v>
      </c>
      <c r="AG19" s="110">
        <f>'HK4'!S21</f>
        <v>7</v>
      </c>
      <c r="AH19" s="110">
        <f>'HK4'!V21</f>
        <v>6</v>
      </c>
      <c r="AI19" s="110">
        <f>'HK4'!Y21</f>
        <v>5</v>
      </c>
      <c r="AJ19" s="110">
        <f>'HK4'!AB21</f>
        <v>7</v>
      </c>
      <c r="AK19" s="112">
        <f>'HK5 (79)'!J21</f>
        <v>6</v>
      </c>
      <c r="AL19" s="112">
        <f>'HK5 (79)'!M21</f>
        <v>6</v>
      </c>
      <c r="AM19" s="112">
        <f>'HK5 (79)'!P21</f>
        <v>6</v>
      </c>
      <c r="AN19" s="112">
        <f>'HK5 (79)'!S21</f>
        <v>5</v>
      </c>
      <c r="AO19" s="112">
        <f>'HK5 (79)'!V21</f>
        <v>6</v>
      </c>
      <c r="AP19" s="112">
        <f>'HK5 (79)'!Y21</f>
        <v>7</v>
      </c>
      <c r="AQ19" s="112">
        <f>'HK5 (79)'!AB21</f>
        <v>7</v>
      </c>
      <c r="AR19" s="112">
        <f>'HK5 (79)'!AK21</f>
        <v>0</v>
      </c>
      <c r="AS19" s="112">
        <f>'HK6'!J21</f>
        <v>6</v>
      </c>
      <c r="AT19" s="112">
        <f>'HK6'!M21</f>
        <v>6</v>
      </c>
      <c r="AU19" s="112">
        <f>'HK6'!P21</f>
        <v>5</v>
      </c>
      <c r="AV19" s="112">
        <f>'HK6'!S21</f>
        <v>6</v>
      </c>
      <c r="AW19" s="112">
        <f>'HK6'!V21</f>
        <v>6</v>
      </c>
      <c r="AX19" s="112">
        <f>'HK6'!Y21</f>
        <v>7</v>
      </c>
      <c r="AY19" s="112">
        <f>'HK6'!AB21</f>
        <v>8</v>
      </c>
      <c r="AZ19" s="112">
        <f>'HK6'!AE21</f>
        <v>8</v>
      </c>
      <c r="BA19" s="112">
        <f>'HK6'!AH21</f>
        <v>0</v>
      </c>
      <c r="BB19" s="380">
        <f t="shared" si="1"/>
        <v>5.86</v>
      </c>
      <c r="BC19" s="380">
        <f t="shared" si="2"/>
        <v>5.76</v>
      </c>
      <c r="BD19" s="111" t="str">
        <f t="shared" si="0"/>
        <v>Trung Bình</v>
      </c>
      <c r="BE19" s="104">
        <f t="shared" si="3"/>
        <v>2</v>
      </c>
      <c r="BF19" s="104">
        <f t="shared" si="4"/>
        <v>2</v>
      </c>
      <c r="BG19" s="391" t="str">
        <f t="shared" si="5"/>
        <v>Học tiếp</v>
      </c>
      <c r="BH19" s="41" t="s">
        <v>114</v>
      </c>
      <c r="BI19" s="41" t="s">
        <v>115</v>
      </c>
    </row>
    <row r="20" spans="1:61" ht="19.5" customHeight="1">
      <c r="A20" s="104">
        <v>12</v>
      </c>
      <c r="B20" s="105" t="s">
        <v>116</v>
      </c>
      <c r="C20" s="106" t="s">
        <v>117</v>
      </c>
      <c r="D20" s="114">
        <v>409180093</v>
      </c>
      <c r="E20" s="108" t="s">
        <v>259</v>
      </c>
      <c r="F20" s="104" t="s">
        <v>9</v>
      </c>
      <c r="G20" s="129" t="s">
        <v>491</v>
      </c>
      <c r="H20" s="109">
        <v>6</v>
      </c>
      <c r="I20" s="109">
        <f>'HK1'!J22</f>
        <v>6</v>
      </c>
      <c r="J20" s="109">
        <f>'HK1'!M22</f>
        <v>6</v>
      </c>
      <c r="K20" s="109">
        <f>'HK1'!P22</f>
        <v>8</v>
      </c>
      <c r="L20" s="109">
        <f>'HK1'!S22</f>
        <v>9</v>
      </c>
      <c r="M20" s="109">
        <f>'HK1'!V22</f>
        <v>6</v>
      </c>
      <c r="N20" s="109">
        <f>'HK1'!Y22</f>
        <v>5</v>
      </c>
      <c r="O20" s="110">
        <f>'HK2'!J22</f>
        <v>9</v>
      </c>
      <c r="P20" s="110">
        <f>'HK2'!M22</f>
        <v>5</v>
      </c>
      <c r="Q20" s="110">
        <f>'HK2'!P22</f>
        <v>6</v>
      </c>
      <c r="R20" s="110">
        <f>'HK2'!V22</f>
        <v>5</v>
      </c>
      <c r="S20" s="110">
        <f>'HK2'!S22</f>
        <v>5</v>
      </c>
      <c r="T20" s="110">
        <f>'HK2'!Y22</f>
        <v>6</v>
      </c>
      <c r="U20" s="110">
        <f>'HK2'!AB22</f>
        <v>6</v>
      </c>
      <c r="V20" s="110">
        <f>'HK2'!AE22</f>
        <v>8</v>
      </c>
      <c r="W20" s="110">
        <f>'HK3'!K22</f>
        <v>7</v>
      </c>
      <c r="X20" s="110">
        <f>'HK3'!N22</f>
        <v>5</v>
      </c>
      <c r="Y20" s="110">
        <f>'HK3'!Q22</f>
        <v>9</v>
      </c>
      <c r="Z20" s="110">
        <f>'HK3'!W22</f>
        <v>7</v>
      </c>
      <c r="AA20" s="110">
        <f>'HK3'!T22</f>
        <v>6</v>
      </c>
      <c r="AB20" s="110">
        <f>'HK3'!Z22</f>
        <v>6</v>
      </c>
      <c r="AC20" s="110">
        <f>'HK3'!AC22</f>
        <v>10</v>
      </c>
      <c r="AD20" s="110">
        <f>'HK4'!J22</f>
        <v>6</v>
      </c>
      <c r="AE20" s="110">
        <f>'HK4'!M22</f>
        <v>4</v>
      </c>
      <c r="AF20" s="110">
        <f>'HK4'!P22</f>
        <v>6</v>
      </c>
      <c r="AG20" s="110">
        <f>'HK4'!S22</f>
        <v>8</v>
      </c>
      <c r="AH20" s="110">
        <f>'HK4'!V22</f>
        <v>7</v>
      </c>
      <c r="AI20" s="110">
        <f>'HK4'!Y22</f>
        <v>7</v>
      </c>
      <c r="AJ20" s="110">
        <f>'HK4'!AB22</f>
        <v>10</v>
      </c>
      <c r="AK20" s="112">
        <f>'HK5 (79)'!J22</f>
        <v>6</v>
      </c>
      <c r="AL20" s="112">
        <f>'HK5 (79)'!M22</f>
        <v>5</v>
      </c>
      <c r="AM20" s="112">
        <f>'HK5 (79)'!P22</f>
        <v>6</v>
      </c>
      <c r="AN20" s="112">
        <f>'HK5 (79)'!S22</f>
        <v>9</v>
      </c>
      <c r="AO20" s="112">
        <f>'HK5 (79)'!V22</f>
        <v>7</v>
      </c>
      <c r="AP20" s="112">
        <f>'HK5 (79)'!Y22</f>
        <v>9</v>
      </c>
      <c r="AQ20" s="112">
        <f>'HK5 (79)'!AB22</f>
        <v>6</v>
      </c>
      <c r="AR20" s="112">
        <f>'HK5 (79)'!AK22</f>
        <v>8</v>
      </c>
      <c r="AS20" s="112">
        <f>'HK6'!J22</f>
        <v>8</v>
      </c>
      <c r="AT20" s="112">
        <f>'HK6'!M22</f>
        <v>8</v>
      </c>
      <c r="AU20" s="112">
        <f>'HK6'!P22</f>
        <v>7</v>
      </c>
      <c r="AV20" s="112">
        <f>'HK6'!S22</f>
        <v>7</v>
      </c>
      <c r="AW20" s="112">
        <f>'HK6'!V22</f>
        <v>7</v>
      </c>
      <c r="AX20" s="112">
        <f>'HK6'!Y22</f>
        <v>8</v>
      </c>
      <c r="AY20" s="112">
        <f>'HK6'!AB22</f>
        <v>9</v>
      </c>
      <c r="AZ20" s="112">
        <f>'HK6'!AE22</f>
        <v>7</v>
      </c>
      <c r="BA20" s="112">
        <f>'HK6'!AH22</f>
        <v>3</v>
      </c>
      <c r="BB20" s="380">
        <f t="shared" si="1"/>
        <v>7.33</v>
      </c>
      <c r="BC20" s="380">
        <f t="shared" si="2"/>
        <v>6.62</v>
      </c>
      <c r="BD20" s="111" t="str">
        <f t="shared" si="0"/>
        <v>TB.Khá</v>
      </c>
      <c r="BE20" s="104">
        <f t="shared" si="3"/>
        <v>2</v>
      </c>
      <c r="BF20" s="104">
        <f t="shared" si="4"/>
        <v>5</v>
      </c>
      <c r="BG20" s="391" t="str">
        <f t="shared" si="5"/>
        <v>Học tiếp</v>
      </c>
      <c r="BH20" s="41" t="s">
        <v>116</v>
      </c>
      <c r="BI20" s="41" t="s">
        <v>117</v>
      </c>
    </row>
    <row r="21" spans="1:61" ht="19.5" customHeight="1">
      <c r="A21" s="113">
        <v>13</v>
      </c>
      <c r="B21" s="105" t="s">
        <v>118</v>
      </c>
      <c r="C21" s="106" t="s">
        <v>119</v>
      </c>
      <c r="D21" s="114">
        <v>409180095</v>
      </c>
      <c r="E21" s="108" t="s">
        <v>260</v>
      </c>
      <c r="F21" s="104" t="s">
        <v>23</v>
      </c>
      <c r="G21" s="129" t="s">
        <v>491</v>
      </c>
      <c r="H21" s="109">
        <v>5</v>
      </c>
      <c r="I21" s="109">
        <f>'HK1'!J23</f>
        <v>5</v>
      </c>
      <c r="J21" s="109">
        <f>'HK1'!M23</f>
        <v>6</v>
      </c>
      <c r="K21" s="109">
        <f>'HK1'!P23</f>
        <v>8</v>
      </c>
      <c r="L21" s="109">
        <f>'HK1'!S23</f>
        <v>9</v>
      </c>
      <c r="M21" s="109">
        <f>'HK1'!V23</f>
        <v>7</v>
      </c>
      <c r="N21" s="109">
        <f>'HK1'!Y23</f>
        <v>5</v>
      </c>
      <c r="O21" s="110">
        <f>'HK2'!J23</f>
        <v>8</v>
      </c>
      <c r="P21" s="110">
        <f>'HK2'!M23</f>
        <v>6</v>
      </c>
      <c r="Q21" s="110">
        <f>'HK2'!P23</f>
        <v>6</v>
      </c>
      <c r="R21" s="110">
        <f>'HK2'!V23</f>
        <v>6</v>
      </c>
      <c r="S21" s="110">
        <f>'HK2'!S23</f>
        <v>6</v>
      </c>
      <c r="T21" s="110">
        <f>'HK2'!Y23</f>
        <v>6</v>
      </c>
      <c r="U21" s="110">
        <f>'HK2'!AB23</f>
        <v>7</v>
      </c>
      <c r="V21" s="110">
        <f>'HK2'!AE23</f>
        <v>8</v>
      </c>
      <c r="W21" s="110">
        <f>'HK3'!K23</f>
        <v>6</v>
      </c>
      <c r="X21" s="110">
        <f>'HK3'!N23</f>
        <v>5</v>
      </c>
      <c r="Y21" s="110">
        <f>'HK3'!Q23</f>
        <v>10</v>
      </c>
      <c r="Z21" s="110">
        <f>'HK3'!W23</f>
        <v>8</v>
      </c>
      <c r="AA21" s="110">
        <f>'HK3'!T23</f>
        <v>8</v>
      </c>
      <c r="AB21" s="110">
        <f>'HK3'!Z23</f>
        <v>5</v>
      </c>
      <c r="AC21" s="110">
        <f>'HK3'!AC23</f>
        <v>10</v>
      </c>
      <c r="AD21" s="110">
        <f>'HK4'!J23</f>
        <v>6</v>
      </c>
      <c r="AE21" s="110">
        <f>'HK4'!M23</f>
        <v>5</v>
      </c>
      <c r="AF21" s="110">
        <f>'HK4'!P23</f>
        <v>5</v>
      </c>
      <c r="AG21" s="110">
        <f>'HK4'!S23</f>
        <v>8</v>
      </c>
      <c r="AH21" s="110">
        <f>'HK4'!V23</f>
        <v>7</v>
      </c>
      <c r="AI21" s="110">
        <f>'HK4'!Y23</f>
        <v>6</v>
      </c>
      <c r="AJ21" s="110">
        <f>'HK4'!AB23</f>
        <v>0</v>
      </c>
      <c r="AK21" s="112">
        <f>'HK5 (79)'!J23</f>
        <v>5</v>
      </c>
      <c r="AL21" s="112">
        <f>'HK5 (79)'!M23</f>
        <v>6</v>
      </c>
      <c r="AM21" s="112">
        <f>'HK5 (79)'!P23</f>
        <v>8</v>
      </c>
      <c r="AN21" s="112">
        <f>'HK5 (79)'!S23</f>
        <v>9</v>
      </c>
      <c r="AO21" s="112">
        <f>'HK5 (79)'!V23</f>
        <v>7</v>
      </c>
      <c r="AP21" s="112">
        <f>'HK5 (79)'!Y23</f>
        <v>8</v>
      </c>
      <c r="AQ21" s="112">
        <f>'HK5 (79)'!AB23</f>
        <v>7</v>
      </c>
      <c r="AR21" s="112">
        <f>'HK5 (79)'!AK23</f>
        <v>0</v>
      </c>
      <c r="AS21" s="112">
        <f>'HK6'!J23</f>
        <v>7</v>
      </c>
      <c r="AT21" s="112">
        <f>'HK6'!M23</f>
        <v>6</v>
      </c>
      <c r="AU21" s="112">
        <f>'HK6'!P23</f>
        <v>7</v>
      </c>
      <c r="AV21" s="112">
        <f>'HK6'!S23</f>
        <v>5</v>
      </c>
      <c r="AW21" s="112">
        <f>'HK6'!V23</f>
        <v>7</v>
      </c>
      <c r="AX21" s="112">
        <f>'HK6'!Y23</f>
        <v>7</v>
      </c>
      <c r="AY21" s="112">
        <f>'HK6'!AB23</f>
        <v>9</v>
      </c>
      <c r="AZ21" s="112">
        <f>'HK6'!AE23</f>
        <v>8</v>
      </c>
      <c r="BA21" s="112">
        <f>'HK6'!AH23</f>
        <v>0</v>
      </c>
      <c r="BB21" s="380">
        <f t="shared" si="1"/>
        <v>6.73</v>
      </c>
      <c r="BC21" s="380">
        <f t="shared" si="2"/>
        <v>6.52</v>
      </c>
      <c r="BD21" s="111" t="str">
        <f t="shared" si="0"/>
        <v>TB.Khá</v>
      </c>
      <c r="BE21" s="104">
        <f t="shared" si="3"/>
        <v>3</v>
      </c>
      <c r="BF21" s="104">
        <f t="shared" si="4"/>
        <v>3</v>
      </c>
      <c r="BG21" s="391" t="str">
        <f t="shared" si="5"/>
        <v>Học tiếp</v>
      </c>
      <c r="BH21" s="41" t="s">
        <v>118</v>
      </c>
      <c r="BI21" s="41" t="s">
        <v>119</v>
      </c>
    </row>
    <row r="22" spans="1:61" s="427" customFormat="1" ht="19.5" customHeight="1">
      <c r="A22" s="415">
        <v>14</v>
      </c>
      <c r="B22" s="416" t="s">
        <v>120</v>
      </c>
      <c r="C22" s="417" t="s">
        <v>121</v>
      </c>
      <c r="D22" s="439">
        <v>409180096</v>
      </c>
      <c r="E22" s="419" t="s">
        <v>261</v>
      </c>
      <c r="F22" s="415" t="s">
        <v>24</v>
      </c>
      <c r="G22" s="420" t="s">
        <v>491</v>
      </c>
      <c r="H22" s="421" t="s">
        <v>51</v>
      </c>
      <c r="I22" s="421">
        <f>'HK1'!J24</f>
        <v>7</v>
      </c>
      <c r="J22" s="421">
        <f>'HK1'!M24</f>
        <v>6</v>
      </c>
      <c r="K22" s="421">
        <f>'HK1'!P24</f>
        <v>0</v>
      </c>
      <c r="L22" s="421">
        <f>'HK1'!S24</f>
        <v>9</v>
      </c>
      <c r="M22" s="421">
        <f>'HK1'!V24</f>
        <v>9</v>
      </c>
      <c r="N22" s="421">
        <f>'HK1'!Y24</f>
        <v>9</v>
      </c>
      <c r="O22" s="422">
        <f>'HK2'!J24</f>
        <v>8</v>
      </c>
      <c r="P22" s="422">
        <f>'HK2'!M24</f>
        <v>5</v>
      </c>
      <c r="Q22" s="422">
        <f>'HK2'!P24</f>
        <v>7</v>
      </c>
      <c r="R22" s="422">
        <f>'HK2'!V24</f>
        <v>7</v>
      </c>
      <c r="S22" s="422">
        <f>'HK2'!S24</f>
        <v>6</v>
      </c>
      <c r="T22" s="422">
        <f>'HK2'!Y24</f>
        <v>7</v>
      </c>
      <c r="U22" s="422">
        <f>'HK2'!AB24</f>
        <v>7</v>
      </c>
      <c r="V22" s="422">
        <f>'HK2'!AE24</f>
        <v>8</v>
      </c>
      <c r="W22" s="422">
        <f>'HK3'!K24</f>
        <v>6</v>
      </c>
      <c r="X22" s="422">
        <f>'HK3'!N24</f>
        <v>6</v>
      </c>
      <c r="Y22" s="422">
        <f>'HK3'!Q24</f>
        <v>5</v>
      </c>
      <c r="Z22" s="422">
        <f>'HK3'!W24</f>
        <v>8</v>
      </c>
      <c r="AA22" s="422">
        <f>'HK3'!T24</f>
        <v>6</v>
      </c>
      <c r="AB22" s="422">
        <f>'HK3'!Z24</f>
        <v>7</v>
      </c>
      <c r="AC22" s="422">
        <f>'HK3'!AC24</f>
        <v>0</v>
      </c>
      <c r="AD22" s="422">
        <f>'HK4'!J24</f>
        <v>7</v>
      </c>
      <c r="AE22" s="422">
        <f>'HK4'!M24</f>
        <v>5</v>
      </c>
      <c r="AF22" s="422">
        <f>'HK4'!P24</f>
        <v>6</v>
      </c>
      <c r="AG22" s="422">
        <f>'HK4'!S24</f>
        <v>6</v>
      </c>
      <c r="AH22" s="422">
        <f>'HK4'!V24</f>
        <v>8</v>
      </c>
      <c r="AI22" s="422">
        <f>'HK4'!Y24</f>
        <v>5</v>
      </c>
      <c r="AJ22" s="422">
        <f>'HK4'!AB24</f>
        <v>10</v>
      </c>
      <c r="AK22" s="423">
        <f>'HK5 (79)'!J24</f>
        <v>5</v>
      </c>
      <c r="AL22" s="423">
        <f>'HK5 (79)'!M24</f>
        <v>5</v>
      </c>
      <c r="AM22" s="423">
        <f>'HK5 (79)'!P24</f>
        <v>6</v>
      </c>
      <c r="AN22" s="423">
        <f>'HK5 (79)'!S24</f>
        <v>7</v>
      </c>
      <c r="AO22" s="423">
        <f>'HK5 (79)'!V24</f>
        <v>7</v>
      </c>
      <c r="AP22" s="423">
        <f>'HK5 (79)'!Y24</f>
        <v>8</v>
      </c>
      <c r="AQ22" s="423">
        <f>'HK5 (79)'!AB24</f>
        <v>7</v>
      </c>
      <c r="AR22" s="423">
        <f>'HK5 (79)'!AK24</f>
        <v>0</v>
      </c>
      <c r="AS22" s="423">
        <f>'HK6'!J24</f>
        <v>7</v>
      </c>
      <c r="AT22" s="423">
        <f>'HK6'!M24</f>
        <v>5</v>
      </c>
      <c r="AU22" s="423">
        <f>'HK6'!P24</f>
        <v>4</v>
      </c>
      <c r="AV22" s="423">
        <f>'HK6'!S24</f>
        <v>6</v>
      </c>
      <c r="AW22" s="423">
        <f>'HK6'!V24</f>
        <v>6</v>
      </c>
      <c r="AX22" s="423">
        <f>'HK6'!Y24</f>
        <v>8</v>
      </c>
      <c r="AY22" s="423">
        <f>'HK6'!AB24</f>
        <v>8</v>
      </c>
      <c r="AZ22" s="423">
        <f>'HK6'!AE24</f>
        <v>7</v>
      </c>
      <c r="BA22" s="423">
        <f>'HK6'!AH24</f>
        <v>0</v>
      </c>
      <c r="BB22" s="424">
        <f t="shared" si="1"/>
        <v>6.02</v>
      </c>
      <c r="BC22" s="424">
        <f t="shared" si="2"/>
        <v>6.48</v>
      </c>
      <c r="BD22" s="425" t="str">
        <f t="shared" si="0"/>
        <v>TB.Khá</v>
      </c>
      <c r="BE22" s="415">
        <f t="shared" si="3"/>
        <v>5</v>
      </c>
      <c r="BF22" s="415">
        <f t="shared" si="4"/>
        <v>6</v>
      </c>
      <c r="BG22" s="426" t="str">
        <f t="shared" si="5"/>
        <v>Học tiếp</v>
      </c>
      <c r="BH22" s="427" t="s">
        <v>120</v>
      </c>
      <c r="BI22" s="427" t="s">
        <v>121</v>
      </c>
    </row>
    <row r="23" spans="1:61" ht="19.5" customHeight="1">
      <c r="A23" s="113">
        <v>15</v>
      </c>
      <c r="B23" s="105" t="s">
        <v>122</v>
      </c>
      <c r="C23" s="106" t="s">
        <v>121</v>
      </c>
      <c r="D23" s="114">
        <v>409180097</v>
      </c>
      <c r="E23" s="108" t="s">
        <v>262</v>
      </c>
      <c r="F23" s="104" t="s">
        <v>25</v>
      </c>
      <c r="G23" s="129" t="s">
        <v>490</v>
      </c>
      <c r="H23" s="109">
        <v>6</v>
      </c>
      <c r="I23" s="109">
        <f>'HK1'!J25</f>
        <v>7</v>
      </c>
      <c r="J23" s="109">
        <f>'HK1'!M25</f>
        <v>9</v>
      </c>
      <c r="K23" s="109">
        <f>'HK1'!P25</f>
        <v>5</v>
      </c>
      <c r="L23" s="109">
        <f>'HK1'!S25</f>
        <v>9</v>
      </c>
      <c r="M23" s="109">
        <f>'HK1'!V25</f>
        <v>8</v>
      </c>
      <c r="N23" s="109">
        <f>'HK1'!Y25</f>
        <v>8</v>
      </c>
      <c r="O23" s="110">
        <f>'HK2'!J25</f>
        <v>8</v>
      </c>
      <c r="P23" s="110">
        <f>'HK2'!M25</f>
        <v>7</v>
      </c>
      <c r="Q23" s="110">
        <f>'HK2'!P25</f>
        <v>8</v>
      </c>
      <c r="R23" s="110">
        <f>'HK2'!V25</f>
        <v>6</v>
      </c>
      <c r="S23" s="110">
        <f>'HK2'!S25</f>
        <v>7</v>
      </c>
      <c r="T23" s="110">
        <f>'HK2'!Y25</f>
        <v>6</v>
      </c>
      <c r="U23" s="110">
        <f>'HK2'!AB25</f>
        <v>7</v>
      </c>
      <c r="V23" s="110">
        <f>'HK2'!AE25</f>
        <v>6</v>
      </c>
      <c r="W23" s="110">
        <f>'HK3'!K25</f>
        <v>7</v>
      </c>
      <c r="X23" s="110">
        <f>'HK3'!N25</f>
        <v>5</v>
      </c>
      <c r="Y23" s="110">
        <f>'HK3'!Q25</f>
        <v>10</v>
      </c>
      <c r="Z23" s="110">
        <f>'HK3'!W25</f>
        <v>7</v>
      </c>
      <c r="AA23" s="110">
        <f>'HK3'!T25</f>
        <v>8</v>
      </c>
      <c r="AB23" s="110">
        <f>'HK3'!Z25</f>
        <v>8</v>
      </c>
      <c r="AC23" s="110">
        <f>'HK3'!AC25</f>
        <v>6</v>
      </c>
      <c r="AD23" s="110">
        <f>'HK4'!J25</f>
        <v>6</v>
      </c>
      <c r="AE23" s="110">
        <f>'HK4'!M25</f>
        <v>8</v>
      </c>
      <c r="AF23" s="110">
        <f>'HK4'!P25</f>
        <v>6</v>
      </c>
      <c r="AG23" s="110">
        <f>'HK4'!S25</f>
        <v>9</v>
      </c>
      <c r="AH23" s="110">
        <f>'HK4'!V25</f>
        <v>7</v>
      </c>
      <c r="AI23" s="110">
        <f>'HK4'!Y25</f>
        <v>6</v>
      </c>
      <c r="AJ23" s="110">
        <f>'HK4'!AB25</f>
        <v>10</v>
      </c>
      <c r="AK23" s="112">
        <f>'HK5 (79)'!J25</f>
        <v>7</v>
      </c>
      <c r="AL23" s="112">
        <f>'HK5 (79)'!M25</f>
        <v>8</v>
      </c>
      <c r="AM23" s="112">
        <f>'HK5 (79)'!P25</f>
        <v>8</v>
      </c>
      <c r="AN23" s="112">
        <f>'HK5 (79)'!S25</f>
        <v>6</v>
      </c>
      <c r="AO23" s="112">
        <f>'HK5 (79)'!V25</f>
        <v>9</v>
      </c>
      <c r="AP23" s="112">
        <f>'HK5 (79)'!Y25</f>
        <v>9</v>
      </c>
      <c r="AQ23" s="112">
        <f>'HK5 (79)'!AB25</f>
        <v>6</v>
      </c>
      <c r="AR23" s="112">
        <f>'HK5 (79)'!AK25</f>
        <v>10</v>
      </c>
      <c r="AS23" s="112">
        <f>'HK6'!J25</f>
        <v>9</v>
      </c>
      <c r="AT23" s="112">
        <f>'HK6'!M25</f>
        <v>7</v>
      </c>
      <c r="AU23" s="112">
        <f>'HK6'!P25</f>
        <v>9</v>
      </c>
      <c r="AV23" s="112">
        <f>'HK6'!S25</f>
        <v>7</v>
      </c>
      <c r="AW23" s="112">
        <f>'HK6'!V25</f>
        <v>8</v>
      </c>
      <c r="AX23" s="112">
        <f>'HK6'!Y25</f>
        <v>8</v>
      </c>
      <c r="AY23" s="112">
        <f>'HK6'!AB25</f>
        <v>9</v>
      </c>
      <c r="AZ23" s="112">
        <f>'HK6'!AE25</f>
        <v>7</v>
      </c>
      <c r="BA23" s="112">
        <f>'HK6'!AH25</f>
        <v>10</v>
      </c>
      <c r="BB23" s="380">
        <f t="shared" si="1"/>
        <v>8.08</v>
      </c>
      <c r="BC23" s="380">
        <f t="shared" si="2"/>
        <v>7.68</v>
      </c>
      <c r="BD23" s="111" t="str">
        <f t="shared" si="0"/>
        <v>Khá</v>
      </c>
      <c r="BE23" s="104">
        <f t="shared" si="3"/>
        <v>0</v>
      </c>
      <c r="BF23" s="104">
        <f t="shared" si="4"/>
        <v>0</v>
      </c>
      <c r="BG23" s="391" t="str">
        <f t="shared" si="5"/>
        <v>Học tiếp</v>
      </c>
      <c r="BH23" s="41" t="s">
        <v>122</v>
      </c>
      <c r="BI23" s="41" t="s">
        <v>121</v>
      </c>
    </row>
    <row r="24" spans="1:61" ht="19.5" customHeight="1">
      <c r="A24" s="113">
        <v>16</v>
      </c>
      <c r="B24" s="105" t="s">
        <v>123</v>
      </c>
      <c r="C24" s="106" t="s">
        <v>124</v>
      </c>
      <c r="D24" s="107">
        <v>409180098</v>
      </c>
      <c r="E24" s="108" t="s">
        <v>263</v>
      </c>
      <c r="F24" s="104" t="s">
        <v>26</v>
      </c>
      <c r="G24" s="129" t="s">
        <v>490</v>
      </c>
      <c r="H24" s="109">
        <v>7</v>
      </c>
      <c r="I24" s="109">
        <f>'HK1'!J26</f>
        <v>7</v>
      </c>
      <c r="J24" s="109">
        <f>'HK1'!M26</f>
        <v>8</v>
      </c>
      <c r="K24" s="109">
        <f>'HK1'!P26</f>
        <v>5</v>
      </c>
      <c r="L24" s="109">
        <f>'HK1'!S26</f>
        <v>9</v>
      </c>
      <c r="M24" s="109">
        <f>'HK1'!V26</f>
        <v>7</v>
      </c>
      <c r="N24" s="109">
        <f>'HK1'!Y26</f>
        <v>8</v>
      </c>
      <c r="O24" s="110">
        <f>'HK2'!J26</f>
        <v>9</v>
      </c>
      <c r="P24" s="110">
        <f>'HK2'!M26</f>
        <v>6</v>
      </c>
      <c r="Q24" s="110">
        <f>'HK2'!P26</f>
        <v>5</v>
      </c>
      <c r="R24" s="110">
        <f>'HK2'!V26</f>
        <v>6</v>
      </c>
      <c r="S24" s="110">
        <f>'HK2'!S26</f>
        <v>7</v>
      </c>
      <c r="T24" s="110">
        <f>'HK2'!Y26</f>
        <v>7</v>
      </c>
      <c r="U24" s="110">
        <f>'HK2'!AB26</f>
        <v>7</v>
      </c>
      <c r="V24" s="110">
        <f>'HK2'!AE26</f>
        <v>6</v>
      </c>
      <c r="W24" s="110">
        <f>'HK3'!K26</f>
        <v>7</v>
      </c>
      <c r="X24" s="110">
        <f>'HK3'!N26</f>
        <v>6</v>
      </c>
      <c r="Y24" s="110">
        <f>'HK3'!Q26</f>
        <v>10</v>
      </c>
      <c r="Z24" s="110">
        <f>'HK3'!W26</f>
        <v>7</v>
      </c>
      <c r="AA24" s="110">
        <f>'HK3'!T26</f>
        <v>7</v>
      </c>
      <c r="AB24" s="110">
        <f>'HK3'!Z26</f>
        <v>7</v>
      </c>
      <c r="AC24" s="110">
        <f>'HK3'!AC26</f>
        <v>6</v>
      </c>
      <c r="AD24" s="110">
        <f>'HK4'!J26</f>
        <v>7</v>
      </c>
      <c r="AE24" s="110">
        <f>'HK4'!M26</f>
        <v>6</v>
      </c>
      <c r="AF24" s="110">
        <f>'HK4'!P26</f>
        <v>6</v>
      </c>
      <c r="AG24" s="110">
        <f>'HK4'!S26</f>
        <v>8</v>
      </c>
      <c r="AH24" s="110">
        <f>'HK4'!V26</f>
        <v>7</v>
      </c>
      <c r="AI24" s="110">
        <f>'HK4'!Y26</f>
        <v>6</v>
      </c>
      <c r="AJ24" s="110">
        <f>'HK4'!AB26</f>
        <v>7</v>
      </c>
      <c r="AK24" s="112">
        <f>'HK5 (79)'!J26</f>
        <v>5</v>
      </c>
      <c r="AL24" s="112">
        <f>'HK5 (79)'!M26</f>
        <v>7</v>
      </c>
      <c r="AM24" s="112">
        <f>'HK5 (79)'!P26</f>
        <v>7</v>
      </c>
      <c r="AN24" s="112">
        <f>'HK5 (79)'!S26</f>
        <v>6</v>
      </c>
      <c r="AO24" s="112">
        <f>'HK5 (79)'!V26</f>
        <v>7</v>
      </c>
      <c r="AP24" s="112">
        <f>'HK5 (79)'!Y26</f>
        <v>8</v>
      </c>
      <c r="AQ24" s="112">
        <f>'HK5 (79)'!AB26</f>
        <v>6</v>
      </c>
      <c r="AR24" s="112">
        <f>'HK5 (79)'!AK26</f>
        <v>10</v>
      </c>
      <c r="AS24" s="112">
        <f>'HK6'!J26</f>
        <v>8</v>
      </c>
      <c r="AT24" s="112">
        <f>'HK6'!M26</f>
        <v>6</v>
      </c>
      <c r="AU24" s="112">
        <f>'HK6'!P26</f>
        <v>7</v>
      </c>
      <c r="AV24" s="112">
        <f>'HK6'!S26</f>
        <v>6</v>
      </c>
      <c r="AW24" s="112">
        <f>'HK6'!V26</f>
        <v>8</v>
      </c>
      <c r="AX24" s="112">
        <f>'HK6'!Y26</f>
        <v>9</v>
      </c>
      <c r="AY24" s="112">
        <f>'HK6'!AB26</f>
        <v>9</v>
      </c>
      <c r="AZ24" s="112">
        <f>'HK6'!AE26</f>
        <v>9</v>
      </c>
      <c r="BA24" s="112">
        <f>'HK6'!AH26</f>
        <v>8</v>
      </c>
      <c r="BB24" s="380">
        <f t="shared" si="1"/>
        <v>7.16</v>
      </c>
      <c r="BC24" s="380">
        <f t="shared" si="2"/>
        <v>7.12</v>
      </c>
      <c r="BD24" s="111" t="str">
        <f t="shared" si="0"/>
        <v>Khá</v>
      </c>
      <c r="BE24" s="104">
        <f t="shared" si="3"/>
        <v>0</v>
      </c>
      <c r="BF24" s="104">
        <f t="shared" si="4"/>
        <v>0</v>
      </c>
      <c r="BG24" s="391" t="str">
        <f t="shared" si="5"/>
        <v>Học tiếp</v>
      </c>
      <c r="BH24" s="41" t="s">
        <v>123</v>
      </c>
      <c r="BI24" s="41" t="s">
        <v>124</v>
      </c>
    </row>
    <row r="25" spans="1:61" ht="19.5" customHeight="1">
      <c r="A25" s="104">
        <v>17</v>
      </c>
      <c r="B25" s="105" t="s">
        <v>125</v>
      </c>
      <c r="C25" s="106" t="s">
        <v>124</v>
      </c>
      <c r="D25" s="114">
        <v>409180099</v>
      </c>
      <c r="E25" s="108" t="s">
        <v>264</v>
      </c>
      <c r="F25" s="104" t="s">
        <v>2</v>
      </c>
      <c r="G25" s="129" t="s">
        <v>490</v>
      </c>
      <c r="H25" s="109">
        <v>6</v>
      </c>
      <c r="I25" s="109">
        <f>'HK1'!J27</f>
        <v>7</v>
      </c>
      <c r="J25" s="109">
        <f>'HK1'!M27</f>
        <v>6</v>
      </c>
      <c r="K25" s="109">
        <f>'HK1'!P27</f>
        <v>6</v>
      </c>
      <c r="L25" s="109">
        <f>'HK1'!S27</f>
        <v>9</v>
      </c>
      <c r="M25" s="109">
        <f>'HK1'!V27</f>
        <v>8</v>
      </c>
      <c r="N25" s="109">
        <f>'HK1'!Y27</f>
        <v>8</v>
      </c>
      <c r="O25" s="110">
        <f>'HK2'!J27</f>
        <v>8</v>
      </c>
      <c r="P25" s="110">
        <f>'HK2'!M27</f>
        <v>5</v>
      </c>
      <c r="Q25" s="110">
        <f>'HK2'!P27</f>
        <v>5</v>
      </c>
      <c r="R25" s="110">
        <f>'HK2'!V27</f>
        <v>5</v>
      </c>
      <c r="S25" s="110">
        <f>'HK2'!S27</f>
        <v>6</v>
      </c>
      <c r="T25" s="110">
        <f>'HK2'!Y27</f>
        <v>8</v>
      </c>
      <c r="U25" s="110">
        <f>'HK2'!AB27</f>
        <v>7</v>
      </c>
      <c r="V25" s="110">
        <f>'HK2'!AE27</f>
        <v>7</v>
      </c>
      <c r="W25" s="110">
        <f>'HK3'!K27</f>
        <v>7</v>
      </c>
      <c r="X25" s="110">
        <f>'HK3'!N27</f>
        <v>6</v>
      </c>
      <c r="Y25" s="110">
        <f>'HK3'!Q27</f>
        <v>9</v>
      </c>
      <c r="Z25" s="110">
        <f>'HK3'!W27</f>
        <v>8</v>
      </c>
      <c r="AA25" s="110">
        <f>'HK3'!T27</f>
        <v>7</v>
      </c>
      <c r="AB25" s="110">
        <f>'HK3'!Z27</f>
        <v>6</v>
      </c>
      <c r="AC25" s="110">
        <f>'HK3'!AC27</f>
        <v>6</v>
      </c>
      <c r="AD25" s="110">
        <f>'HK4'!J27</f>
        <v>6</v>
      </c>
      <c r="AE25" s="110">
        <f>'HK4'!M27</f>
        <v>5</v>
      </c>
      <c r="AF25" s="110">
        <f>'HK4'!P27</f>
        <v>7</v>
      </c>
      <c r="AG25" s="110">
        <f>'HK4'!S27</f>
        <v>8</v>
      </c>
      <c r="AH25" s="110">
        <f>'HK4'!V27</f>
        <v>8</v>
      </c>
      <c r="AI25" s="110">
        <f>'HK4'!Y27</f>
        <v>5</v>
      </c>
      <c r="AJ25" s="110">
        <f>'HK4'!AB27</f>
        <v>0</v>
      </c>
      <c r="AK25" s="112">
        <f>'HK5 (79)'!J27</f>
        <v>6</v>
      </c>
      <c r="AL25" s="112">
        <f>'HK5 (79)'!M27</f>
        <v>7</v>
      </c>
      <c r="AM25" s="112">
        <f>'HK5 (79)'!P27</f>
        <v>9</v>
      </c>
      <c r="AN25" s="112">
        <f>'HK5 (79)'!S27</f>
        <v>9</v>
      </c>
      <c r="AO25" s="112">
        <f>'HK5 (79)'!V27</f>
        <v>8</v>
      </c>
      <c r="AP25" s="112">
        <f>'HK5 (79)'!Y27</f>
        <v>9</v>
      </c>
      <c r="AQ25" s="112">
        <f>'HK5 (79)'!AB27</f>
        <v>6</v>
      </c>
      <c r="AR25" s="112">
        <f>'HK5 (79)'!AK27</f>
        <v>2</v>
      </c>
      <c r="AS25" s="112">
        <f>'HK6'!J27</f>
        <v>9</v>
      </c>
      <c r="AT25" s="112">
        <f>'HK6'!M27</f>
        <v>9</v>
      </c>
      <c r="AU25" s="112">
        <f>'HK6'!P27</f>
        <v>8</v>
      </c>
      <c r="AV25" s="112">
        <f>'HK6'!S27</f>
        <v>8</v>
      </c>
      <c r="AW25" s="112">
        <f>'HK6'!V27</f>
        <v>8</v>
      </c>
      <c r="AX25" s="112">
        <f>'HK6'!Y27</f>
        <v>8</v>
      </c>
      <c r="AY25" s="112">
        <f>'HK6'!AB27</f>
        <v>9</v>
      </c>
      <c r="AZ25" s="112">
        <f>'HK6'!AE27</f>
        <v>7</v>
      </c>
      <c r="BA25" s="112">
        <f>'HK6'!AH27</f>
        <v>0</v>
      </c>
      <c r="BB25" s="380">
        <f t="shared" si="1"/>
        <v>7.96</v>
      </c>
      <c r="BC25" s="380">
        <f t="shared" si="2"/>
        <v>7.16</v>
      </c>
      <c r="BD25" s="111" t="str">
        <f t="shared" si="0"/>
        <v>Khá</v>
      </c>
      <c r="BE25" s="104">
        <f t="shared" si="3"/>
        <v>3</v>
      </c>
      <c r="BF25" s="104">
        <f t="shared" si="4"/>
        <v>3</v>
      </c>
      <c r="BG25" s="391" t="str">
        <f t="shared" si="5"/>
        <v>Học tiếp</v>
      </c>
      <c r="BH25" s="41" t="s">
        <v>125</v>
      </c>
      <c r="BI25" s="41" t="s">
        <v>124</v>
      </c>
    </row>
    <row r="26" spans="1:61" ht="19.5" customHeight="1">
      <c r="A26" s="113">
        <v>18</v>
      </c>
      <c r="B26" s="105" t="s">
        <v>126</v>
      </c>
      <c r="C26" s="106" t="s">
        <v>127</v>
      </c>
      <c r="D26" s="107">
        <v>409180100</v>
      </c>
      <c r="E26" s="108" t="s">
        <v>265</v>
      </c>
      <c r="F26" s="104" t="s">
        <v>15</v>
      </c>
      <c r="G26" s="129" t="s">
        <v>490</v>
      </c>
      <c r="H26" s="109">
        <v>7</v>
      </c>
      <c r="I26" s="109">
        <f>'HK1'!J28</f>
        <v>8</v>
      </c>
      <c r="J26" s="109">
        <f>'HK1'!M28</f>
        <v>7</v>
      </c>
      <c r="K26" s="109">
        <f>'HK1'!P28</f>
        <v>5</v>
      </c>
      <c r="L26" s="109">
        <f>'HK1'!S28</f>
        <v>9</v>
      </c>
      <c r="M26" s="109">
        <f>'HK1'!V28</f>
        <v>7</v>
      </c>
      <c r="N26" s="109">
        <f>'HK1'!Y28</f>
        <v>8</v>
      </c>
      <c r="O26" s="110">
        <f>'HK2'!J28</f>
        <v>7</v>
      </c>
      <c r="P26" s="110">
        <f>'HK2'!M28</f>
        <v>6</v>
      </c>
      <c r="Q26" s="110">
        <f>'HK2'!P28</f>
        <v>7</v>
      </c>
      <c r="R26" s="110">
        <f>'HK2'!V28</f>
        <v>6</v>
      </c>
      <c r="S26" s="110">
        <f>'HK2'!S28</f>
        <v>7</v>
      </c>
      <c r="T26" s="110">
        <f>'HK2'!Y28</f>
        <v>7</v>
      </c>
      <c r="U26" s="110">
        <f>'HK2'!AB28</f>
        <v>7</v>
      </c>
      <c r="V26" s="110">
        <f>'HK2'!AE28</f>
        <v>6</v>
      </c>
      <c r="W26" s="110">
        <f>'HK3'!K28</f>
        <v>7</v>
      </c>
      <c r="X26" s="110">
        <f>'HK3'!N28</f>
        <v>7</v>
      </c>
      <c r="Y26" s="110">
        <f>'HK3'!Q28</f>
        <v>10</v>
      </c>
      <c r="Z26" s="110">
        <f>'HK3'!W28</f>
        <v>7</v>
      </c>
      <c r="AA26" s="110">
        <f>'HK3'!T28</f>
        <v>7</v>
      </c>
      <c r="AB26" s="110">
        <f>'HK3'!Z28</f>
        <v>6</v>
      </c>
      <c r="AC26" s="110">
        <f>'HK3'!AC28</f>
        <v>6</v>
      </c>
      <c r="AD26" s="110">
        <f>'HK4'!J28</f>
        <v>6</v>
      </c>
      <c r="AE26" s="110">
        <f>'HK4'!M28</f>
        <v>5</v>
      </c>
      <c r="AF26" s="110">
        <f>'HK4'!P28</f>
        <v>5</v>
      </c>
      <c r="AG26" s="110">
        <f>'HK4'!S28</f>
        <v>8</v>
      </c>
      <c r="AH26" s="110">
        <f>'HK4'!V28</f>
        <v>8</v>
      </c>
      <c r="AI26" s="110">
        <f>'HK4'!Y28</f>
        <v>6</v>
      </c>
      <c r="AJ26" s="110">
        <f>'HK4'!AB28</f>
        <v>10</v>
      </c>
      <c r="AK26" s="112">
        <f>'HK5 (79)'!J28</f>
        <v>5</v>
      </c>
      <c r="AL26" s="112">
        <f>'HK5 (79)'!M28</f>
        <v>6</v>
      </c>
      <c r="AM26" s="112">
        <f>'HK5 (79)'!P28</f>
        <v>7</v>
      </c>
      <c r="AN26" s="112">
        <f>'HK5 (79)'!S28</f>
        <v>6</v>
      </c>
      <c r="AO26" s="112">
        <f>'HK5 (79)'!V28</f>
        <v>8</v>
      </c>
      <c r="AP26" s="112">
        <f>'HK5 (79)'!Y28</f>
        <v>8</v>
      </c>
      <c r="AQ26" s="112">
        <f>'HK5 (79)'!AB28</f>
        <v>6</v>
      </c>
      <c r="AR26" s="112">
        <f>'HK5 (79)'!AK28</f>
        <v>10</v>
      </c>
      <c r="AS26" s="112">
        <f>'HK6'!J28</f>
        <v>8</v>
      </c>
      <c r="AT26" s="112">
        <f>'HK6'!M28</f>
        <v>8</v>
      </c>
      <c r="AU26" s="112">
        <f>'HK6'!P28</f>
        <v>8</v>
      </c>
      <c r="AV26" s="112">
        <f>'HK6'!S28</f>
        <v>6</v>
      </c>
      <c r="AW26" s="112">
        <f>'HK6'!V28</f>
        <v>8</v>
      </c>
      <c r="AX26" s="112">
        <f>'HK6'!Y28</f>
        <v>8</v>
      </c>
      <c r="AY26" s="112">
        <f>'HK6'!AB28</f>
        <v>9</v>
      </c>
      <c r="AZ26" s="112">
        <f>'HK6'!AE28</f>
        <v>7</v>
      </c>
      <c r="BA26" s="112">
        <f>'HK6'!AH28</f>
        <v>10</v>
      </c>
      <c r="BB26" s="380">
        <f t="shared" si="1"/>
        <v>7.41</v>
      </c>
      <c r="BC26" s="380">
        <f t="shared" si="2"/>
        <v>7.17</v>
      </c>
      <c r="BD26" s="111" t="str">
        <f t="shared" si="0"/>
        <v>Khá</v>
      </c>
      <c r="BE26" s="104">
        <f t="shared" si="3"/>
        <v>0</v>
      </c>
      <c r="BF26" s="104">
        <f t="shared" si="4"/>
        <v>0</v>
      </c>
      <c r="BG26" s="391" t="str">
        <f t="shared" si="5"/>
        <v>Học tiếp</v>
      </c>
      <c r="BH26" s="41" t="s">
        <v>126</v>
      </c>
      <c r="BI26" s="41" t="s">
        <v>127</v>
      </c>
    </row>
    <row r="27" spans="1:61" s="427" customFormat="1" ht="19.5" customHeight="1">
      <c r="A27" s="415">
        <v>19</v>
      </c>
      <c r="B27" s="416" t="s">
        <v>128</v>
      </c>
      <c r="C27" s="417" t="s">
        <v>129</v>
      </c>
      <c r="D27" s="418">
        <v>409180101</v>
      </c>
      <c r="E27" s="419" t="s">
        <v>266</v>
      </c>
      <c r="F27" s="415" t="s">
        <v>12</v>
      </c>
      <c r="G27" s="420" t="s">
        <v>490</v>
      </c>
      <c r="H27" s="421">
        <v>6</v>
      </c>
      <c r="I27" s="421">
        <f>'HK1'!J29</f>
        <v>7</v>
      </c>
      <c r="J27" s="421">
        <f>'HK1'!M29</f>
        <v>7</v>
      </c>
      <c r="K27" s="421">
        <f>'HK1'!P29</f>
        <v>6</v>
      </c>
      <c r="L27" s="421">
        <f>'HK1'!S29</f>
        <v>9</v>
      </c>
      <c r="M27" s="421">
        <f>'HK1'!V29</f>
        <v>7</v>
      </c>
      <c r="N27" s="421">
        <f>'HK1'!Y29</f>
        <v>8</v>
      </c>
      <c r="O27" s="422">
        <f>'HK2'!J29</f>
        <v>7</v>
      </c>
      <c r="P27" s="422">
        <f>'HK2'!M29</f>
        <v>5</v>
      </c>
      <c r="Q27" s="422">
        <f>'HK2'!P29</f>
        <v>7</v>
      </c>
      <c r="R27" s="422">
        <f>'HK2'!V29</f>
        <v>6</v>
      </c>
      <c r="S27" s="422">
        <f>'HK2'!S29</f>
        <v>7</v>
      </c>
      <c r="T27" s="422">
        <f>'HK2'!Y29</f>
        <v>7</v>
      </c>
      <c r="U27" s="422">
        <f>'HK2'!AB29</f>
        <v>8</v>
      </c>
      <c r="V27" s="422">
        <f>'HK2'!AE29</f>
        <v>7</v>
      </c>
      <c r="W27" s="422">
        <f>'HK3'!K29</f>
        <v>7</v>
      </c>
      <c r="X27" s="422">
        <f>'HK3'!N29</f>
        <v>5</v>
      </c>
      <c r="Y27" s="422">
        <f>'HK3'!Q29</f>
        <v>6</v>
      </c>
      <c r="Z27" s="422">
        <f>'HK3'!W29</f>
        <v>6</v>
      </c>
      <c r="AA27" s="422">
        <f>'HK3'!T29</f>
        <v>8</v>
      </c>
      <c r="AB27" s="422">
        <f>'HK3'!Z29</f>
        <v>7</v>
      </c>
      <c r="AC27" s="422">
        <f>'HK3'!AC29</f>
        <v>6</v>
      </c>
      <c r="AD27" s="422">
        <f>'HK4'!J29</f>
        <v>7</v>
      </c>
      <c r="AE27" s="422">
        <f>'HK4'!M29</f>
        <v>5</v>
      </c>
      <c r="AF27" s="422">
        <f>'HK4'!P29</f>
        <v>5</v>
      </c>
      <c r="AG27" s="422">
        <f>'HK4'!S29</f>
        <v>8</v>
      </c>
      <c r="AH27" s="422">
        <f>'HK4'!V29</f>
        <v>7</v>
      </c>
      <c r="AI27" s="422">
        <f>'HK4'!Y29</f>
        <v>8</v>
      </c>
      <c r="AJ27" s="422">
        <f>'HK4'!AB29</f>
        <v>5</v>
      </c>
      <c r="AK27" s="423">
        <f>'HK5 (79)'!J29</f>
        <v>6</v>
      </c>
      <c r="AL27" s="423">
        <f>'HK5 (79)'!M29</f>
        <v>8</v>
      </c>
      <c r="AM27" s="423">
        <f>'HK5 (79)'!P29</f>
        <v>8</v>
      </c>
      <c r="AN27" s="423">
        <f>'HK5 (79)'!S29</f>
        <v>5</v>
      </c>
      <c r="AO27" s="423">
        <f>'HK5 (79)'!V29</f>
        <v>8</v>
      </c>
      <c r="AP27" s="423">
        <f>'HK5 (79)'!Y29</f>
        <v>8</v>
      </c>
      <c r="AQ27" s="423">
        <f>'HK5 (79)'!AB29</f>
        <v>6</v>
      </c>
      <c r="AR27" s="423">
        <f>'HK5 (79)'!AK29</f>
        <v>10</v>
      </c>
      <c r="AS27" s="423">
        <f>'HK6'!J29</f>
        <v>9</v>
      </c>
      <c r="AT27" s="423">
        <f>'HK6'!M29</f>
        <v>9</v>
      </c>
      <c r="AU27" s="423">
        <f>'HK6'!P29</f>
        <v>9</v>
      </c>
      <c r="AV27" s="423">
        <f>'HK6'!S29</f>
        <v>7</v>
      </c>
      <c r="AW27" s="423">
        <f>'HK6'!V29</f>
        <v>8</v>
      </c>
      <c r="AX27" s="423">
        <f>'HK6'!Y29</f>
        <v>9</v>
      </c>
      <c r="AY27" s="423">
        <f>'HK6'!AB29</f>
        <v>9</v>
      </c>
      <c r="AZ27" s="423">
        <f>'HK6'!AE29</f>
        <v>8</v>
      </c>
      <c r="BA27" s="423">
        <f>'HK6'!AH29</f>
        <v>10</v>
      </c>
      <c r="BB27" s="424">
        <f t="shared" si="1"/>
        <v>7.98</v>
      </c>
      <c r="BC27" s="424">
        <f t="shared" si="2"/>
        <v>7.17</v>
      </c>
      <c r="BD27" s="425" t="str">
        <f t="shared" si="0"/>
        <v>Khá</v>
      </c>
      <c r="BE27" s="415">
        <f t="shared" si="3"/>
        <v>0</v>
      </c>
      <c r="BF27" s="415">
        <f t="shared" si="4"/>
        <v>0</v>
      </c>
      <c r="BG27" s="426" t="str">
        <f t="shared" si="5"/>
        <v>Học tiếp</v>
      </c>
      <c r="BH27" s="427" t="s">
        <v>128</v>
      </c>
      <c r="BI27" s="427" t="s">
        <v>129</v>
      </c>
    </row>
    <row r="28" spans="1:61" ht="19.5" customHeight="1">
      <c r="A28" s="113">
        <v>20</v>
      </c>
      <c r="B28" s="105" t="s">
        <v>130</v>
      </c>
      <c r="C28" s="106" t="s">
        <v>131</v>
      </c>
      <c r="D28" s="107">
        <v>409180102</v>
      </c>
      <c r="E28" s="108" t="s">
        <v>267</v>
      </c>
      <c r="F28" s="104" t="s">
        <v>22</v>
      </c>
      <c r="G28" s="129" t="s">
        <v>490</v>
      </c>
      <c r="H28" s="109">
        <v>6</v>
      </c>
      <c r="I28" s="109">
        <f>'HK1'!J30</f>
        <v>8</v>
      </c>
      <c r="J28" s="109">
        <f>'HK1'!M30</f>
        <v>6</v>
      </c>
      <c r="K28" s="109">
        <f>'HK1'!P30</f>
        <v>5</v>
      </c>
      <c r="L28" s="109">
        <f>'HK1'!S30</f>
        <v>9</v>
      </c>
      <c r="M28" s="109">
        <f>'HK1'!V30</f>
        <v>6</v>
      </c>
      <c r="N28" s="109">
        <f>'HK1'!Y30</f>
        <v>5</v>
      </c>
      <c r="O28" s="110">
        <f>'HK2'!J30</f>
        <v>8</v>
      </c>
      <c r="P28" s="110">
        <f>'HK2'!M30</f>
        <v>5</v>
      </c>
      <c r="Q28" s="110">
        <f>'HK2'!P30</f>
        <v>5</v>
      </c>
      <c r="R28" s="110">
        <f>'HK2'!V30</f>
        <v>6</v>
      </c>
      <c r="S28" s="110">
        <f>'HK2'!S30</f>
        <v>7</v>
      </c>
      <c r="T28" s="110">
        <f>'HK2'!Y30</f>
        <v>8</v>
      </c>
      <c r="U28" s="110">
        <f>'HK2'!AB30</f>
        <v>8</v>
      </c>
      <c r="V28" s="110">
        <f>'HK2'!AE30</f>
        <v>7</v>
      </c>
      <c r="W28" s="110">
        <f>'HK3'!K30</f>
        <v>7</v>
      </c>
      <c r="X28" s="110">
        <f>'HK3'!N30</f>
        <v>6</v>
      </c>
      <c r="Y28" s="110">
        <f>'HK3'!Q30</f>
        <v>7</v>
      </c>
      <c r="Z28" s="110">
        <f>'HK3'!W30</f>
        <v>8</v>
      </c>
      <c r="AA28" s="110">
        <f>'HK3'!T30</f>
        <v>7</v>
      </c>
      <c r="AB28" s="110">
        <f>'HK3'!Z30</f>
        <v>6</v>
      </c>
      <c r="AC28" s="110">
        <f>'HK3'!AC30</f>
        <v>6</v>
      </c>
      <c r="AD28" s="110">
        <f>'HK4'!J30</f>
        <v>7</v>
      </c>
      <c r="AE28" s="110">
        <f>'HK4'!M30</f>
        <v>6</v>
      </c>
      <c r="AF28" s="110">
        <f>'HK4'!P30</f>
        <v>5</v>
      </c>
      <c r="AG28" s="110">
        <f>'HK4'!S30</f>
        <v>8</v>
      </c>
      <c r="AH28" s="110">
        <f>'HK4'!V30</f>
        <v>7</v>
      </c>
      <c r="AI28" s="110">
        <f>'HK4'!Y30</f>
        <v>6</v>
      </c>
      <c r="AJ28" s="110">
        <f>'HK4'!AB30</f>
        <v>10</v>
      </c>
      <c r="AK28" s="112">
        <f>'HK5 (79)'!J30</f>
        <v>6</v>
      </c>
      <c r="AL28" s="112">
        <f>'HK5 (79)'!M30</f>
        <v>9</v>
      </c>
      <c r="AM28" s="112">
        <f>'HK5 (79)'!P30</f>
        <v>5</v>
      </c>
      <c r="AN28" s="112">
        <f>'HK5 (79)'!S30</f>
        <v>9</v>
      </c>
      <c r="AO28" s="112">
        <f>'HK5 (79)'!V30</f>
        <v>9</v>
      </c>
      <c r="AP28" s="112">
        <f>'HK5 (79)'!Y30</f>
        <v>8</v>
      </c>
      <c r="AQ28" s="112">
        <f>'HK5 (79)'!AB30</f>
        <v>6</v>
      </c>
      <c r="AR28" s="112">
        <f>'HK5 (79)'!AK30</f>
        <v>0</v>
      </c>
      <c r="AS28" s="112">
        <f>'HK6'!J30</f>
        <v>9</v>
      </c>
      <c r="AT28" s="112">
        <f>'HK6'!M30</f>
        <v>9</v>
      </c>
      <c r="AU28" s="112">
        <f>'HK6'!P30</f>
        <v>8</v>
      </c>
      <c r="AV28" s="112">
        <f>'HK6'!S30</f>
        <v>7</v>
      </c>
      <c r="AW28" s="112">
        <f>'HK6'!V30</f>
        <v>8</v>
      </c>
      <c r="AX28" s="112">
        <f>'HK6'!Y30</f>
        <v>8</v>
      </c>
      <c r="AY28" s="112">
        <f>'HK6'!AB30</f>
        <v>9</v>
      </c>
      <c r="AZ28" s="112">
        <f>'HK6'!AE30</f>
        <v>7</v>
      </c>
      <c r="BA28" s="112">
        <f>'HK6'!AH30</f>
        <v>0</v>
      </c>
      <c r="BB28" s="380">
        <f t="shared" si="1"/>
        <v>7.65</v>
      </c>
      <c r="BC28" s="380">
        <f t="shared" si="2"/>
        <v>7.04</v>
      </c>
      <c r="BD28" s="111" t="str">
        <f t="shared" si="0"/>
        <v>Khá</v>
      </c>
      <c r="BE28" s="104">
        <f t="shared" si="3"/>
        <v>2</v>
      </c>
      <c r="BF28" s="104">
        <f t="shared" si="4"/>
        <v>2</v>
      </c>
      <c r="BG28" s="391" t="str">
        <f t="shared" si="5"/>
        <v>Học tiếp</v>
      </c>
      <c r="BH28" s="41" t="s">
        <v>130</v>
      </c>
      <c r="BI28" s="41" t="s">
        <v>131</v>
      </c>
    </row>
    <row r="29" spans="1:61" ht="19.5" customHeight="1">
      <c r="A29" s="113">
        <v>21</v>
      </c>
      <c r="B29" s="105" t="s">
        <v>132</v>
      </c>
      <c r="C29" s="106" t="s">
        <v>133</v>
      </c>
      <c r="D29" s="107">
        <v>409180104</v>
      </c>
      <c r="E29" s="108" t="s">
        <v>268</v>
      </c>
      <c r="F29" s="104" t="s">
        <v>27</v>
      </c>
      <c r="G29" s="129" t="s">
        <v>490</v>
      </c>
      <c r="H29" s="109">
        <v>0</v>
      </c>
      <c r="I29" s="109">
        <f>'HK1'!J31</f>
        <v>7</v>
      </c>
      <c r="J29" s="109">
        <f>'HK1'!M31</f>
        <v>6</v>
      </c>
      <c r="K29" s="109">
        <f>'HK1'!P31</f>
        <v>5</v>
      </c>
      <c r="L29" s="109">
        <f>'HK1'!S31</f>
        <v>9</v>
      </c>
      <c r="M29" s="109">
        <f>'HK1'!V31</f>
        <v>6</v>
      </c>
      <c r="N29" s="109">
        <f>'HK1'!Y31</f>
        <v>7</v>
      </c>
      <c r="O29" s="110">
        <f>'HK2'!J31</f>
        <v>8</v>
      </c>
      <c r="P29" s="110">
        <f>'HK2'!M31</f>
        <v>6</v>
      </c>
      <c r="Q29" s="110">
        <f>'HK2'!P31</f>
        <v>5</v>
      </c>
      <c r="R29" s="110">
        <f>'HK2'!V31</f>
        <v>5</v>
      </c>
      <c r="S29" s="110">
        <f>'HK2'!S31</f>
        <v>7</v>
      </c>
      <c r="T29" s="110">
        <f>'HK2'!Y31</f>
        <v>5</v>
      </c>
      <c r="U29" s="110">
        <f>'HK2'!AB31</f>
        <v>7</v>
      </c>
      <c r="V29" s="110">
        <f>'HK2'!AE31</f>
        <v>6</v>
      </c>
      <c r="W29" s="110">
        <f>'HK3'!K31</f>
        <v>7</v>
      </c>
      <c r="X29" s="110">
        <f>'HK3'!N31</f>
        <v>6</v>
      </c>
      <c r="Y29" s="110">
        <f>'HK3'!Q31</f>
        <v>10</v>
      </c>
      <c r="Z29" s="110">
        <f>'HK3'!W31</f>
        <v>8</v>
      </c>
      <c r="AA29" s="110">
        <f>'HK3'!T31</f>
        <v>6</v>
      </c>
      <c r="AB29" s="110">
        <f>'HK3'!Z31</f>
        <v>5</v>
      </c>
      <c r="AC29" s="110">
        <f>'HK3'!AC31</f>
        <v>5</v>
      </c>
      <c r="AD29" s="110">
        <f>'HK4'!J31</f>
        <v>6</v>
      </c>
      <c r="AE29" s="110">
        <f>'HK4'!M31</f>
        <v>7</v>
      </c>
      <c r="AF29" s="110">
        <f>'HK4'!P31</f>
        <v>5</v>
      </c>
      <c r="AG29" s="110">
        <f>'HK4'!S31</f>
        <v>7</v>
      </c>
      <c r="AH29" s="110">
        <f>'HK4'!V31</f>
        <v>6</v>
      </c>
      <c r="AI29" s="110">
        <f>'HK4'!Y31</f>
        <v>6</v>
      </c>
      <c r="AJ29" s="110">
        <f>'HK4'!AB31</f>
        <v>0</v>
      </c>
      <c r="AK29" s="112">
        <f>'HK5 (79)'!J31</f>
        <v>7</v>
      </c>
      <c r="AL29" s="112">
        <f>'HK5 (79)'!M31</f>
        <v>8</v>
      </c>
      <c r="AM29" s="112">
        <f>'HK5 (79)'!P31</f>
        <v>6</v>
      </c>
      <c r="AN29" s="112">
        <f>'HK5 (79)'!S31</f>
        <v>7</v>
      </c>
      <c r="AO29" s="112">
        <f>'HK5 (79)'!V31</f>
        <v>6</v>
      </c>
      <c r="AP29" s="112">
        <f>'HK5 (79)'!Y31</f>
        <v>8</v>
      </c>
      <c r="AQ29" s="112">
        <f>'HK5 (79)'!AB31</f>
        <v>7</v>
      </c>
      <c r="AR29" s="112">
        <f>'HK5 (79)'!AK31</f>
        <v>10</v>
      </c>
      <c r="AS29" s="112">
        <f>'HK6'!J31</f>
        <v>7</v>
      </c>
      <c r="AT29" s="112">
        <f>'HK6'!M31</f>
        <v>7</v>
      </c>
      <c r="AU29" s="112">
        <f>'HK6'!P31</f>
        <v>7</v>
      </c>
      <c r="AV29" s="112">
        <f>'HK6'!S31</f>
        <v>6</v>
      </c>
      <c r="AW29" s="112">
        <f>'HK6'!V31</f>
        <v>7</v>
      </c>
      <c r="AX29" s="112">
        <f>'HK6'!Y31</f>
        <v>8</v>
      </c>
      <c r="AY29" s="112">
        <f>'HK6'!AB31</f>
        <v>9</v>
      </c>
      <c r="AZ29" s="112">
        <f>'HK6'!AE31</f>
        <v>6</v>
      </c>
      <c r="BA29" s="112">
        <f>'HK6'!AH31</f>
        <v>10</v>
      </c>
      <c r="BB29" s="380">
        <f t="shared" si="1"/>
        <v>7.22</v>
      </c>
      <c r="BC29" s="380">
        <f t="shared" si="2"/>
        <v>6.73</v>
      </c>
      <c r="BD29" s="111" t="str">
        <f t="shared" si="0"/>
        <v>TB.Khá</v>
      </c>
      <c r="BE29" s="104">
        <f t="shared" si="3"/>
        <v>2</v>
      </c>
      <c r="BF29" s="104">
        <f t="shared" si="4"/>
        <v>1</v>
      </c>
      <c r="BG29" s="391" t="str">
        <f t="shared" si="5"/>
        <v>Học tiếp</v>
      </c>
      <c r="BH29" s="41" t="s">
        <v>132</v>
      </c>
      <c r="BI29" s="41" t="s">
        <v>133</v>
      </c>
    </row>
    <row r="30" spans="1:61" ht="19.5" customHeight="1">
      <c r="A30" s="113">
        <v>23</v>
      </c>
      <c r="B30" s="105" t="s">
        <v>134</v>
      </c>
      <c r="C30" s="106" t="s">
        <v>135</v>
      </c>
      <c r="D30" s="114">
        <v>409180107</v>
      </c>
      <c r="E30" s="108" t="s">
        <v>270</v>
      </c>
      <c r="F30" s="104" t="s">
        <v>15</v>
      </c>
      <c r="G30" s="129" t="s">
        <v>490</v>
      </c>
      <c r="H30" s="109">
        <v>0</v>
      </c>
      <c r="I30" s="109">
        <f>'HK1'!J34</f>
        <v>6</v>
      </c>
      <c r="J30" s="109">
        <f>'HK1'!M34</f>
        <v>6</v>
      </c>
      <c r="K30" s="109">
        <f>'HK1'!P34</f>
        <v>5</v>
      </c>
      <c r="L30" s="109">
        <f>'HK1'!S34</f>
        <v>9</v>
      </c>
      <c r="M30" s="109">
        <f>'HK1'!V34</f>
        <v>6</v>
      </c>
      <c r="N30" s="109">
        <f>'HK1'!Y34</f>
        <v>10</v>
      </c>
      <c r="O30" s="110">
        <f>'HK2'!J34</f>
        <v>7</v>
      </c>
      <c r="P30" s="110">
        <f>'HK2'!M34</f>
        <v>6</v>
      </c>
      <c r="Q30" s="110">
        <f>'HK2'!P34</f>
        <v>3</v>
      </c>
      <c r="R30" s="110">
        <f>'HK2'!V34</f>
        <v>5</v>
      </c>
      <c r="S30" s="110">
        <f>'HK2'!S34</f>
        <v>5</v>
      </c>
      <c r="T30" s="110">
        <f>'HK2'!Y34</f>
        <v>5</v>
      </c>
      <c r="U30" s="110">
        <f>'HK2'!AB34</f>
        <v>6</v>
      </c>
      <c r="V30" s="110">
        <f>'HK2'!AE34</f>
        <v>5</v>
      </c>
      <c r="W30" s="110">
        <f>'HK3'!K33</f>
        <v>6</v>
      </c>
      <c r="X30" s="110">
        <f>'HK3'!N33</f>
        <v>6</v>
      </c>
      <c r="Y30" s="110">
        <f>'HK3'!Q33</f>
        <v>8</v>
      </c>
      <c r="Z30" s="110">
        <f>'HK3'!W33</f>
        <v>7</v>
      </c>
      <c r="AA30" s="110">
        <f>'HK3'!T33</f>
        <v>7</v>
      </c>
      <c r="AB30" s="110">
        <f>'HK3'!Z33</f>
        <v>5</v>
      </c>
      <c r="AC30" s="110">
        <f>'HK3'!AC33</f>
        <v>5</v>
      </c>
      <c r="AD30" s="110">
        <f>'HK4'!J33</f>
        <v>6</v>
      </c>
      <c r="AE30" s="110">
        <f>'HK4'!M33</f>
        <v>6</v>
      </c>
      <c r="AF30" s="110">
        <f>'HK4'!P33</f>
        <v>5</v>
      </c>
      <c r="AG30" s="110">
        <f>'HK4'!S33</f>
        <v>8</v>
      </c>
      <c r="AH30" s="110">
        <f>'HK4'!V33</f>
        <v>7</v>
      </c>
      <c r="AI30" s="110">
        <f>'HK4'!Y33</f>
        <v>5</v>
      </c>
      <c r="AJ30" s="110">
        <f>'HK4'!AB33</f>
        <v>10</v>
      </c>
      <c r="AK30" s="112">
        <f>'HK5 (79)'!J32</f>
        <v>5</v>
      </c>
      <c r="AL30" s="112">
        <f>'HK5 (79)'!M32</f>
        <v>6</v>
      </c>
      <c r="AM30" s="112">
        <f>'HK5 (79)'!P32</f>
        <v>4</v>
      </c>
      <c r="AN30" s="112">
        <f>'HK5 (79)'!S32</f>
        <v>5</v>
      </c>
      <c r="AO30" s="112">
        <f>'HK5 (79)'!V32</f>
        <v>8</v>
      </c>
      <c r="AP30" s="112">
        <f>'HK5 (79)'!Y32</f>
        <v>9</v>
      </c>
      <c r="AQ30" s="112">
        <f>'HK5 (79)'!AB32</f>
        <v>6</v>
      </c>
      <c r="AR30" s="112">
        <f>'HK5 (79)'!AK32</f>
        <v>4</v>
      </c>
      <c r="AS30" s="112">
        <f>'HK6'!J32</f>
        <v>7</v>
      </c>
      <c r="AT30" s="112">
        <f>'HK6'!M32</f>
        <v>5</v>
      </c>
      <c r="AU30" s="112">
        <f>'HK6'!P32</f>
        <v>5</v>
      </c>
      <c r="AV30" s="112">
        <f>'HK6'!S32</f>
        <v>6</v>
      </c>
      <c r="AW30" s="112">
        <f>'HK6'!V32</f>
        <v>6</v>
      </c>
      <c r="AX30" s="112">
        <f>'HK6'!Y32</f>
        <v>7</v>
      </c>
      <c r="AY30" s="112">
        <f>'HK6'!AB32</f>
        <v>9</v>
      </c>
      <c r="AZ30" s="112">
        <f>'HK6'!AE32</f>
        <v>7</v>
      </c>
      <c r="BA30" s="112">
        <f>'HK6'!AH32</f>
        <v>0</v>
      </c>
      <c r="BB30" s="380">
        <f t="shared" si="1"/>
        <v>6.08</v>
      </c>
      <c r="BC30" s="380">
        <f t="shared" si="2"/>
        <v>6.2</v>
      </c>
      <c r="BD30" s="111" t="str">
        <f t="shared" si="0"/>
        <v>TB.Khá</v>
      </c>
      <c r="BE30" s="104">
        <f t="shared" si="3"/>
        <v>5</v>
      </c>
      <c r="BF30" s="104">
        <f t="shared" si="4"/>
        <v>10</v>
      </c>
      <c r="BG30" s="391" t="str">
        <f t="shared" si="5"/>
        <v>Học tiếp</v>
      </c>
      <c r="BH30" s="41" t="s">
        <v>134</v>
      </c>
      <c r="BI30" s="41" t="s">
        <v>135</v>
      </c>
    </row>
    <row r="31" spans="1:61" ht="19.5" customHeight="1">
      <c r="A31" s="104">
        <v>24</v>
      </c>
      <c r="B31" s="105" t="s">
        <v>136</v>
      </c>
      <c r="C31" s="106" t="s">
        <v>137</v>
      </c>
      <c r="D31" s="107">
        <v>409180108</v>
      </c>
      <c r="E31" s="108" t="s">
        <v>271</v>
      </c>
      <c r="F31" s="104" t="s">
        <v>17</v>
      </c>
      <c r="G31" s="129" t="s">
        <v>491</v>
      </c>
      <c r="H31" s="109">
        <v>6</v>
      </c>
      <c r="I31" s="109">
        <f>'HK1'!J35</f>
        <v>5</v>
      </c>
      <c r="J31" s="109">
        <f>'HK1'!M35</f>
        <v>5</v>
      </c>
      <c r="K31" s="109">
        <f>'HK1'!P35</f>
        <v>7</v>
      </c>
      <c r="L31" s="109">
        <f>'HK1'!S35</f>
        <v>9</v>
      </c>
      <c r="M31" s="109">
        <f>'HK1'!V35</f>
        <v>6</v>
      </c>
      <c r="N31" s="109">
        <f>'HK1'!Y35</f>
        <v>5</v>
      </c>
      <c r="O31" s="110">
        <f>'HK2'!J35</f>
        <v>8</v>
      </c>
      <c r="P31" s="110">
        <f>'HK2'!M35</f>
        <v>6</v>
      </c>
      <c r="Q31" s="110">
        <f>'HK2'!P35</f>
        <v>5</v>
      </c>
      <c r="R31" s="110">
        <f>'HK2'!V35</f>
        <v>5</v>
      </c>
      <c r="S31" s="110">
        <f>'HK2'!S35</f>
        <v>6</v>
      </c>
      <c r="T31" s="110">
        <f>'HK2'!Y35</f>
        <v>5</v>
      </c>
      <c r="U31" s="110">
        <f>'HK2'!AB35</f>
        <v>6</v>
      </c>
      <c r="V31" s="110">
        <f>'HK2'!AE35</f>
        <v>7</v>
      </c>
      <c r="W31" s="110">
        <f>'HK3'!K34</f>
        <v>8</v>
      </c>
      <c r="X31" s="110">
        <f>'HK3'!N34</f>
        <v>4</v>
      </c>
      <c r="Y31" s="110">
        <f>'HK3'!Q34</f>
        <v>10</v>
      </c>
      <c r="Z31" s="110">
        <f>'HK3'!W34</f>
        <v>8</v>
      </c>
      <c r="AA31" s="110">
        <f>'HK3'!T34</f>
        <v>7</v>
      </c>
      <c r="AB31" s="110">
        <f>'HK3'!Z34</f>
        <v>6</v>
      </c>
      <c r="AC31" s="110">
        <f>'HK3'!AC34</f>
        <v>10</v>
      </c>
      <c r="AD31" s="110">
        <f>'HK4'!J34</f>
        <v>6</v>
      </c>
      <c r="AE31" s="110">
        <f>'HK4'!M34</f>
        <v>2</v>
      </c>
      <c r="AF31" s="110">
        <f>'HK4'!P34</f>
        <v>0</v>
      </c>
      <c r="AG31" s="110">
        <f>'HK4'!S34</f>
        <v>0</v>
      </c>
      <c r="AH31" s="110">
        <f>'HK4'!V34</f>
        <v>7</v>
      </c>
      <c r="AI31" s="110">
        <f>'HK4'!Y34</f>
        <v>6</v>
      </c>
      <c r="AJ31" s="110">
        <f>'HK4'!AB34</f>
        <v>0</v>
      </c>
      <c r="AK31" s="112">
        <f>'HK5 (79)'!J33</f>
        <v>1</v>
      </c>
      <c r="AL31" s="112">
        <f>'HK5 (79)'!M33</f>
        <v>6</v>
      </c>
      <c r="AM31" s="112">
        <f>'HK5 (79)'!P33</f>
        <v>5</v>
      </c>
      <c r="AN31" s="112">
        <f>'HK5 (79)'!S33</f>
        <v>9</v>
      </c>
      <c r="AO31" s="112">
        <f>'HK5 (79)'!V33</f>
        <v>7</v>
      </c>
      <c r="AP31" s="112">
        <f>'HK5 (79)'!Y33</f>
        <v>7</v>
      </c>
      <c r="AQ31" s="112">
        <f>'HK5 (79)'!AB33</f>
        <v>7</v>
      </c>
      <c r="AR31" s="112">
        <f>'HK5 (79)'!AK33</f>
        <v>1</v>
      </c>
      <c r="AS31" s="112">
        <f>'HK6'!J33</f>
        <v>7</v>
      </c>
      <c r="AT31" s="112">
        <f>'HK6'!M33</f>
        <v>7</v>
      </c>
      <c r="AU31" s="112">
        <f>'HK6'!P33</f>
        <v>6</v>
      </c>
      <c r="AV31" s="112">
        <f>'HK6'!S33</f>
        <v>6</v>
      </c>
      <c r="AW31" s="112">
        <f>'HK6'!V33</f>
        <v>6</v>
      </c>
      <c r="AX31" s="112">
        <f>'HK6'!Y33</f>
        <v>7</v>
      </c>
      <c r="AY31" s="112">
        <f>'HK6'!AB33</f>
        <v>9</v>
      </c>
      <c r="AZ31" s="112">
        <f>'HK6'!AE33</f>
        <v>8</v>
      </c>
      <c r="BA31" s="112">
        <f>'HK6'!AH33</f>
        <v>0</v>
      </c>
      <c r="BB31" s="380">
        <f t="shared" si="1"/>
        <v>6.1</v>
      </c>
      <c r="BC31" s="380">
        <f t="shared" si="2"/>
        <v>5.7</v>
      </c>
      <c r="BD31" s="111" t="str">
        <f t="shared" si="0"/>
        <v>Trung Bình</v>
      </c>
      <c r="BE31" s="104">
        <f t="shared" si="3"/>
        <v>8</v>
      </c>
      <c r="BF31" s="104">
        <f t="shared" si="4"/>
        <v>22</v>
      </c>
      <c r="BG31" s="391" t="str">
        <f t="shared" si="5"/>
        <v>Học tiếp</v>
      </c>
      <c r="BH31" s="41" t="s">
        <v>136</v>
      </c>
      <c r="BI31" s="41" t="s">
        <v>137</v>
      </c>
    </row>
    <row r="32" spans="1:61" ht="19.5" customHeight="1">
      <c r="A32" s="113">
        <v>25</v>
      </c>
      <c r="B32" s="105" t="s">
        <v>138</v>
      </c>
      <c r="C32" s="106" t="s">
        <v>139</v>
      </c>
      <c r="D32" s="114">
        <v>409180109</v>
      </c>
      <c r="E32" s="108" t="s">
        <v>272</v>
      </c>
      <c r="F32" s="104" t="s">
        <v>28</v>
      </c>
      <c r="G32" s="129" t="s">
        <v>491</v>
      </c>
      <c r="H32" s="109">
        <v>6</v>
      </c>
      <c r="I32" s="109">
        <f>'HK1'!J36</f>
        <v>5</v>
      </c>
      <c r="J32" s="109">
        <f>'HK1'!M36</f>
        <v>9</v>
      </c>
      <c r="K32" s="109">
        <f>'HK1'!P36</f>
        <v>7</v>
      </c>
      <c r="L32" s="109">
        <f>'HK1'!S36</f>
        <v>8</v>
      </c>
      <c r="M32" s="109">
        <f>'HK1'!V36</f>
        <v>7</v>
      </c>
      <c r="N32" s="109">
        <f>'HK1'!Y36</f>
        <v>9</v>
      </c>
      <c r="O32" s="110">
        <f>'HK2'!J36</f>
        <v>9</v>
      </c>
      <c r="P32" s="110">
        <f>'HK2'!M36</f>
        <v>7</v>
      </c>
      <c r="Q32" s="110">
        <f>'HK2'!P36</f>
        <v>5</v>
      </c>
      <c r="R32" s="110">
        <f>'HK2'!V36</f>
        <v>6</v>
      </c>
      <c r="S32" s="110">
        <f>'HK2'!S36</f>
        <v>7</v>
      </c>
      <c r="T32" s="110">
        <f>'HK2'!Y36</f>
        <v>6</v>
      </c>
      <c r="U32" s="110">
        <f>'HK2'!AB36</f>
        <v>7</v>
      </c>
      <c r="V32" s="110">
        <f>'HK2'!AE36</f>
        <v>8</v>
      </c>
      <c r="W32" s="110">
        <f>'HK3'!K35</f>
        <v>8</v>
      </c>
      <c r="X32" s="110">
        <f>'HK3'!N35</f>
        <v>6</v>
      </c>
      <c r="Y32" s="110">
        <f>'HK3'!Q35</f>
        <v>10</v>
      </c>
      <c r="Z32" s="110">
        <f>'HK3'!W35</f>
        <v>9</v>
      </c>
      <c r="AA32" s="110">
        <f>'HK3'!T35</f>
        <v>9</v>
      </c>
      <c r="AB32" s="110">
        <f>'HK3'!Z35</f>
        <v>10</v>
      </c>
      <c r="AC32" s="110">
        <f>'HK3'!AC35</f>
        <v>8</v>
      </c>
      <c r="AD32" s="110">
        <f>'HK4'!J35</f>
        <v>7</v>
      </c>
      <c r="AE32" s="110">
        <f>'HK4'!M35</f>
        <v>5</v>
      </c>
      <c r="AF32" s="110">
        <f>'HK4'!P35</f>
        <v>5</v>
      </c>
      <c r="AG32" s="110">
        <f>'HK4'!S35</f>
        <v>8</v>
      </c>
      <c r="AH32" s="110">
        <f>'HK4'!V35</f>
        <v>6</v>
      </c>
      <c r="AI32" s="110">
        <f>'HK4'!Y35</f>
        <v>5</v>
      </c>
      <c r="AJ32" s="110">
        <f>'HK4'!AB35</f>
        <v>0</v>
      </c>
      <c r="AK32" s="112">
        <f>'HK5 (79)'!J34</f>
        <v>5</v>
      </c>
      <c r="AL32" s="112">
        <f>'HK5 (79)'!M34</f>
        <v>7</v>
      </c>
      <c r="AM32" s="112">
        <f>'HK5 (79)'!P34</f>
        <v>7</v>
      </c>
      <c r="AN32" s="112">
        <f>'HK5 (79)'!S34</f>
        <v>6</v>
      </c>
      <c r="AO32" s="112">
        <f>'HK5 (79)'!V34</f>
        <v>5</v>
      </c>
      <c r="AP32" s="112">
        <f>'HK5 (79)'!Y34</f>
        <v>8</v>
      </c>
      <c r="AQ32" s="112">
        <f>'HK5 (79)'!AB34</f>
        <v>7</v>
      </c>
      <c r="AR32" s="112">
        <f>'HK5 (79)'!AK34</f>
        <v>10</v>
      </c>
      <c r="AS32" s="112">
        <f>'HK6'!J34</f>
        <v>7</v>
      </c>
      <c r="AT32" s="112">
        <f>'HK6'!M34</f>
        <v>8</v>
      </c>
      <c r="AU32" s="112">
        <f>'HK6'!P34</f>
        <v>7</v>
      </c>
      <c r="AV32" s="112">
        <f>'HK6'!S34</f>
        <v>6</v>
      </c>
      <c r="AW32" s="112">
        <f>'HK6'!V34</f>
        <v>7</v>
      </c>
      <c r="AX32" s="112">
        <f>'HK6'!Y34</f>
        <v>8</v>
      </c>
      <c r="AY32" s="112">
        <f>'HK6'!AB34</f>
        <v>9</v>
      </c>
      <c r="AZ32" s="112">
        <f>'HK6'!AE34</f>
        <v>8</v>
      </c>
      <c r="BA32" s="112">
        <f>'HK6'!AH34</f>
        <v>10</v>
      </c>
      <c r="BB32" s="380">
        <f t="shared" si="1"/>
        <v>7</v>
      </c>
      <c r="BC32" s="380">
        <f t="shared" si="2"/>
        <v>7.13</v>
      </c>
      <c r="BD32" s="111" t="str">
        <f t="shared" si="0"/>
        <v>Khá</v>
      </c>
      <c r="BE32" s="104">
        <f t="shared" si="3"/>
        <v>1</v>
      </c>
      <c r="BF32" s="104">
        <f t="shared" si="4"/>
        <v>1</v>
      </c>
      <c r="BG32" s="391" t="str">
        <f t="shared" si="5"/>
        <v>Học tiếp</v>
      </c>
      <c r="BH32" s="41" t="s">
        <v>138</v>
      </c>
      <c r="BI32" s="41" t="s">
        <v>139</v>
      </c>
    </row>
    <row r="33" spans="1:61" ht="19.5" customHeight="1">
      <c r="A33" s="113">
        <v>26</v>
      </c>
      <c r="B33" s="105" t="s">
        <v>140</v>
      </c>
      <c r="C33" s="106" t="s">
        <v>139</v>
      </c>
      <c r="D33" s="107">
        <v>409180110</v>
      </c>
      <c r="E33" s="108" t="s">
        <v>273</v>
      </c>
      <c r="F33" s="104" t="s">
        <v>29</v>
      </c>
      <c r="G33" s="129" t="s">
        <v>491</v>
      </c>
      <c r="H33" s="109">
        <v>5</v>
      </c>
      <c r="I33" s="109">
        <f>'HK1'!J37</f>
        <v>7</v>
      </c>
      <c r="J33" s="109">
        <f>'HK1'!M37</f>
        <v>6</v>
      </c>
      <c r="K33" s="109">
        <f>'HK1'!P37</f>
        <v>5</v>
      </c>
      <c r="L33" s="109">
        <f>'HK1'!S37</f>
        <v>9</v>
      </c>
      <c r="M33" s="109">
        <f>'HK1'!V37</f>
        <v>7</v>
      </c>
      <c r="N33" s="109">
        <f>'HK1'!Y37</f>
        <v>5</v>
      </c>
      <c r="O33" s="110">
        <f>'HK2'!J37</f>
        <v>8</v>
      </c>
      <c r="P33" s="110">
        <f>'HK2'!M37</f>
        <v>6</v>
      </c>
      <c r="Q33" s="110">
        <f>'HK2'!P37</f>
        <v>7</v>
      </c>
      <c r="R33" s="110">
        <f>'HK2'!V37</f>
        <v>5</v>
      </c>
      <c r="S33" s="110">
        <f>'HK2'!S37</f>
        <v>7</v>
      </c>
      <c r="T33" s="110">
        <f>'HK2'!Y37</f>
        <v>5</v>
      </c>
      <c r="U33" s="110">
        <f>'HK2'!AB37</f>
        <v>6</v>
      </c>
      <c r="V33" s="110">
        <f>'HK2'!AE37</f>
        <v>7</v>
      </c>
      <c r="W33" s="110">
        <f>'HK3'!K36</f>
        <v>6</v>
      </c>
      <c r="X33" s="110">
        <f>'HK3'!N36</f>
        <v>6</v>
      </c>
      <c r="Y33" s="110">
        <f>'HK3'!Q36</f>
        <v>5</v>
      </c>
      <c r="Z33" s="110">
        <f>'HK3'!W36</f>
        <v>8</v>
      </c>
      <c r="AA33" s="110">
        <f>'HK3'!T36</f>
        <v>8</v>
      </c>
      <c r="AB33" s="110">
        <f>'HK3'!Z36</f>
        <v>6</v>
      </c>
      <c r="AC33" s="110">
        <f>'HK3'!AC36</f>
        <v>8</v>
      </c>
      <c r="AD33" s="110">
        <f>'HK4'!J36</f>
        <v>8</v>
      </c>
      <c r="AE33" s="110">
        <f>'HK4'!M36</f>
        <v>5</v>
      </c>
      <c r="AF33" s="110">
        <f>'HK4'!P36</f>
        <v>5</v>
      </c>
      <c r="AG33" s="110">
        <f>'HK4'!S36</f>
        <v>8</v>
      </c>
      <c r="AH33" s="110">
        <f>'HK4'!V36</f>
        <v>9</v>
      </c>
      <c r="AI33" s="110">
        <f>'HK4'!Y36</f>
        <v>5</v>
      </c>
      <c r="AJ33" s="110">
        <f>'HK4'!AB36</f>
        <v>10</v>
      </c>
      <c r="AK33" s="112">
        <f>'HK5 (79)'!J35</f>
        <v>7</v>
      </c>
      <c r="AL33" s="112">
        <f>'HK5 (79)'!M35</f>
        <v>9</v>
      </c>
      <c r="AM33" s="112">
        <f>'HK5 (79)'!P35</f>
        <v>8</v>
      </c>
      <c r="AN33" s="112">
        <f>'HK5 (79)'!S35</f>
        <v>9</v>
      </c>
      <c r="AO33" s="112">
        <f>'HK5 (79)'!V35</f>
        <v>8</v>
      </c>
      <c r="AP33" s="112">
        <f>'HK5 (79)'!Y35</f>
        <v>8</v>
      </c>
      <c r="AQ33" s="112">
        <f>'HK5 (79)'!AB35</f>
        <v>9</v>
      </c>
      <c r="AR33" s="112">
        <f>'HK5 (79)'!AK35</f>
        <v>0</v>
      </c>
      <c r="AS33" s="112">
        <f>'HK6'!J35</f>
        <v>8</v>
      </c>
      <c r="AT33" s="112">
        <f>'HK6'!M35</f>
        <v>8</v>
      </c>
      <c r="AU33" s="112">
        <f>'HK6'!P35</f>
        <v>5</v>
      </c>
      <c r="AV33" s="112">
        <f>'HK6'!S35</f>
        <v>7</v>
      </c>
      <c r="AW33" s="112">
        <f>'HK6'!V35</f>
        <v>8</v>
      </c>
      <c r="AX33" s="112">
        <f>'HK6'!Y35</f>
        <v>7</v>
      </c>
      <c r="AY33" s="112">
        <f>'HK6'!AB35</f>
        <v>9</v>
      </c>
      <c r="AZ33" s="112">
        <f>'HK6'!AE35</f>
        <v>8</v>
      </c>
      <c r="BA33" s="112">
        <f>'HK6'!AH35</f>
        <v>0</v>
      </c>
      <c r="BB33" s="380">
        <f t="shared" si="1"/>
        <v>7.43</v>
      </c>
      <c r="BC33" s="380">
        <f t="shared" si="2"/>
        <v>6.89</v>
      </c>
      <c r="BD33" s="111" t="str">
        <f t="shared" si="0"/>
        <v>TB.Khá</v>
      </c>
      <c r="BE33" s="104">
        <f t="shared" si="3"/>
        <v>2</v>
      </c>
      <c r="BF33" s="104">
        <f t="shared" si="4"/>
        <v>2</v>
      </c>
      <c r="BG33" s="391" t="str">
        <f t="shared" si="5"/>
        <v>Học tiếp</v>
      </c>
      <c r="BH33" s="41" t="s">
        <v>140</v>
      </c>
      <c r="BI33" s="41" t="s">
        <v>139</v>
      </c>
    </row>
    <row r="34" spans="1:61" ht="19.5" customHeight="1">
      <c r="A34" s="104">
        <v>27</v>
      </c>
      <c r="B34" s="105" t="s">
        <v>141</v>
      </c>
      <c r="C34" s="106" t="s">
        <v>142</v>
      </c>
      <c r="D34" s="114">
        <v>409180111</v>
      </c>
      <c r="E34" s="108" t="s">
        <v>274</v>
      </c>
      <c r="F34" s="104" t="s">
        <v>17</v>
      </c>
      <c r="G34" s="129" t="s">
        <v>490</v>
      </c>
      <c r="H34" s="109">
        <v>6</v>
      </c>
      <c r="I34" s="109">
        <f>'HK1'!J38</f>
        <v>5</v>
      </c>
      <c r="J34" s="109">
        <f>'HK1'!M38</f>
        <v>6</v>
      </c>
      <c r="K34" s="109">
        <f>'HK1'!P38</f>
        <v>6</v>
      </c>
      <c r="L34" s="109">
        <f>'HK1'!S38</f>
        <v>9</v>
      </c>
      <c r="M34" s="109">
        <f>'HK1'!V38</f>
        <v>7</v>
      </c>
      <c r="N34" s="109">
        <f>'HK1'!Y38</f>
        <v>7</v>
      </c>
      <c r="O34" s="110">
        <f>'HK2'!J38</f>
        <v>8</v>
      </c>
      <c r="P34" s="110">
        <f>'HK2'!M38</f>
        <v>5</v>
      </c>
      <c r="Q34" s="110">
        <f>'HK2'!P38</f>
        <v>8</v>
      </c>
      <c r="R34" s="110">
        <f>'HK2'!V38</f>
        <v>5</v>
      </c>
      <c r="S34" s="110">
        <f>'HK2'!S38</f>
        <v>7</v>
      </c>
      <c r="T34" s="110">
        <f>'HK2'!Y38</f>
        <v>6</v>
      </c>
      <c r="U34" s="110">
        <f>'HK2'!AB38</f>
        <v>7</v>
      </c>
      <c r="V34" s="110">
        <f>'HK2'!AE38</f>
        <v>8</v>
      </c>
      <c r="W34" s="110">
        <f>'HK3'!K37</f>
        <v>8</v>
      </c>
      <c r="X34" s="110">
        <f>'HK3'!N37</f>
        <v>5</v>
      </c>
      <c r="Y34" s="110">
        <f>'HK3'!Q37</f>
        <v>5</v>
      </c>
      <c r="Z34" s="110">
        <f>'HK3'!W37</f>
        <v>7</v>
      </c>
      <c r="AA34" s="110">
        <f>'HK3'!T37</f>
        <v>7</v>
      </c>
      <c r="AB34" s="110">
        <f>'HK3'!Z37</f>
        <v>6</v>
      </c>
      <c r="AC34" s="110">
        <f>'HK3'!AC37</f>
        <v>6</v>
      </c>
      <c r="AD34" s="110">
        <f>'HK4'!J37</f>
        <v>6</v>
      </c>
      <c r="AE34" s="110">
        <f>'HK4'!M37</f>
        <v>5</v>
      </c>
      <c r="AF34" s="110">
        <f>'HK4'!P37</f>
        <v>6</v>
      </c>
      <c r="AG34" s="110">
        <f>'HK4'!S37</f>
        <v>8</v>
      </c>
      <c r="AH34" s="110">
        <f>'HK4'!V37</f>
        <v>8</v>
      </c>
      <c r="AI34" s="110">
        <f>'HK4'!Y37</f>
        <v>5</v>
      </c>
      <c r="AJ34" s="110">
        <f>'HK4'!AB37</f>
        <v>0</v>
      </c>
      <c r="AK34" s="112">
        <f>'HK5 (79)'!J36</f>
        <v>5</v>
      </c>
      <c r="AL34" s="112">
        <f>'HK5 (79)'!M36</f>
        <v>6</v>
      </c>
      <c r="AM34" s="112">
        <f>'HK5 (79)'!P36</f>
        <v>7</v>
      </c>
      <c r="AN34" s="112">
        <f>'HK5 (79)'!S36</f>
        <v>8</v>
      </c>
      <c r="AO34" s="112">
        <f>'HK5 (79)'!V36</f>
        <v>8</v>
      </c>
      <c r="AP34" s="112">
        <f>'HK5 (79)'!Y36</f>
        <v>8</v>
      </c>
      <c r="AQ34" s="112">
        <f>'HK5 (79)'!AB36</f>
        <v>6</v>
      </c>
      <c r="AR34" s="112">
        <f>'HK5 (79)'!AK36</f>
        <v>0</v>
      </c>
      <c r="AS34" s="112">
        <f>'HK6'!J36</f>
        <v>8</v>
      </c>
      <c r="AT34" s="112">
        <f>'HK6'!M36</f>
        <v>8</v>
      </c>
      <c r="AU34" s="112">
        <f>'HK6'!P36</f>
        <v>6</v>
      </c>
      <c r="AV34" s="112">
        <f>'HK6'!S36</f>
        <v>7</v>
      </c>
      <c r="AW34" s="112">
        <f>'HK6'!V36</f>
        <v>8</v>
      </c>
      <c r="AX34" s="112">
        <f>'HK6'!Y36</f>
        <v>8</v>
      </c>
      <c r="AY34" s="112">
        <f>'HK6'!AB36</f>
        <v>8</v>
      </c>
      <c r="AZ34" s="112">
        <f>'HK6'!AE36</f>
        <v>7</v>
      </c>
      <c r="BA34" s="112">
        <f>'HK6'!AH36</f>
        <v>0</v>
      </c>
      <c r="BB34" s="380">
        <f t="shared" si="1"/>
        <v>7</v>
      </c>
      <c r="BC34" s="380">
        <f t="shared" si="2"/>
        <v>6.66</v>
      </c>
      <c r="BD34" s="111" t="str">
        <f t="shared" si="0"/>
        <v>TB.Khá</v>
      </c>
      <c r="BE34" s="104">
        <f t="shared" si="3"/>
        <v>3</v>
      </c>
      <c r="BF34" s="104">
        <f t="shared" si="4"/>
        <v>3</v>
      </c>
      <c r="BG34" s="391" t="str">
        <f t="shared" si="5"/>
        <v>Học tiếp</v>
      </c>
      <c r="BH34" s="41" t="s">
        <v>141</v>
      </c>
      <c r="BI34" s="41" t="s">
        <v>142</v>
      </c>
    </row>
    <row r="35" spans="1:61" ht="19.5" customHeight="1">
      <c r="A35" s="113">
        <v>28</v>
      </c>
      <c r="B35" s="105" t="s">
        <v>143</v>
      </c>
      <c r="C35" s="106" t="s">
        <v>144</v>
      </c>
      <c r="D35" s="107">
        <v>409180112</v>
      </c>
      <c r="E35" s="108" t="s">
        <v>275</v>
      </c>
      <c r="F35" s="104" t="s">
        <v>13</v>
      </c>
      <c r="G35" s="129" t="s">
        <v>490</v>
      </c>
      <c r="H35" s="109">
        <v>6</v>
      </c>
      <c r="I35" s="109">
        <f>'HK1'!J39</f>
        <v>7</v>
      </c>
      <c r="J35" s="109">
        <f>'HK1'!M39</f>
        <v>6</v>
      </c>
      <c r="K35" s="109">
        <f>'HK1'!P39</f>
        <v>5</v>
      </c>
      <c r="L35" s="109">
        <f>'HK1'!S39</f>
        <v>9</v>
      </c>
      <c r="M35" s="109">
        <f>'HK1'!V39</f>
        <v>8</v>
      </c>
      <c r="N35" s="109">
        <f>'HK1'!Y39</f>
        <v>8</v>
      </c>
      <c r="O35" s="110">
        <f>'HK2'!J39</f>
        <v>7</v>
      </c>
      <c r="P35" s="110">
        <f>'HK2'!M39</f>
        <v>6</v>
      </c>
      <c r="Q35" s="110">
        <f>'HK2'!P39</f>
        <v>8</v>
      </c>
      <c r="R35" s="110">
        <f>'HK2'!V39</f>
        <v>7</v>
      </c>
      <c r="S35" s="110">
        <f>'HK2'!S39</f>
        <v>7</v>
      </c>
      <c r="T35" s="110">
        <f>'HK2'!Y39</f>
        <v>7</v>
      </c>
      <c r="U35" s="110">
        <f>'HK2'!AB39</f>
        <v>7</v>
      </c>
      <c r="V35" s="110">
        <f>'HK2'!AE39</f>
        <v>6</v>
      </c>
      <c r="W35" s="110">
        <f>'HK3'!K38</f>
        <v>9</v>
      </c>
      <c r="X35" s="110">
        <f>'HK3'!N38</f>
        <v>7</v>
      </c>
      <c r="Y35" s="110">
        <f>'HK3'!Q38</f>
        <v>10</v>
      </c>
      <c r="Z35" s="110">
        <f>'HK3'!W38</f>
        <v>7</v>
      </c>
      <c r="AA35" s="110">
        <f>'HK3'!T38</f>
        <v>5</v>
      </c>
      <c r="AB35" s="110">
        <f>'HK3'!Z38</f>
        <v>5</v>
      </c>
      <c r="AC35" s="110">
        <f>'HK3'!AC38</f>
        <v>6</v>
      </c>
      <c r="AD35" s="110">
        <f>'HK4'!J38</f>
        <v>6</v>
      </c>
      <c r="AE35" s="110">
        <f>'HK4'!M38</f>
        <v>5</v>
      </c>
      <c r="AF35" s="110">
        <f>'HK4'!P38</f>
        <v>8</v>
      </c>
      <c r="AG35" s="110">
        <f>'HK4'!S38</f>
        <v>8</v>
      </c>
      <c r="AH35" s="110">
        <f>'HK4'!V38</f>
        <v>8</v>
      </c>
      <c r="AI35" s="110">
        <f>'HK4'!Y38</f>
        <v>5</v>
      </c>
      <c r="AJ35" s="110">
        <f>'HK4'!AB38</f>
        <v>0</v>
      </c>
      <c r="AK35" s="112">
        <f>'HK5 (79)'!J37</f>
        <v>5</v>
      </c>
      <c r="AL35" s="112">
        <f>'HK5 (79)'!M37</f>
        <v>8</v>
      </c>
      <c r="AM35" s="112">
        <f>'HK5 (79)'!P37</f>
        <v>9</v>
      </c>
      <c r="AN35" s="112">
        <f>'HK5 (79)'!S37</f>
        <v>6</v>
      </c>
      <c r="AO35" s="112">
        <f>'HK5 (79)'!V37</f>
        <v>8</v>
      </c>
      <c r="AP35" s="112">
        <f>'HK5 (79)'!Y37</f>
        <v>9</v>
      </c>
      <c r="AQ35" s="112">
        <f>'HK5 (79)'!AB37</f>
        <v>6</v>
      </c>
      <c r="AR35" s="112">
        <f>'HK5 (79)'!AK37</f>
        <v>10</v>
      </c>
      <c r="AS35" s="112">
        <f>'HK6'!J37</f>
        <v>9</v>
      </c>
      <c r="AT35" s="112">
        <f>'HK6'!M37</f>
        <v>7</v>
      </c>
      <c r="AU35" s="112">
        <f>'HK6'!P37</f>
        <v>6</v>
      </c>
      <c r="AV35" s="112">
        <f>'HK6'!S37</f>
        <v>7</v>
      </c>
      <c r="AW35" s="112">
        <f>'HK6'!V37</f>
        <v>6</v>
      </c>
      <c r="AX35" s="112">
        <f>'HK6'!Y37</f>
        <v>9</v>
      </c>
      <c r="AY35" s="112">
        <f>'HK6'!AB37</f>
        <v>9</v>
      </c>
      <c r="AZ35" s="112">
        <f>'HK6'!AE37</f>
        <v>7</v>
      </c>
      <c r="BA35" s="112">
        <f>'HK6'!AH37</f>
        <v>8</v>
      </c>
      <c r="BB35" s="380">
        <f t="shared" si="1"/>
        <v>7.57</v>
      </c>
      <c r="BC35" s="380">
        <f t="shared" si="2"/>
        <v>7.24</v>
      </c>
      <c r="BD35" s="111" t="str">
        <f t="shared" si="0"/>
        <v>Khá</v>
      </c>
      <c r="BE35" s="104">
        <f t="shared" si="3"/>
        <v>1</v>
      </c>
      <c r="BF35" s="104">
        <f t="shared" si="4"/>
        <v>1</v>
      </c>
      <c r="BG35" s="391" t="str">
        <f t="shared" si="5"/>
        <v>Học tiếp</v>
      </c>
      <c r="BH35" s="41" t="s">
        <v>143</v>
      </c>
      <c r="BI35" s="41" t="s">
        <v>144</v>
      </c>
    </row>
    <row r="36" spans="1:61" ht="19.5" customHeight="1">
      <c r="A36" s="104">
        <v>29</v>
      </c>
      <c r="B36" s="105" t="s">
        <v>145</v>
      </c>
      <c r="C36" s="106" t="s">
        <v>146</v>
      </c>
      <c r="D36" s="107">
        <v>409180114</v>
      </c>
      <c r="E36" s="108" t="s">
        <v>276</v>
      </c>
      <c r="F36" s="104" t="s">
        <v>30</v>
      </c>
      <c r="G36" s="129" t="s">
        <v>490</v>
      </c>
      <c r="H36" s="109">
        <v>5</v>
      </c>
      <c r="I36" s="109">
        <f>'HK1'!J40</f>
        <v>5</v>
      </c>
      <c r="J36" s="109">
        <f>'HK1'!M40</f>
        <v>6</v>
      </c>
      <c r="K36" s="109">
        <f>'HK1'!P40</f>
        <v>5</v>
      </c>
      <c r="L36" s="109">
        <f>'HK1'!S40</f>
        <v>9</v>
      </c>
      <c r="M36" s="109">
        <f>'HK1'!V40</f>
        <v>7</v>
      </c>
      <c r="N36" s="109">
        <f>'HK1'!Y40</f>
        <v>5</v>
      </c>
      <c r="O36" s="110">
        <f>'HK2'!J40</f>
        <v>8</v>
      </c>
      <c r="P36" s="110">
        <f>'HK2'!M40</f>
        <v>5</v>
      </c>
      <c r="Q36" s="110">
        <f>'HK2'!P40</f>
        <v>7</v>
      </c>
      <c r="R36" s="110">
        <f>'HK2'!V40</f>
        <v>5</v>
      </c>
      <c r="S36" s="110">
        <f>'HK2'!S40</f>
        <v>7</v>
      </c>
      <c r="T36" s="110">
        <f>'HK2'!Y40</f>
        <v>6</v>
      </c>
      <c r="U36" s="110">
        <f>'HK2'!AB40</f>
        <v>8</v>
      </c>
      <c r="V36" s="110">
        <f>'HK2'!AE40</f>
        <v>5</v>
      </c>
      <c r="W36" s="110">
        <f>'HK3'!K39</f>
        <v>7</v>
      </c>
      <c r="X36" s="110">
        <f>'HK3'!N39</f>
        <v>6</v>
      </c>
      <c r="Y36" s="110">
        <f>'HK3'!Q39</f>
        <v>9</v>
      </c>
      <c r="Z36" s="110">
        <f>'HK3'!W39</f>
        <v>8</v>
      </c>
      <c r="AA36" s="110">
        <f>'HK3'!T39</f>
        <v>8</v>
      </c>
      <c r="AB36" s="110">
        <f>'HK3'!Z39</f>
        <v>7</v>
      </c>
      <c r="AC36" s="110">
        <f>'HK3'!AC39</f>
        <v>6</v>
      </c>
      <c r="AD36" s="110">
        <f>'HK4'!J39</f>
        <v>6</v>
      </c>
      <c r="AE36" s="110">
        <f>'HK4'!M39</f>
        <v>5</v>
      </c>
      <c r="AF36" s="110">
        <f>'HK4'!P39</f>
        <v>7</v>
      </c>
      <c r="AG36" s="110">
        <f>'HK4'!S39</f>
        <v>8</v>
      </c>
      <c r="AH36" s="110">
        <f>'HK4'!V39</f>
        <v>8</v>
      </c>
      <c r="AI36" s="110">
        <f>'HK4'!Y39</f>
        <v>6</v>
      </c>
      <c r="AJ36" s="110">
        <f>'HK4'!AB39</f>
        <v>7</v>
      </c>
      <c r="AK36" s="112">
        <f>'HK5 (79)'!J38</f>
        <v>5</v>
      </c>
      <c r="AL36" s="112">
        <f>'HK5 (79)'!M38</f>
        <v>6</v>
      </c>
      <c r="AM36" s="112">
        <f>'HK5 (79)'!P38</f>
        <v>7</v>
      </c>
      <c r="AN36" s="112">
        <f>'HK5 (79)'!S38</f>
        <v>9</v>
      </c>
      <c r="AO36" s="112">
        <f>'HK5 (79)'!V38</f>
        <v>9</v>
      </c>
      <c r="AP36" s="112">
        <f>'HK5 (79)'!Y38</f>
        <v>9</v>
      </c>
      <c r="AQ36" s="112">
        <f>'HK5 (79)'!AB38</f>
        <v>6</v>
      </c>
      <c r="AR36" s="112">
        <f>'HK5 (79)'!AK38</f>
        <v>1</v>
      </c>
      <c r="AS36" s="112">
        <f>'HK6'!J38</f>
        <v>9</v>
      </c>
      <c r="AT36" s="112">
        <f>'HK6'!M38</f>
        <v>7</v>
      </c>
      <c r="AU36" s="112">
        <f>'HK6'!P38</f>
        <v>8</v>
      </c>
      <c r="AV36" s="112">
        <f>'HK6'!S38</f>
        <v>5</v>
      </c>
      <c r="AW36" s="112">
        <f>'HK6'!V38</f>
        <v>9</v>
      </c>
      <c r="AX36" s="112">
        <f>'HK6'!Y38</f>
        <v>9</v>
      </c>
      <c r="AY36" s="112">
        <f>'HK6'!AB38</f>
        <v>9</v>
      </c>
      <c r="AZ36" s="112">
        <f>'HK6'!AE38</f>
        <v>8</v>
      </c>
      <c r="BA36" s="112">
        <f>'HK6'!AH38</f>
        <v>0</v>
      </c>
      <c r="BB36" s="380">
        <f t="shared" si="1"/>
        <v>7.49</v>
      </c>
      <c r="BC36" s="380">
        <f t="shared" si="2"/>
        <v>7.02</v>
      </c>
      <c r="BD36" s="111" t="str">
        <f t="shared" si="0"/>
        <v>Khá</v>
      </c>
      <c r="BE36" s="104">
        <f t="shared" si="3"/>
        <v>2</v>
      </c>
      <c r="BF36" s="104">
        <f t="shared" si="4"/>
        <v>2</v>
      </c>
      <c r="BG36" s="391" t="str">
        <f t="shared" si="5"/>
        <v>Học tiếp</v>
      </c>
      <c r="BH36" s="41" t="s">
        <v>145</v>
      </c>
      <c r="BI36" s="41" t="s">
        <v>146</v>
      </c>
    </row>
    <row r="37" spans="1:61" ht="19.5" customHeight="1">
      <c r="A37" s="113">
        <v>30</v>
      </c>
      <c r="B37" s="105" t="s">
        <v>108</v>
      </c>
      <c r="C37" s="106" t="s">
        <v>147</v>
      </c>
      <c r="D37" s="114">
        <v>409180115</v>
      </c>
      <c r="E37" s="108" t="s">
        <v>277</v>
      </c>
      <c r="F37" s="104" t="s">
        <v>23</v>
      </c>
      <c r="G37" s="129" t="s">
        <v>490</v>
      </c>
      <c r="H37" s="109">
        <v>8</v>
      </c>
      <c r="I37" s="109">
        <f>'HK1'!J41</f>
        <v>6</v>
      </c>
      <c r="J37" s="109">
        <f>'HK1'!M41</f>
        <v>8</v>
      </c>
      <c r="K37" s="109">
        <f>'HK1'!P41</f>
        <v>6</v>
      </c>
      <c r="L37" s="109">
        <f>'HK1'!S41</f>
        <v>9</v>
      </c>
      <c r="M37" s="109">
        <f>'HK1'!V41</f>
        <v>8</v>
      </c>
      <c r="N37" s="109">
        <f>'HK1'!Y41</f>
        <v>5</v>
      </c>
      <c r="O37" s="110">
        <f>'HK2'!J41</f>
        <v>8</v>
      </c>
      <c r="P37" s="110">
        <f>'HK2'!M41</f>
        <v>7</v>
      </c>
      <c r="Q37" s="110">
        <f>'HK2'!P41</f>
        <v>7</v>
      </c>
      <c r="R37" s="110">
        <f>'HK2'!V41</f>
        <v>5</v>
      </c>
      <c r="S37" s="110">
        <f>'HK2'!S41</f>
        <v>8</v>
      </c>
      <c r="T37" s="110">
        <f>'HK2'!Y41</f>
        <v>7</v>
      </c>
      <c r="U37" s="110">
        <f>'HK2'!AB41</f>
        <v>7</v>
      </c>
      <c r="V37" s="110">
        <f>'HK2'!AE41</f>
        <v>6</v>
      </c>
      <c r="W37" s="110">
        <f>'HK3'!K40</f>
        <v>7</v>
      </c>
      <c r="X37" s="110">
        <f>'HK3'!N40</f>
        <v>7</v>
      </c>
      <c r="Y37" s="110">
        <f>'HK3'!Q40</f>
        <v>8</v>
      </c>
      <c r="Z37" s="110">
        <f>'HK3'!W40</f>
        <v>7</v>
      </c>
      <c r="AA37" s="110">
        <f>'HK3'!T40</f>
        <v>8</v>
      </c>
      <c r="AB37" s="110">
        <f>'HK3'!Z40</f>
        <v>6</v>
      </c>
      <c r="AC37" s="110">
        <f>'HK3'!AC40</f>
        <v>7</v>
      </c>
      <c r="AD37" s="110">
        <f>'HK4'!J40</f>
        <v>7</v>
      </c>
      <c r="AE37" s="110">
        <f>'HK4'!M40</f>
        <v>8</v>
      </c>
      <c r="AF37" s="110">
        <f>'HK4'!P40</f>
        <v>8</v>
      </c>
      <c r="AG37" s="110">
        <f>'HK4'!S40</f>
        <v>8</v>
      </c>
      <c r="AH37" s="110">
        <f>'HK4'!V40</f>
        <v>6</v>
      </c>
      <c r="AI37" s="110">
        <f>'HK4'!Y40</f>
        <v>5</v>
      </c>
      <c r="AJ37" s="110">
        <f>'HK4'!AB40</f>
        <v>10</v>
      </c>
      <c r="AK37" s="112">
        <f>'HK5 (79)'!J39</f>
        <v>8</v>
      </c>
      <c r="AL37" s="112">
        <f>'HK5 (79)'!M39</f>
        <v>6</v>
      </c>
      <c r="AM37" s="112">
        <f>'HK5 (79)'!P39</f>
        <v>7</v>
      </c>
      <c r="AN37" s="112">
        <f>'HK5 (79)'!S39</f>
        <v>6</v>
      </c>
      <c r="AO37" s="112">
        <f>'HK5 (79)'!V39</f>
        <v>9</v>
      </c>
      <c r="AP37" s="112">
        <f>'HK5 (79)'!Y39</f>
        <v>9</v>
      </c>
      <c r="AQ37" s="112">
        <f>'HK5 (79)'!AB39</f>
        <v>7</v>
      </c>
      <c r="AR37" s="112">
        <f>'HK5 (79)'!AK39</f>
        <v>10</v>
      </c>
      <c r="AS37" s="112">
        <f>'HK6'!J39</f>
        <v>9</v>
      </c>
      <c r="AT37" s="112">
        <f>'HK6'!M39</f>
        <v>8</v>
      </c>
      <c r="AU37" s="112">
        <f>'HK6'!P39</f>
        <v>8</v>
      </c>
      <c r="AV37" s="112">
        <f>'HK6'!S39</f>
        <v>7</v>
      </c>
      <c r="AW37" s="112">
        <f>'HK6'!V39</f>
        <v>8</v>
      </c>
      <c r="AX37" s="112">
        <f>'HK6'!Y39</f>
        <v>8</v>
      </c>
      <c r="AY37" s="112">
        <f>'HK6'!AB39</f>
        <v>8</v>
      </c>
      <c r="AZ37" s="112">
        <f>'HK6'!AE39</f>
        <v>8</v>
      </c>
      <c r="BA37" s="112">
        <f>'HK6'!AH39</f>
        <v>7</v>
      </c>
      <c r="BB37" s="380">
        <f t="shared" si="1"/>
        <v>7.84</v>
      </c>
      <c r="BC37" s="380">
        <f t="shared" si="2"/>
        <v>7.45</v>
      </c>
      <c r="BD37" s="111" t="str">
        <f t="shared" si="0"/>
        <v>Khá</v>
      </c>
      <c r="BE37" s="104">
        <f t="shared" si="3"/>
        <v>0</v>
      </c>
      <c r="BF37" s="104">
        <f t="shared" si="4"/>
        <v>0</v>
      </c>
      <c r="BG37" s="391" t="str">
        <f t="shared" si="5"/>
        <v>Học tiếp</v>
      </c>
      <c r="BH37" s="41" t="s">
        <v>108</v>
      </c>
      <c r="BI37" s="41" t="s">
        <v>147</v>
      </c>
    </row>
    <row r="38" spans="1:61" ht="19.5" customHeight="1">
      <c r="A38" s="113">
        <v>31</v>
      </c>
      <c r="B38" s="105" t="s">
        <v>148</v>
      </c>
      <c r="C38" s="106" t="s">
        <v>149</v>
      </c>
      <c r="D38" s="107">
        <v>409180116</v>
      </c>
      <c r="E38" s="108" t="s">
        <v>272</v>
      </c>
      <c r="F38" s="104" t="s">
        <v>31</v>
      </c>
      <c r="G38" s="129" t="s">
        <v>490</v>
      </c>
      <c r="H38" s="109">
        <v>6</v>
      </c>
      <c r="I38" s="109">
        <f>'HK1'!J42</f>
        <v>6</v>
      </c>
      <c r="J38" s="109">
        <f>'HK1'!M42</f>
        <v>7</v>
      </c>
      <c r="K38" s="109">
        <f>'HK1'!P42</f>
        <v>5</v>
      </c>
      <c r="L38" s="109">
        <f>'HK1'!S42</f>
        <v>9</v>
      </c>
      <c r="M38" s="109">
        <f>'HK1'!V42</f>
        <v>7</v>
      </c>
      <c r="N38" s="109">
        <f>'HK1'!Y42</f>
        <v>8</v>
      </c>
      <c r="O38" s="110">
        <f>'HK2'!J42</f>
        <v>7</v>
      </c>
      <c r="P38" s="110">
        <f>'HK2'!M42</f>
        <v>6</v>
      </c>
      <c r="Q38" s="110">
        <f>'HK2'!P42</f>
        <v>7</v>
      </c>
      <c r="R38" s="110">
        <f>'HK2'!V42</f>
        <v>5</v>
      </c>
      <c r="S38" s="110">
        <f>'HK2'!S42</f>
        <v>6</v>
      </c>
      <c r="T38" s="110">
        <f>'HK2'!Y42</f>
        <v>7</v>
      </c>
      <c r="U38" s="110">
        <f>'HK2'!AB42</f>
        <v>6</v>
      </c>
      <c r="V38" s="110">
        <f>'HK2'!AE42</f>
        <v>6</v>
      </c>
      <c r="W38" s="110">
        <f>'HK3'!K41</f>
        <v>8</v>
      </c>
      <c r="X38" s="110">
        <f>'HK3'!N41</f>
        <v>7</v>
      </c>
      <c r="Y38" s="110">
        <f>'HK3'!Q41</f>
        <v>9</v>
      </c>
      <c r="Z38" s="110">
        <f>'HK3'!W41</f>
        <v>8</v>
      </c>
      <c r="AA38" s="110">
        <f>'HK3'!T41</f>
        <v>8</v>
      </c>
      <c r="AB38" s="110">
        <f>'HK3'!Z41</f>
        <v>7</v>
      </c>
      <c r="AC38" s="110">
        <f>'HK3'!AC41</f>
        <v>5</v>
      </c>
      <c r="AD38" s="110">
        <f>'HK4'!J41</f>
        <v>5</v>
      </c>
      <c r="AE38" s="110">
        <f>'HK4'!M41</f>
        <v>5</v>
      </c>
      <c r="AF38" s="110">
        <f>'HK4'!P41</f>
        <v>8</v>
      </c>
      <c r="AG38" s="110">
        <f>'HK4'!S41</f>
        <v>8</v>
      </c>
      <c r="AH38" s="110">
        <f>'HK4'!V41</f>
        <v>7</v>
      </c>
      <c r="AI38" s="110">
        <f>'HK4'!Y41</f>
        <v>6</v>
      </c>
      <c r="AJ38" s="110">
        <f>'HK4'!AB41</f>
        <v>0</v>
      </c>
      <c r="AK38" s="112">
        <f>'HK5 (79)'!J40</f>
        <v>5</v>
      </c>
      <c r="AL38" s="112">
        <f>'HK5 (79)'!M40</f>
        <v>8</v>
      </c>
      <c r="AM38" s="112">
        <f>'HK5 (79)'!P40</f>
        <v>7</v>
      </c>
      <c r="AN38" s="112">
        <f>'HK5 (79)'!S40</f>
        <v>10</v>
      </c>
      <c r="AO38" s="112">
        <f>'HK5 (79)'!V40</f>
        <v>9</v>
      </c>
      <c r="AP38" s="112">
        <f>'HK5 (79)'!Y40</f>
        <v>8</v>
      </c>
      <c r="AQ38" s="112">
        <f>'HK5 (79)'!AB40</f>
        <v>6</v>
      </c>
      <c r="AR38" s="112">
        <f>'HK5 (79)'!AK40</f>
        <v>0</v>
      </c>
      <c r="AS38" s="112">
        <f>'HK6'!J40</f>
        <v>9</v>
      </c>
      <c r="AT38" s="112">
        <f>'HK6'!M40</f>
        <v>9</v>
      </c>
      <c r="AU38" s="112">
        <f>'HK6'!P40</f>
        <v>7</v>
      </c>
      <c r="AV38" s="112">
        <f>'HK6'!S40</f>
        <v>6</v>
      </c>
      <c r="AW38" s="112">
        <f>'HK6'!V40</f>
        <v>8</v>
      </c>
      <c r="AX38" s="112">
        <f>'HK6'!Y40</f>
        <v>7</v>
      </c>
      <c r="AY38" s="112">
        <f>'HK6'!AB40</f>
        <v>10</v>
      </c>
      <c r="AZ38" s="112">
        <f>'HK6'!AE40</f>
        <v>8</v>
      </c>
      <c r="BA38" s="112">
        <f>'HK6'!AH40</f>
        <v>0</v>
      </c>
      <c r="BB38" s="380">
        <f t="shared" si="1"/>
        <v>7.61</v>
      </c>
      <c r="BC38" s="380">
        <f t="shared" si="2"/>
        <v>7.13</v>
      </c>
      <c r="BD38" s="111" t="str">
        <f t="shared" si="0"/>
        <v>Khá</v>
      </c>
      <c r="BE38" s="104">
        <f t="shared" si="3"/>
        <v>3</v>
      </c>
      <c r="BF38" s="104">
        <f t="shared" si="4"/>
        <v>3</v>
      </c>
      <c r="BG38" s="391" t="str">
        <f t="shared" si="5"/>
        <v>Học tiếp</v>
      </c>
      <c r="BH38" s="41" t="s">
        <v>148</v>
      </c>
      <c r="BI38" s="41" t="s">
        <v>149</v>
      </c>
    </row>
    <row r="39" spans="1:61" ht="19.5" customHeight="1">
      <c r="A39" s="104">
        <v>32</v>
      </c>
      <c r="B39" s="105" t="s">
        <v>150</v>
      </c>
      <c r="C39" s="106" t="s">
        <v>149</v>
      </c>
      <c r="D39" s="114">
        <v>409180117</v>
      </c>
      <c r="E39" s="108" t="s">
        <v>278</v>
      </c>
      <c r="F39" s="104" t="s">
        <v>32</v>
      </c>
      <c r="G39" s="129" t="s">
        <v>490</v>
      </c>
      <c r="H39" s="109">
        <v>6</v>
      </c>
      <c r="I39" s="109">
        <f>'HK1'!J43</f>
        <v>8</v>
      </c>
      <c r="J39" s="109">
        <f>'HK1'!M43</f>
        <v>9</v>
      </c>
      <c r="K39" s="109">
        <f>'HK1'!P43</f>
        <v>5</v>
      </c>
      <c r="L39" s="109">
        <f>'HK1'!S43</f>
        <v>9</v>
      </c>
      <c r="M39" s="109">
        <f>'HK1'!V43</f>
        <v>6</v>
      </c>
      <c r="N39" s="109">
        <f>'HK1'!Y43</f>
        <v>8</v>
      </c>
      <c r="O39" s="110">
        <f>'HK2'!J43</f>
        <v>7</v>
      </c>
      <c r="P39" s="110">
        <f>'HK2'!M43</f>
        <v>7</v>
      </c>
      <c r="Q39" s="110">
        <f>'HK2'!P43</f>
        <v>7</v>
      </c>
      <c r="R39" s="110">
        <f>'HK2'!V43</f>
        <v>7</v>
      </c>
      <c r="S39" s="110">
        <f>'HK2'!S43</f>
        <v>7</v>
      </c>
      <c r="T39" s="110">
        <f>'HK2'!Y43</f>
        <v>6</v>
      </c>
      <c r="U39" s="110">
        <f>'HK2'!AB43</f>
        <v>7</v>
      </c>
      <c r="V39" s="110">
        <f>'HK2'!AE43</f>
        <v>7</v>
      </c>
      <c r="W39" s="110">
        <f>'HK3'!K42</f>
        <v>8</v>
      </c>
      <c r="X39" s="110">
        <f>'HK3'!N42</f>
        <v>6</v>
      </c>
      <c r="Y39" s="110">
        <f>'HK3'!Q42</f>
        <v>10</v>
      </c>
      <c r="Z39" s="110">
        <f>'HK3'!W42</f>
        <v>8</v>
      </c>
      <c r="AA39" s="110">
        <f>'HK3'!T42</f>
        <v>8</v>
      </c>
      <c r="AB39" s="110">
        <f>'HK3'!Z42</f>
        <v>7</v>
      </c>
      <c r="AC39" s="110">
        <f>'HK3'!AC42</f>
        <v>7</v>
      </c>
      <c r="AD39" s="110">
        <f>'HK4'!J42</f>
        <v>6</v>
      </c>
      <c r="AE39" s="110">
        <f>'HK4'!M42</f>
        <v>5</v>
      </c>
      <c r="AF39" s="110">
        <f>'HK4'!P42</f>
        <v>7</v>
      </c>
      <c r="AG39" s="110">
        <f>'HK4'!S42</f>
        <v>8</v>
      </c>
      <c r="AH39" s="110">
        <f>'HK4'!V42</f>
        <v>8</v>
      </c>
      <c r="AI39" s="110">
        <f>'HK4'!Y42</f>
        <v>6</v>
      </c>
      <c r="AJ39" s="110">
        <f>'HK4'!AB42</f>
        <v>10</v>
      </c>
      <c r="AK39" s="112">
        <f>'HK5 (79)'!J41</f>
        <v>5</v>
      </c>
      <c r="AL39" s="112">
        <f>'HK5 (79)'!M41</f>
        <v>6</v>
      </c>
      <c r="AM39" s="112">
        <f>'HK5 (79)'!P41</f>
        <v>9</v>
      </c>
      <c r="AN39" s="112">
        <f>'HK5 (79)'!S41</f>
        <v>6</v>
      </c>
      <c r="AO39" s="112">
        <f>'HK5 (79)'!V41</f>
        <v>8</v>
      </c>
      <c r="AP39" s="112">
        <f>'HK5 (79)'!Y41</f>
        <v>10</v>
      </c>
      <c r="AQ39" s="112">
        <f>'HK5 (79)'!AB41</f>
        <v>6</v>
      </c>
      <c r="AR39" s="112">
        <f>'HK5 (79)'!AK41</f>
        <v>0</v>
      </c>
      <c r="AS39" s="112">
        <f>'HK6'!J41</f>
        <v>9</v>
      </c>
      <c r="AT39" s="112">
        <f>'HK6'!M41</f>
        <v>9</v>
      </c>
      <c r="AU39" s="112">
        <f>'HK6'!P41</f>
        <v>7</v>
      </c>
      <c r="AV39" s="112">
        <f>'HK6'!S41</f>
        <v>7</v>
      </c>
      <c r="AW39" s="112">
        <f>'HK6'!V41</f>
        <v>8</v>
      </c>
      <c r="AX39" s="112">
        <f>'HK6'!Y41</f>
        <v>8</v>
      </c>
      <c r="AY39" s="112">
        <f>'HK6'!AB41</f>
        <v>9</v>
      </c>
      <c r="AZ39" s="112">
        <f>'HK6'!AE41</f>
        <v>8</v>
      </c>
      <c r="BA39" s="112">
        <f>'HK6'!AH41</f>
        <v>0</v>
      </c>
      <c r="BB39" s="380">
        <f t="shared" si="1"/>
        <v>7.47</v>
      </c>
      <c r="BC39" s="380">
        <f t="shared" si="2"/>
        <v>7.42</v>
      </c>
      <c r="BD39" s="111" t="str">
        <f t="shared" si="0"/>
        <v>Khá</v>
      </c>
      <c r="BE39" s="104">
        <f t="shared" si="3"/>
        <v>2</v>
      </c>
      <c r="BF39" s="104">
        <f t="shared" si="4"/>
        <v>2</v>
      </c>
      <c r="BG39" s="391" t="str">
        <f t="shared" si="5"/>
        <v>Học tiếp</v>
      </c>
      <c r="BH39" s="41" t="s">
        <v>150</v>
      </c>
      <c r="BI39" s="41" t="s">
        <v>149</v>
      </c>
    </row>
    <row r="40" spans="1:61" s="451" customFormat="1" ht="19.5" customHeight="1">
      <c r="A40" s="440">
        <v>33</v>
      </c>
      <c r="B40" s="441" t="s">
        <v>145</v>
      </c>
      <c r="C40" s="442" t="s">
        <v>151</v>
      </c>
      <c r="D40" s="443">
        <v>409180118</v>
      </c>
      <c r="E40" s="444" t="s">
        <v>279</v>
      </c>
      <c r="F40" s="445" t="s">
        <v>10</v>
      </c>
      <c r="G40" s="446" t="s">
        <v>490</v>
      </c>
      <c r="H40" s="257">
        <v>7</v>
      </c>
      <c r="I40" s="257">
        <f>'HK1'!J44</f>
        <v>7</v>
      </c>
      <c r="J40" s="257">
        <f>'HK1'!M44</f>
        <v>6</v>
      </c>
      <c r="K40" s="257">
        <f>'HK1'!P44</f>
        <v>6</v>
      </c>
      <c r="L40" s="257">
        <f>'HK1'!S44</f>
        <v>9</v>
      </c>
      <c r="M40" s="257">
        <f>'HK1'!V44</f>
        <v>8</v>
      </c>
      <c r="N40" s="257">
        <f>'HK1'!Y44</f>
        <v>8</v>
      </c>
      <c r="O40" s="253">
        <f>'HK2'!J44</f>
        <v>7</v>
      </c>
      <c r="P40" s="253">
        <f>'HK2'!M44</f>
        <v>7</v>
      </c>
      <c r="Q40" s="253">
        <f>'HK2'!P44</f>
        <v>7</v>
      </c>
      <c r="R40" s="253">
        <f>'HK2'!V44</f>
        <v>7</v>
      </c>
      <c r="S40" s="253">
        <f>'HK2'!S44</f>
        <v>7</v>
      </c>
      <c r="T40" s="253">
        <f>'HK2'!Y44</f>
        <v>6</v>
      </c>
      <c r="U40" s="253">
        <f>'HK2'!AB44</f>
        <v>8</v>
      </c>
      <c r="V40" s="253">
        <f>'HK2'!AE44</f>
        <v>7</v>
      </c>
      <c r="W40" s="253">
        <f>'HK3'!K43</f>
        <v>7</v>
      </c>
      <c r="X40" s="253">
        <f>'HK3'!N43</f>
        <v>7</v>
      </c>
      <c r="Y40" s="253">
        <f>'HK3'!Q43</f>
        <v>9</v>
      </c>
      <c r="Z40" s="253">
        <f>'HK3'!W43</f>
        <v>8</v>
      </c>
      <c r="AA40" s="253">
        <f>'HK3'!T43</f>
        <v>7</v>
      </c>
      <c r="AB40" s="253">
        <f>'HK3'!Z43</f>
        <v>8</v>
      </c>
      <c r="AC40" s="253">
        <f>'HK3'!AC43</f>
        <v>5</v>
      </c>
      <c r="AD40" s="253">
        <f>'HK4'!J43</f>
        <v>6</v>
      </c>
      <c r="AE40" s="253">
        <f>'HK4'!M43</f>
        <v>7</v>
      </c>
      <c r="AF40" s="253">
        <f>'HK4'!P43</f>
        <v>7</v>
      </c>
      <c r="AG40" s="253">
        <f>'HK4'!S43</f>
        <v>8</v>
      </c>
      <c r="AH40" s="253">
        <f>'HK4'!V43</f>
        <v>8</v>
      </c>
      <c r="AI40" s="253">
        <f>'HK4'!Y43</f>
        <v>6</v>
      </c>
      <c r="AJ40" s="253">
        <f>'HK4'!AB43</f>
        <v>9</v>
      </c>
      <c r="AK40" s="447">
        <f>'HK5 (79)'!J42</f>
        <v>6</v>
      </c>
      <c r="AL40" s="447">
        <f>'HK5 (79)'!M42</f>
        <v>8</v>
      </c>
      <c r="AM40" s="447">
        <f>'HK5 (79)'!P42</f>
        <v>8</v>
      </c>
      <c r="AN40" s="447">
        <f>'HK5 (79)'!S42</f>
        <v>8</v>
      </c>
      <c r="AO40" s="447">
        <f>'HK5 (79)'!V42</f>
        <v>7</v>
      </c>
      <c r="AP40" s="447">
        <f>'HK5 (79)'!Y42</f>
        <v>9</v>
      </c>
      <c r="AQ40" s="447">
        <f>'HK5 (79)'!AB42</f>
        <v>6</v>
      </c>
      <c r="AR40" s="447">
        <f>'HK5 (79)'!AK42</f>
        <v>10</v>
      </c>
      <c r="AS40" s="447">
        <f>'HK6'!J42</f>
        <v>9</v>
      </c>
      <c r="AT40" s="447">
        <f>'HK6'!M42</f>
        <v>7</v>
      </c>
      <c r="AU40" s="447">
        <f>'HK6'!P42</f>
        <v>7</v>
      </c>
      <c r="AV40" s="447">
        <f>'HK6'!S42</f>
        <v>7</v>
      </c>
      <c r="AW40" s="447">
        <f>'HK6'!V42</f>
        <v>8</v>
      </c>
      <c r="AX40" s="447">
        <f>'HK6'!Y42</f>
        <v>8</v>
      </c>
      <c r="AY40" s="447">
        <f>'HK6'!AB42</f>
        <v>8</v>
      </c>
      <c r="AZ40" s="447">
        <f>'HK6'!AE42</f>
        <v>8</v>
      </c>
      <c r="BA40" s="447">
        <f>'HK6'!AH42</f>
        <v>10</v>
      </c>
      <c r="BB40" s="448">
        <f t="shared" si="1"/>
        <v>7.78</v>
      </c>
      <c r="BC40" s="448">
        <f t="shared" si="2"/>
        <v>7.47</v>
      </c>
      <c r="BD40" s="449" t="str">
        <f t="shared" si="0"/>
        <v>Khá</v>
      </c>
      <c r="BE40" s="445">
        <f t="shared" si="3"/>
        <v>0</v>
      </c>
      <c r="BF40" s="445">
        <f t="shared" si="4"/>
        <v>0</v>
      </c>
      <c r="BG40" s="450" t="str">
        <f t="shared" si="5"/>
        <v>Học tiếp</v>
      </c>
      <c r="BH40" s="451" t="s">
        <v>145</v>
      </c>
      <c r="BI40" s="451" t="s">
        <v>151</v>
      </c>
    </row>
    <row r="41" spans="1:61" ht="19.5" customHeight="1">
      <c r="A41" s="104">
        <v>34</v>
      </c>
      <c r="B41" s="105" t="s">
        <v>152</v>
      </c>
      <c r="C41" s="106" t="s">
        <v>153</v>
      </c>
      <c r="D41" s="114">
        <v>409180119</v>
      </c>
      <c r="E41" s="108" t="s">
        <v>280</v>
      </c>
      <c r="F41" s="104" t="s">
        <v>33</v>
      </c>
      <c r="G41" s="129" t="s">
        <v>491</v>
      </c>
      <c r="H41" s="109">
        <v>8</v>
      </c>
      <c r="I41" s="109">
        <f>'HK1'!J45</f>
        <v>7</v>
      </c>
      <c r="J41" s="109">
        <f>'HK1'!M45</f>
        <v>5</v>
      </c>
      <c r="K41" s="109">
        <f>'HK1'!P45</f>
        <v>7</v>
      </c>
      <c r="L41" s="109">
        <f>'HK1'!S45</f>
        <v>9</v>
      </c>
      <c r="M41" s="109">
        <f>'HK1'!V45</f>
        <v>7</v>
      </c>
      <c r="N41" s="109">
        <f>'HK1'!Y45</f>
        <v>7</v>
      </c>
      <c r="O41" s="110">
        <f>'HK2'!J45</f>
        <v>8</v>
      </c>
      <c r="P41" s="110">
        <f>'HK2'!M45</f>
        <v>6</v>
      </c>
      <c r="Q41" s="110">
        <f>'HK2'!P45</f>
        <v>8</v>
      </c>
      <c r="R41" s="110">
        <f>'HK2'!V45</f>
        <v>5</v>
      </c>
      <c r="S41" s="110">
        <f>'HK2'!S45</f>
        <v>6</v>
      </c>
      <c r="T41" s="110">
        <f>'HK2'!Y45</f>
        <v>6</v>
      </c>
      <c r="U41" s="110">
        <f>'HK2'!AB45</f>
        <v>6</v>
      </c>
      <c r="V41" s="110">
        <f>'HK2'!AE45</f>
        <v>7</v>
      </c>
      <c r="W41" s="110">
        <f>'HK3'!K44</f>
        <v>7</v>
      </c>
      <c r="X41" s="110">
        <f>'HK3'!N44</f>
        <v>6</v>
      </c>
      <c r="Y41" s="110">
        <f>'HK3'!Q44</f>
        <v>10</v>
      </c>
      <c r="Z41" s="110">
        <f>'HK3'!W44</f>
        <v>7</v>
      </c>
      <c r="AA41" s="110">
        <f>'HK3'!T44</f>
        <v>7</v>
      </c>
      <c r="AB41" s="110">
        <f>'HK3'!Z44</f>
        <v>8</v>
      </c>
      <c r="AC41" s="110">
        <f>'HK3'!AC44</f>
        <v>10</v>
      </c>
      <c r="AD41" s="110">
        <f>'HK4'!J44</f>
        <v>7</v>
      </c>
      <c r="AE41" s="110">
        <f>'HK4'!M44</f>
        <v>6</v>
      </c>
      <c r="AF41" s="110">
        <f>'HK4'!P44</f>
        <v>6</v>
      </c>
      <c r="AG41" s="110">
        <f>'HK4'!S44</f>
        <v>8</v>
      </c>
      <c r="AH41" s="110">
        <f>'HK4'!V44</f>
        <v>7</v>
      </c>
      <c r="AI41" s="110">
        <f>'HK4'!Y44</f>
        <v>7</v>
      </c>
      <c r="AJ41" s="110">
        <f>'HK4'!AB44</f>
        <v>10</v>
      </c>
      <c r="AK41" s="112">
        <f>'HK5 (79)'!J43</f>
        <v>5</v>
      </c>
      <c r="AL41" s="112">
        <f>'HK5 (79)'!M43</f>
        <v>7</v>
      </c>
      <c r="AM41" s="112">
        <f>'HK5 (79)'!P43</f>
        <v>5</v>
      </c>
      <c r="AN41" s="112">
        <f>'HK5 (79)'!S43</f>
        <v>6</v>
      </c>
      <c r="AO41" s="112">
        <f>'HK5 (79)'!V43</f>
        <v>9</v>
      </c>
      <c r="AP41" s="112">
        <f>'HK5 (79)'!Y43</f>
        <v>9</v>
      </c>
      <c r="AQ41" s="112">
        <f>'HK5 (79)'!AB43</f>
        <v>7</v>
      </c>
      <c r="AR41" s="112">
        <f>'HK5 (79)'!AK43</f>
        <v>10</v>
      </c>
      <c r="AS41" s="112">
        <f>'HK6'!J43</f>
        <v>8</v>
      </c>
      <c r="AT41" s="112">
        <f>'HK6'!M43</f>
        <v>9</v>
      </c>
      <c r="AU41" s="112">
        <f>'HK6'!P43</f>
        <v>9</v>
      </c>
      <c r="AV41" s="112">
        <f>'HK6'!S43</f>
        <v>7</v>
      </c>
      <c r="AW41" s="112">
        <f>'HK6'!V43</f>
        <v>8</v>
      </c>
      <c r="AX41" s="112">
        <f>'HK6'!Y43</f>
        <v>8</v>
      </c>
      <c r="AY41" s="112">
        <f>'HK6'!AB43</f>
        <v>9</v>
      </c>
      <c r="AZ41" s="112">
        <f>'HK6'!AE43</f>
        <v>7</v>
      </c>
      <c r="BA41" s="112">
        <f>'HK6'!AH43</f>
        <v>10</v>
      </c>
      <c r="BB41" s="380">
        <f t="shared" si="1"/>
        <v>7.69</v>
      </c>
      <c r="BC41" s="380">
        <f t="shared" si="2"/>
        <v>7.15</v>
      </c>
      <c r="BD41" s="111" t="str">
        <f t="shared" si="0"/>
        <v>Khá</v>
      </c>
      <c r="BE41" s="104">
        <f t="shared" si="3"/>
        <v>0</v>
      </c>
      <c r="BF41" s="104">
        <f t="shared" si="4"/>
        <v>0</v>
      </c>
      <c r="BG41" s="391" t="str">
        <f t="shared" si="5"/>
        <v>Học tiếp</v>
      </c>
      <c r="BH41" s="41" t="s">
        <v>152</v>
      </c>
      <c r="BI41" s="41" t="s">
        <v>153</v>
      </c>
    </row>
    <row r="42" spans="1:61" ht="19.5" customHeight="1">
      <c r="A42" s="113">
        <v>35</v>
      </c>
      <c r="B42" s="105" t="s">
        <v>154</v>
      </c>
      <c r="C42" s="106" t="s">
        <v>155</v>
      </c>
      <c r="D42" s="107">
        <v>409180120</v>
      </c>
      <c r="E42" s="108" t="s">
        <v>281</v>
      </c>
      <c r="F42" s="104" t="s">
        <v>6</v>
      </c>
      <c r="G42" s="129" t="s">
        <v>491</v>
      </c>
      <c r="H42" s="109">
        <v>6</v>
      </c>
      <c r="I42" s="109">
        <f>'HK1'!J46</f>
        <v>8</v>
      </c>
      <c r="J42" s="109">
        <f>'HK1'!M46</f>
        <v>6</v>
      </c>
      <c r="K42" s="109">
        <f>'HK1'!P46</f>
        <v>5</v>
      </c>
      <c r="L42" s="109">
        <f>'HK1'!S46</f>
        <v>9</v>
      </c>
      <c r="M42" s="109">
        <f>'HK1'!V46</f>
        <v>8</v>
      </c>
      <c r="N42" s="109">
        <f>'HK1'!Y46</f>
        <v>6</v>
      </c>
      <c r="O42" s="110">
        <f>'HK2'!J46</f>
        <v>8</v>
      </c>
      <c r="P42" s="110">
        <f>'HK2'!M46</f>
        <v>7</v>
      </c>
      <c r="Q42" s="110">
        <f>'HK2'!P46</f>
        <v>6</v>
      </c>
      <c r="R42" s="110">
        <f>'HK2'!V46</f>
        <v>6</v>
      </c>
      <c r="S42" s="110">
        <f>'HK2'!S46</f>
        <v>6</v>
      </c>
      <c r="T42" s="110">
        <f>'HK2'!Y46</f>
        <v>7</v>
      </c>
      <c r="U42" s="110">
        <f>'HK2'!AB46</f>
        <v>8</v>
      </c>
      <c r="V42" s="110">
        <f>'HK2'!AE46</f>
        <v>7</v>
      </c>
      <c r="W42" s="110">
        <f>'HK3'!K45</f>
        <v>6</v>
      </c>
      <c r="X42" s="110">
        <f>'HK3'!N45</f>
        <v>6</v>
      </c>
      <c r="Y42" s="110">
        <f>'HK3'!Q45</f>
        <v>9</v>
      </c>
      <c r="Z42" s="110">
        <f>'HK3'!W45</f>
        <v>7</v>
      </c>
      <c r="AA42" s="110">
        <f>'HK3'!T45</f>
        <v>9</v>
      </c>
      <c r="AB42" s="110">
        <f>'HK3'!Z45</f>
        <v>8</v>
      </c>
      <c r="AC42" s="110">
        <f>'HK3'!AC45</f>
        <v>9</v>
      </c>
      <c r="AD42" s="110">
        <f>'HK4'!J45</f>
        <v>6</v>
      </c>
      <c r="AE42" s="110">
        <f>'HK4'!M45</f>
        <v>6</v>
      </c>
      <c r="AF42" s="110">
        <f>'HK4'!P45</f>
        <v>7</v>
      </c>
      <c r="AG42" s="110">
        <f>'HK4'!S45</f>
        <v>8</v>
      </c>
      <c r="AH42" s="110">
        <f>'HK4'!V45</f>
        <v>7</v>
      </c>
      <c r="AI42" s="110">
        <f>'HK4'!Y45</f>
        <v>5</v>
      </c>
      <c r="AJ42" s="110">
        <f>'HK4'!AB45</f>
        <v>0</v>
      </c>
      <c r="AK42" s="112">
        <f>'HK5 (79)'!J44</f>
        <v>5</v>
      </c>
      <c r="AL42" s="112">
        <f>'HK5 (79)'!M44</f>
        <v>8</v>
      </c>
      <c r="AM42" s="112">
        <f>'HK5 (79)'!P44</f>
        <v>8</v>
      </c>
      <c r="AN42" s="112">
        <f>'HK5 (79)'!S44</f>
        <v>8</v>
      </c>
      <c r="AO42" s="112">
        <f>'HK5 (79)'!V44</f>
        <v>8</v>
      </c>
      <c r="AP42" s="112">
        <f>'HK5 (79)'!Y44</f>
        <v>8</v>
      </c>
      <c r="AQ42" s="112">
        <f>'HK5 (79)'!AB44</f>
        <v>7</v>
      </c>
      <c r="AR42" s="112">
        <f>'HK5 (79)'!AK44</f>
        <v>10</v>
      </c>
      <c r="AS42" s="112">
        <f>'HK6'!J44</f>
        <v>9</v>
      </c>
      <c r="AT42" s="112">
        <f>'HK6'!M44</f>
        <v>8</v>
      </c>
      <c r="AU42" s="112">
        <f>'HK6'!P44</f>
        <v>8</v>
      </c>
      <c r="AV42" s="112">
        <f>'HK6'!S44</f>
        <v>6</v>
      </c>
      <c r="AW42" s="112">
        <f>'HK6'!V44</f>
        <v>6</v>
      </c>
      <c r="AX42" s="112">
        <f>'HK6'!Y44</f>
        <v>8</v>
      </c>
      <c r="AY42" s="112">
        <f>'HK6'!AB44</f>
        <v>8</v>
      </c>
      <c r="AZ42" s="112">
        <f>'HK6'!AE44</f>
        <v>7</v>
      </c>
      <c r="BA42" s="112">
        <f>'HK6'!AH44</f>
        <v>10</v>
      </c>
      <c r="BB42" s="380">
        <f t="shared" si="1"/>
        <v>7.67</v>
      </c>
      <c r="BC42" s="380">
        <f t="shared" si="2"/>
        <v>7.2</v>
      </c>
      <c r="BD42" s="111" t="str">
        <f t="shared" si="0"/>
        <v>Khá</v>
      </c>
      <c r="BE42" s="104">
        <f t="shared" si="3"/>
        <v>1</v>
      </c>
      <c r="BF42" s="104">
        <f t="shared" si="4"/>
        <v>1</v>
      </c>
      <c r="BG42" s="391" t="str">
        <f t="shared" si="5"/>
        <v>Học tiếp</v>
      </c>
      <c r="BH42" s="41" t="s">
        <v>154</v>
      </c>
      <c r="BI42" s="41" t="s">
        <v>155</v>
      </c>
    </row>
    <row r="43" spans="1:61" ht="19.5" customHeight="1">
      <c r="A43" s="113">
        <v>36</v>
      </c>
      <c r="B43" s="105" t="s">
        <v>156</v>
      </c>
      <c r="C43" s="106" t="s">
        <v>157</v>
      </c>
      <c r="D43" s="107">
        <v>409180122</v>
      </c>
      <c r="E43" s="108" t="s">
        <v>282</v>
      </c>
      <c r="F43" s="104" t="s">
        <v>25</v>
      </c>
      <c r="G43" s="129" t="s">
        <v>490</v>
      </c>
      <c r="H43" s="109">
        <v>6</v>
      </c>
      <c r="I43" s="109">
        <f>'HK1'!J47</f>
        <v>7</v>
      </c>
      <c r="J43" s="109">
        <f>'HK1'!M47</f>
        <v>7</v>
      </c>
      <c r="K43" s="109">
        <f>'HK1'!P47</f>
        <v>6</v>
      </c>
      <c r="L43" s="109">
        <f>'HK1'!S47</f>
        <v>9</v>
      </c>
      <c r="M43" s="109">
        <f>'HK1'!V47</f>
        <v>6</v>
      </c>
      <c r="N43" s="109">
        <f>'HK1'!Y47</f>
        <v>6</v>
      </c>
      <c r="O43" s="110">
        <f>'HK2'!J47</f>
        <v>8</v>
      </c>
      <c r="P43" s="110">
        <f>'HK2'!M47</f>
        <v>6</v>
      </c>
      <c r="Q43" s="110">
        <f>'HK2'!P47</f>
        <v>6</v>
      </c>
      <c r="R43" s="110">
        <f>'HK2'!V47</f>
        <v>5</v>
      </c>
      <c r="S43" s="110">
        <f>'HK2'!S47</f>
        <v>7</v>
      </c>
      <c r="T43" s="110">
        <f>'HK2'!Y47</f>
        <v>7</v>
      </c>
      <c r="U43" s="110">
        <f>'HK2'!AB47</f>
        <v>7</v>
      </c>
      <c r="V43" s="110">
        <f>'HK2'!AE47</f>
        <v>6</v>
      </c>
      <c r="W43" s="110">
        <f>'HK3'!K46</f>
        <v>8</v>
      </c>
      <c r="X43" s="110">
        <f>'HK3'!N46</f>
        <v>5</v>
      </c>
      <c r="Y43" s="110">
        <f>'HK3'!Q46</f>
        <v>10</v>
      </c>
      <c r="Z43" s="110">
        <f>'HK3'!W46</f>
        <v>8</v>
      </c>
      <c r="AA43" s="110">
        <f>'HK3'!T46</f>
        <v>8</v>
      </c>
      <c r="AB43" s="110">
        <f>'HK3'!Z46</f>
        <v>5</v>
      </c>
      <c r="AC43" s="110">
        <f>'HK3'!AC46</f>
        <v>5</v>
      </c>
      <c r="AD43" s="110">
        <f>'HK4'!J46</f>
        <v>7</v>
      </c>
      <c r="AE43" s="110">
        <f>'HK4'!M46</f>
        <v>6</v>
      </c>
      <c r="AF43" s="110">
        <f>'HK4'!P46</f>
        <v>5</v>
      </c>
      <c r="AG43" s="110">
        <f>'HK4'!S46</f>
        <v>9</v>
      </c>
      <c r="AH43" s="110">
        <f>'HK4'!V46</f>
        <v>7</v>
      </c>
      <c r="AI43" s="110">
        <f>'HK4'!Y46</f>
        <v>5</v>
      </c>
      <c r="AJ43" s="110">
        <f>'HK4'!AB46</f>
        <v>10</v>
      </c>
      <c r="AK43" s="112">
        <f>'HK5 (79)'!J45</f>
        <v>5</v>
      </c>
      <c r="AL43" s="112">
        <f>'HK5 (79)'!M45</f>
        <v>9</v>
      </c>
      <c r="AM43" s="112">
        <f>'HK5 (79)'!P45</f>
        <v>6</v>
      </c>
      <c r="AN43" s="112">
        <f>'HK5 (79)'!S45</f>
        <v>5</v>
      </c>
      <c r="AO43" s="112">
        <f>'HK5 (79)'!V45</f>
        <v>8</v>
      </c>
      <c r="AP43" s="112">
        <f>'HK5 (79)'!Y45</f>
        <v>9</v>
      </c>
      <c r="AQ43" s="112">
        <f>'HK5 (79)'!AB45</f>
        <v>6</v>
      </c>
      <c r="AR43" s="112">
        <f>'HK5 (79)'!AK45</f>
        <v>0</v>
      </c>
      <c r="AS43" s="112">
        <f>'HK6'!J45</f>
        <v>9</v>
      </c>
      <c r="AT43" s="112">
        <f>'HK6'!M45</f>
        <v>8</v>
      </c>
      <c r="AU43" s="112">
        <f>'HK6'!P45</f>
        <v>8</v>
      </c>
      <c r="AV43" s="112">
        <f>'HK6'!S45</f>
        <v>8</v>
      </c>
      <c r="AW43" s="112">
        <f>'HK6'!V45</f>
        <v>9</v>
      </c>
      <c r="AX43" s="112">
        <f>'HK6'!Y45</f>
        <v>9</v>
      </c>
      <c r="AY43" s="112">
        <f>'HK6'!AB45</f>
        <v>9</v>
      </c>
      <c r="AZ43" s="112">
        <f>'HK6'!AE45</f>
        <v>9</v>
      </c>
      <c r="BA43" s="112">
        <f>'HK6'!AH45</f>
        <v>0</v>
      </c>
      <c r="BB43" s="380">
        <f t="shared" si="1"/>
        <v>7.43</v>
      </c>
      <c r="BC43" s="380">
        <f t="shared" si="2"/>
        <v>7.11</v>
      </c>
      <c r="BD43" s="111" t="str">
        <f t="shared" si="0"/>
        <v>Khá</v>
      </c>
      <c r="BE43" s="104">
        <f t="shared" si="3"/>
        <v>2</v>
      </c>
      <c r="BF43" s="104">
        <f t="shared" si="4"/>
        <v>2</v>
      </c>
      <c r="BG43" s="391" t="str">
        <f t="shared" si="5"/>
        <v>Học tiếp</v>
      </c>
      <c r="BH43" s="41" t="s">
        <v>156</v>
      </c>
      <c r="BI43" s="41" t="s">
        <v>157</v>
      </c>
    </row>
    <row r="44" spans="1:61" ht="19.5" customHeight="1">
      <c r="A44" s="104">
        <v>37</v>
      </c>
      <c r="B44" s="105" t="s">
        <v>158</v>
      </c>
      <c r="C44" s="106" t="s">
        <v>159</v>
      </c>
      <c r="D44" s="107">
        <v>409180124</v>
      </c>
      <c r="E44" s="108" t="s">
        <v>283</v>
      </c>
      <c r="F44" s="104" t="s">
        <v>25</v>
      </c>
      <c r="G44" s="129" t="s">
        <v>491</v>
      </c>
      <c r="H44" s="109">
        <v>7</v>
      </c>
      <c r="I44" s="109">
        <f>'HK1'!J48</f>
        <v>8</v>
      </c>
      <c r="J44" s="109">
        <f>'HK1'!M48</f>
        <v>6</v>
      </c>
      <c r="K44" s="109">
        <f>'HK1'!P48</f>
        <v>5</v>
      </c>
      <c r="L44" s="109">
        <f>'HK1'!S48</f>
        <v>9</v>
      </c>
      <c r="M44" s="109">
        <f>'HK1'!V48</f>
        <v>8</v>
      </c>
      <c r="N44" s="109">
        <f>'HK1'!Y48</f>
        <v>8</v>
      </c>
      <c r="O44" s="110">
        <f>'HK2'!J48</f>
        <v>7</v>
      </c>
      <c r="P44" s="110">
        <f>'HK2'!M48</f>
        <v>5</v>
      </c>
      <c r="Q44" s="110">
        <f>'HK2'!P48</f>
        <v>5</v>
      </c>
      <c r="R44" s="110">
        <f>'HK2'!V48</f>
        <v>7</v>
      </c>
      <c r="S44" s="110">
        <f>'HK2'!S48</f>
        <v>7</v>
      </c>
      <c r="T44" s="110">
        <f>'HK2'!Y48</f>
        <v>7</v>
      </c>
      <c r="U44" s="110">
        <f>'HK2'!AB48</f>
        <v>6</v>
      </c>
      <c r="V44" s="110">
        <f>'HK2'!AE48</f>
        <v>6</v>
      </c>
      <c r="W44" s="110">
        <f>'HK3'!K47</f>
        <v>8</v>
      </c>
      <c r="X44" s="110">
        <f>'HK3'!N47</f>
        <v>5</v>
      </c>
      <c r="Y44" s="110">
        <f>'HK3'!Q47</f>
        <v>10</v>
      </c>
      <c r="Z44" s="110">
        <f>'HK3'!W47</f>
        <v>8</v>
      </c>
      <c r="AA44" s="110">
        <f>'HK3'!T47</f>
        <v>8</v>
      </c>
      <c r="AB44" s="110">
        <f>'HK3'!Z47</f>
        <v>6</v>
      </c>
      <c r="AC44" s="110">
        <f>'HK3'!AC47</f>
        <v>7</v>
      </c>
      <c r="AD44" s="110">
        <f>'HK4'!J47</f>
        <v>7</v>
      </c>
      <c r="AE44" s="110">
        <f>'HK4'!M47</f>
        <v>6</v>
      </c>
      <c r="AF44" s="110">
        <f>'HK4'!P47</f>
        <v>7</v>
      </c>
      <c r="AG44" s="110">
        <f>'HK4'!S47</f>
        <v>8</v>
      </c>
      <c r="AH44" s="110">
        <f>'HK4'!V47</f>
        <v>8</v>
      </c>
      <c r="AI44" s="110">
        <f>'HK4'!Y47</f>
        <v>6</v>
      </c>
      <c r="AJ44" s="110">
        <f>'HK4'!AB47</f>
        <v>6</v>
      </c>
      <c r="AK44" s="112">
        <f>'HK5 (79)'!J46</f>
        <v>6</v>
      </c>
      <c r="AL44" s="112">
        <f>'HK5 (79)'!M46</f>
        <v>7</v>
      </c>
      <c r="AM44" s="112">
        <f>'HK5 (79)'!P46</f>
        <v>8</v>
      </c>
      <c r="AN44" s="112">
        <f>'HK5 (79)'!S46</f>
        <v>6</v>
      </c>
      <c r="AO44" s="112">
        <f>'HK5 (79)'!V46</f>
        <v>8</v>
      </c>
      <c r="AP44" s="112">
        <f>'HK5 (79)'!Y46</f>
        <v>9</v>
      </c>
      <c r="AQ44" s="112">
        <f>'HK5 (79)'!AB46</f>
        <v>7</v>
      </c>
      <c r="AR44" s="112">
        <f>'HK5 (79)'!AK46</f>
        <v>4</v>
      </c>
      <c r="AS44" s="112">
        <f>'HK6'!J46</f>
        <v>8</v>
      </c>
      <c r="AT44" s="112">
        <f>'HK6'!M46</f>
        <v>8</v>
      </c>
      <c r="AU44" s="112">
        <f>'HK6'!P46</f>
        <v>6</v>
      </c>
      <c r="AV44" s="112">
        <f>'HK6'!S46</f>
        <v>6</v>
      </c>
      <c r="AW44" s="112">
        <f>'HK6'!V46</f>
        <v>8</v>
      </c>
      <c r="AX44" s="112">
        <f>'HK6'!Y46</f>
        <v>9</v>
      </c>
      <c r="AY44" s="112">
        <f>'HK6'!AB46</f>
        <v>8</v>
      </c>
      <c r="AZ44" s="112">
        <f>'HK6'!AE46</f>
        <v>9</v>
      </c>
      <c r="BA44" s="112">
        <f>'HK6'!AH46</f>
        <v>0</v>
      </c>
      <c r="BB44" s="380">
        <f t="shared" si="1"/>
        <v>7.22</v>
      </c>
      <c r="BC44" s="380">
        <f t="shared" si="2"/>
        <v>7.13</v>
      </c>
      <c r="BD44" s="111" t="str">
        <f t="shared" si="0"/>
        <v>Khá</v>
      </c>
      <c r="BE44" s="104">
        <f t="shared" si="3"/>
        <v>2</v>
      </c>
      <c r="BF44" s="104">
        <f t="shared" si="4"/>
        <v>2</v>
      </c>
      <c r="BG44" s="391" t="str">
        <f t="shared" si="5"/>
        <v>Học tiếp</v>
      </c>
      <c r="BH44" s="41" t="s">
        <v>158</v>
      </c>
      <c r="BI44" s="41" t="s">
        <v>159</v>
      </c>
    </row>
    <row r="45" spans="1:61" ht="19.5" customHeight="1">
      <c r="A45" s="113">
        <v>38</v>
      </c>
      <c r="B45" s="105" t="s">
        <v>145</v>
      </c>
      <c r="C45" s="106" t="s">
        <v>160</v>
      </c>
      <c r="D45" s="114">
        <v>409180125</v>
      </c>
      <c r="E45" s="108" t="s">
        <v>284</v>
      </c>
      <c r="F45" s="104" t="s">
        <v>17</v>
      </c>
      <c r="G45" s="129" t="s">
        <v>490</v>
      </c>
      <c r="H45" s="109">
        <v>7</v>
      </c>
      <c r="I45" s="109">
        <f>'HK1'!J49</f>
        <v>7</v>
      </c>
      <c r="J45" s="109">
        <f>'HK1'!M49</f>
        <v>6</v>
      </c>
      <c r="K45" s="109">
        <f>'HK1'!P49</f>
        <v>6</v>
      </c>
      <c r="L45" s="109">
        <f>'HK1'!S49</f>
        <v>9</v>
      </c>
      <c r="M45" s="109">
        <f>'HK1'!V49</f>
        <v>7</v>
      </c>
      <c r="N45" s="109">
        <f>'HK1'!Y49</f>
        <v>10</v>
      </c>
      <c r="O45" s="110">
        <f>'HK2'!J49</f>
        <v>7</v>
      </c>
      <c r="P45" s="110">
        <f>'HK2'!M49</f>
        <v>5</v>
      </c>
      <c r="Q45" s="110">
        <f>'HK2'!P49</f>
        <v>6</v>
      </c>
      <c r="R45" s="110">
        <f>'HK2'!V49</f>
        <v>7</v>
      </c>
      <c r="S45" s="110">
        <f>'HK2'!S49</f>
        <v>7</v>
      </c>
      <c r="T45" s="110">
        <f>'HK2'!Y49</f>
        <v>6</v>
      </c>
      <c r="U45" s="110">
        <f>'HK2'!AB49</f>
        <v>7</v>
      </c>
      <c r="V45" s="110">
        <f>'HK2'!AE49</f>
        <v>9</v>
      </c>
      <c r="W45" s="110">
        <f>'HK3'!K48</f>
        <v>7</v>
      </c>
      <c r="X45" s="110">
        <f>'HK3'!N48</f>
        <v>6</v>
      </c>
      <c r="Y45" s="110">
        <f>'HK3'!Q48</f>
        <v>10</v>
      </c>
      <c r="Z45" s="110">
        <f>'HK3'!W48</f>
        <v>8</v>
      </c>
      <c r="AA45" s="110">
        <f>'HK3'!T48</f>
        <v>7</v>
      </c>
      <c r="AB45" s="110">
        <f>'HK3'!Z48</f>
        <v>6</v>
      </c>
      <c r="AC45" s="110">
        <f>'HK3'!AC48</f>
        <v>8</v>
      </c>
      <c r="AD45" s="110">
        <f>'HK4'!J48</f>
        <v>7</v>
      </c>
      <c r="AE45" s="110">
        <f>'HK4'!M48</f>
        <v>5</v>
      </c>
      <c r="AF45" s="110">
        <f>'HK4'!P48</f>
        <v>5</v>
      </c>
      <c r="AG45" s="110">
        <f>'HK4'!S48</f>
        <v>8</v>
      </c>
      <c r="AH45" s="110">
        <f>'HK4'!V48</f>
        <v>8</v>
      </c>
      <c r="AI45" s="110">
        <f>'HK4'!Y48</f>
        <v>5</v>
      </c>
      <c r="AJ45" s="110">
        <f>'HK4'!AB48</f>
        <v>10</v>
      </c>
      <c r="AK45" s="112">
        <f>'HK5 (79)'!J47</f>
        <v>5</v>
      </c>
      <c r="AL45" s="112">
        <f>'HK5 (79)'!M47</f>
        <v>7</v>
      </c>
      <c r="AM45" s="112">
        <f>'HK5 (79)'!P47</f>
        <v>5</v>
      </c>
      <c r="AN45" s="112">
        <f>'HK5 (79)'!S47</f>
        <v>7</v>
      </c>
      <c r="AO45" s="112">
        <f>'HK5 (79)'!V47</f>
        <v>7</v>
      </c>
      <c r="AP45" s="112">
        <f>'HK5 (79)'!Y47</f>
        <v>10</v>
      </c>
      <c r="AQ45" s="112">
        <f>'HK5 (79)'!AB47</f>
        <v>7</v>
      </c>
      <c r="AR45" s="112">
        <f>'HK5 (79)'!AK47</f>
        <v>6</v>
      </c>
      <c r="AS45" s="112">
        <f>'HK6'!J47</f>
        <v>8</v>
      </c>
      <c r="AT45" s="112">
        <f>'HK6'!M47</f>
        <v>6</v>
      </c>
      <c r="AU45" s="112">
        <f>'HK6'!P47</f>
        <v>8</v>
      </c>
      <c r="AV45" s="112">
        <f>'HK6'!S47</f>
        <v>7</v>
      </c>
      <c r="AW45" s="112">
        <f>'HK6'!V47</f>
        <v>8</v>
      </c>
      <c r="AX45" s="112">
        <f>'HK6'!Y47</f>
        <v>6</v>
      </c>
      <c r="AY45" s="112">
        <f>'HK6'!AB47</f>
        <v>8</v>
      </c>
      <c r="AZ45" s="112">
        <f>'HK6'!AE47</f>
        <v>6</v>
      </c>
      <c r="BA45" s="112">
        <f>'HK6'!AH47</f>
        <v>1</v>
      </c>
      <c r="BB45" s="380">
        <f t="shared" si="1"/>
        <v>6.92</v>
      </c>
      <c r="BC45" s="380">
        <f t="shared" si="2"/>
        <v>6.96</v>
      </c>
      <c r="BD45" s="111" t="str">
        <f t="shared" si="0"/>
        <v>TB.Khá</v>
      </c>
      <c r="BE45" s="104">
        <f t="shared" si="3"/>
        <v>1</v>
      </c>
      <c r="BF45" s="104">
        <f t="shared" si="4"/>
        <v>1</v>
      </c>
      <c r="BG45" s="391" t="str">
        <f t="shared" si="5"/>
        <v>Học tiếp</v>
      </c>
      <c r="BH45" s="41" t="s">
        <v>145</v>
      </c>
      <c r="BI45" s="41" t="s">
        <v>160</v>
      </c>
    </row>
    <row r="46" spans="1:61" ht="19.5" customHeight="1">
      <c r="A46" s="104">
        <v>39</v>
      </c>
      <c r="B46" s="105" t="s">
        <v>161</v>
      </c>
      <c r="C46" s="106" t="s">
        <v>162</v>
      </c>
      <c r="D46" s="107">
        <v>409180126</v>
      </c>
      <c r="E46" s="108" t="s">
        <v>285</v>
      </c>
      <c r="F46" s="104" t="s">
        <v>34</v>
      </c>
      <c r="G46" s="129" t="s">
        <v>490</v>
      </c>
      <c r="H46" s="109">
        <v>7</v>
      </c>
      <c r="I46" s="109">
        <f>'HK1'!J50</f>
        <v>7</v>
      </c>
      <c r="J46" s="109">
        <f>'HK1'!M50</f>
        <v>6</v>
      </c>
      <c r="K46" s="109">
        <f>'HK1'!P50</f>
        <v>5</v>
      </c>
      <c r="L46" s="109">
        <f>'HK1'!S50</f>
        <v>9</v>
      </c>
      <c r="M46" s="109">
        <f>'HK1'!V50</f>
        <v>7</v>
      </c>
      <c r="N46" s="109">
        <f>'HK1'!Y50</f>
        <v>5</v>
      </c>
      <c r="O46" s="110">
        <f>'HK2'!J50</f>
        <v>8</v>
      </c>
      <c r="P46" s="110">
        <f>'HK2'!M50</f>
        <v>6</v>
      </c>
      <c r="Q46" s="110">
        <f>'HK2'!P50</f>
        <v>8</v>
      </c>
      <c r="R46" s="110">
        <f>'HK2'!V50</f>
        <v>5</v>
      </c>
      <c r="S46" s="110">
        <f>'HK2'!S50</f>
        <v>6</v>
      </c>
      <c r="T46" s="110">
        <f>'HK2'!Y50</f>
        <v>6</v>
      </c>
      <c r="U46" s="110">
        <f>'HK2'!AB50</f>
        <v>6</v>
      </c>
      <c r="V46" s="110">
        <f>'HK2'!AE50</f>
        <v>8</v>
      </c>
      <c r="W46" s="110">
        <f>'HK3'!K49</f>
        <v>5</v>
      </c>
      <c r="X46" s="110">
        <f>'HK3'!N49</f>
        <v>6</v>
      </c>
      <c r="Y46" s="110">
        <f>'HK3'!Q49</f>
        <v>10</v>
      </c>
      <c r="Z46" s="110">
        <f>'HK3'!W49</f>
        <v>8</v>
      </c>
      <c r="AA46" s="110">
        <f>'HK3'!T49</f>
        <v>7</v>
      </c>
      <c r="AB46" s="110">
        <f>'HK3'!Z49</f>
        <v>5</v>
      </c>
      <c r="AC46" s="110">
        <f>'HK3'!AC49</f>
        <v>6</v>
      </c>
      <c r="AD46" s="110">
        <f>'HK4'!J49</f>
        <v>6</v>
      </c>
      <c r="AE46" s="110">
        <f>'HK4'!M49</f>
        <v>5</v>
      </c>
      <c r="AF46" s="110">
        <f>'HK4'!P49</f>
        <v>7</v>
      </c>
      <c r="AG46" s="110">
        <f>'HK4'!S49</f>
        <v>9</v>
      </c>
      <c r="AH46" s="110">
        <f>'HK4'!V49</f>
        <v>7</v>
      </c>
      <c r="AI46" s="110">
        <f>'HK4'!Y49</f>
        <v>8</v>
      </c>
      <c r="AJ46" s="110">
        <f>'HK4'!AB49</f>
        <v>0</v>
      </c>
      <c r="AK46" s="112">
        <f>'HK5 (79)'!J48</f>
        <v>6</v>
      </c>
      <c r="AL46" s="112">
        <f>'HK5 (79)'!M48</f>
        <v>7</v>
      </c>
      <c r="AM46" s="112">
        <f>'HK5 (79)'!P48</f>
        <v>6</v>
      </c>
      <c r="AN46" s="112">
        <f>'HK5 (79)'!S48</f>
        <v>7</v>
      </c>
      <c r="AO46" s="112">
        <f>'HK5 (79)'!V48</f>
        <v>7</v>
      </c>
      <c r="AP46" s="112">
        <f>'HK5 (79)'!Y48</f>
        <v>9</v>
      </c>
      <c r="AQ46" s="112">
        <f>'HK5 (79)'!AB48</f>
        <v>6</v>
      </c>
      <c r="AR46" s="112">
        <f>'HK5 (79)'!AK48</f>
        <v>10</v>
      </c>
      <c r="AS46" s="112">
        <f>'HK6'!J48</f>
        <v>9</v>
      </c>
      <c r="AT46" s="112">
        <f>'HK6'!M48</f>
        <v>8</v>
      </c>
      <c r="AU46" s="112">
        <f>'HK6'!P48</f>
        <v>8</v>
      </c>
      <c r="AV46" s="112">
        <f>'HK6'!S48</f>
        <v>6</v>
      </c>
      <c r="AW46" s="112">
        <f>'HK6'!V48</f>
        <v>8</v>
      </c>
      <c r="AX46" s="112">
        <f>'HK6'!Y48</f>
        <v>9</v>
      </c>
      <c r="AY46" s="112">
        <f>'HK6'!AB48</f>
        <v>10</v>
      </c>
      <c r="AZ46" s="112">
        <f>'HK6'!AE48</f>
        <v>9</v>
      </c>
      <c r="BA46" s="112">
        <f>'HK6'!AH48</f>
        <v>7</v>
      </c>
      <c r="BB46" s="380">
        <f t="shared" si="1"/>
        <v>7.69</v>
      </c>
      <c r="BC46" s="380">
        <f t="shared" si="2"/>
        <v>6.95</v>
      </c>
      <c r="BD46" s="111" t="str">
        <f t="shared" si="0"/>
        <v>TB.Khá</v>
      </c>
      <c r="BE46" s="104">
        <f t="shared" si="3"/>
        <v>1</v>
      </c>
      <c r="BF46" s="104">
        <f t="shared" si="4"/>
        <v>1</v>
      </c>
      <c r="BG46" s="391" t="str">
        <f t="shared" si="5"/>
        <v>Học tiếp</v>
      </c>
      <c r="BH46" s="41" t="s">
        <v>161</v>
      </c>
      <c r="BI46" s="41" t="s">
        <v>162</v>
      </c>
    </row>
    <row r="47" spans="1:61" ht="19.5" customHeight="1">
      <c r="A47" s="113">
        <v>40</v>
      </c>
      <c r="B47" s="105" t="s">
        <v>163</v>
      </c>
      <c r="C47" s="106" t="s">
        <v>164</v>
      </c>
      <c r="D47" s="114">
        <v>409180127</v>
      </c>
      <c r="E47" s="108" t="s">
        <v>286</v>
      </c>
      <c r="F47" s="104" t="s">
        <v>17</v>
      </c>
      <c r="G47" s="129" t="s">
        <v>491</v>
      </c>
      <c r="H47" s="109">
        <v>0</v>
      </c>
      <c r="I47" s="109">
        <f>'HK1'!J51</f>
        <v>7</v>
      </c>
      <c r="J47" s="109">
        <f>'HK1'!M51</f>
        <v>6</v>
      </c>
      <c r="K47" s="109">
        <f>'HK1'!P51</f>
        <v>7</v>
      </c>
      <c r="L47" s="109">
        <f>'HK1'!S51</f>
        <v>7</v>
      </c>
      <c r="M47" s="109">
        <f>'HK1'!V51</f>
        <v>6</v>
      </c>
      <c r="N47" s="109">
        <f>'HK1'!Y51</f>
        <v>7</v>
      </c>
      <c r="O47" s="110">
        <f>'HK2'!J51</f>
        <v>8</v>
      </c>
      <c r="P47" s="110">
        <f>'HK2'!M51</f>
        <v>6</v>
      </c>
      <c r="Q47" s="110">
        <f>'HK2'!P51</f>
        <v>6</v>
      </c>
      <c r="R47" s="110">
        <f>'HK2'!V51</f>
        <v>6</v>
      </c>
      <c r="S47" s="110">
        <f>'HK2'!S51</f>
        <v>7</v>
      </c>
      <c r="T47" s="110">
        <f>'HK2'!Y51</f>
        <v>5</v>
      </c>
      <c r="U47" s="110">
        <f>'HK2'!AB51</f>
        <v>7</v>
      </c>
      <c r="V47" s="110">
        <f>'HK2'!AE51</f>
        <v>7</v>
      </c>
      <c r="W47" s="110">
        <f>'HK3'!K50</f>
        <v>8</v>
      </c>
      <c r="X47" s="110">
        <f>'HK3'!N50</f>
        <v>7</v>
      </c>
      <c r="Y47" s="110">
        <f>'HK3'!Q50</f>
        <v>10</v>
      </c>
      <c r="Z47" s="110">
        <f>'HK3'!W50</f>
        <v>7</v>
      </c>
      <c r="AA47" s="110">
        <f>'HK3'!T50</f>
        <v>7</v>
      </c>
      <c r="AB47" s="110">
        <f>'HK3'!Z50</f>
        <v>7</v>
      </c>
      <c r="AC47" s="110">
        <f>'HK3'!AC50</f>
        <v>9</v>
      </c>
      <c r="AD47" s="110">
        <f>'HK4'!J50</f>
        <v>7</v>
      </c>
      <c r="AE47" s="110">
        <f>'HK4'!M50</f>
        <v>5</v>
      </c>
      <c r="AF47" s="110">
        <f>'HK4'!P50</f>
        <v>6</v>
      </c>
      <c r="AG47" s="110">
        <f>'HK4'!S50</f>
        <v>8</v>
      </c>
      <c r="AH47" s="110">
        <f>'HK4'!V50</f>
        <v>8</v>
      </c>
      <c r="AI47" s="110">
        <f>'HK4'!Y50</f>
        <v>5</v>
      </c>
      <c r="AJ47" s="110">
        <f>'HK4'!AB50</f>
        <v>3</v>
      </c>
      <c r="AK47" s="112">
        <f>'HK5 (79)'!J49</f>
        <v>5</v>
      </c>
      <c r="AL47" s="112">
        <f>'HK5 (79)'!M49</f>
        <v>7</v>
      </c>
      <c r="AM47" s="112">
        <f>'HK5 (79)'!P49</f>
        <v>9</v>
      </c>
      <c r="AN47" s="112">
        <f>'HK5 (79)'!S49</f>
        <v>7</v>
      </c>
      <c r="AO47" s="112">
        <f>'HK5 (79)'!V49</f>
        <v>8</v>
      </c>
      <c r="AP47" s="112">
        <f>'HK5 (79)'!Y49</f>
        <v>8</v>
      </c>
      <c r="AQ47" s="112">
        <f>'HK5 (79)'!AB49</f>
        <v>7</v>
      </c>
      <c r="AR47" s="112">
        <f>'HK5 (79)'!AK49</f>
        <v>7</v>
      </c>
      <c r="AS47" s="112">
        <f>'HK6'!J49</f>
        <v>8</v>
      </c>
      <c r="AT47" s="112">
        <f>'HK6'!M49</f>
        <v>6</v>
      </c>
      <c r="AU47" s="112">
        <f>'HK6'!P49</f>
        <v>6</v>
      </c>
      <c r="AV47" s="112">
        <f>'HK6'!S49</f>
        <v>7</v>
      </c>
      <c r="AW47" s="112">
        <f>'HK6'!V49</f>
        <v>6</v>
      </c>
      <c r="AX47" s="112">
        <f>'HK6'!Y49</f>
        <v>8</v>
      </c>
      <c r="AY47" s="112">
        <f>'HK6'!AB49</f>
        <v>8</v>
      </c>
      <c r="AZ47" s="112">
        <f>'HK6'!AE49</f>
        <v>7</v>
      </c>
      <c r="BA47" s="112">
        <f>'HK6'!AH49</f>
        <v>2</v>
      </c>
      <c r="BB47" s="380">
        <f t="shared" si="1"/>
        <v>7.04</v>
      </c>
      <c r="BC47" s="380">
        <f t="shared" si="2"/>
        <v>6.89</v>
      </c>
      <c r="BD47" s="111" t="str">
        <f t="shared" si="0"/>
        <v>TB.Khá</v>
      </c>
      <c r="BE47" s="104">
        <f t="shared" si="3"/>
        <v>3</v>
      </c>
      <c r="BF47" s="104">
        <f t="shared" si="4"/>
        <v>2</v>
      </c>
      <c r="BG47" s="391" t="str">
        <f t="shared" si="5"/>
        <v>Học tiếp</v>
      </c>
      <c r="BH47" s="41" t="s">
        <v>163</v>
      </c>
      <c r="BI47" s="41" t="s">
        <v>164</v>
      </c>
    </row>
    <row r="48" spans="1:61" ht="19.5" customHeight="1">
      <c r="A48" s="113">
        <v>41</v>
      </c>
      <c r="B48" s="105" t="s">
        <v>165</v>
      </c>
      <c r="C48" s="106" t="s">
        <v>164</v>
      </c>
      <c r="D48" s="107">
        <v>409180128</v>
      </c>
      <c r="E48" s="108" t="s">
        <v>287</v>
      </c>
      <c r="F48" s="104" t="s">
        <v>11</v>
      </c>
      <c r="G48" s="129" t="s">
        <v>491</v>
      </c>
      <c r="H48" s="109">
        <v>6</v>
      </c>
      <c r="I48" s="109">
        <f>'HK1'!J52</f>
        <v>9</v>
      </c>
      <c r="J48" s="109">
        <f>'HK1'!M52</f>
        <v>9</v>
      </c>
      <c r="K48" s="109">
        <f>'HK1'!P52</f>
        <v>5</v>
      </c>
      <c r="L48" s="109">
        <f>'HK1'!S52</f>
        <v>9</v>
      </c>
      <c r="M48" s="109">
        <f>'HK1'!V52</f>
        <v>7</v>
      </c>
      <c r="N48" s="109">
        <f>'HK1'!Y52</f>
        <v>10</v>
      </c>
      <c r="O48" s="110">
        <f>'HK2'!J52</f>
        <v>7</v>
      </c>
      <c r="P48" s="110">
        <f>'HK2'!M52</f>
        <v>9</v>
      </c>
      <c r="Q48" s="110">
        <f>'HK2'!P52</f>
        <v>5</v>
      </c>
      <c r="R48" s="110">
        <f>'HK2'!V52</f>
        <v>5</v>
      </c>
      <c r="S48" s="110">
        <f>'HK2'!S52</f>
        <v>6</v>
      </c>
      <c r="T48" s="110">
        <f>'HK2'!Y52</f>
        <v>7</v>
      </c>
      <c r="U48" s="110">
        <f>'HK2'!AB52</f>
        <v>6</v>
      </c>
      <c r="V48" s="110">
        <f>'HK2'!AE52</f>
        <v>5</v>
      </c>
      <c r="W48" s="110">
        <f>'HK3'!K51</f>
        <v>8</v>
      </c>
      <c r="X48" s="110">
        <f>'HK3'!N51</f>
        <v>6</v>
      </c>
      <c r="Y48" s="110">
        <f>'HK3'!Q51</f>
        <v>10</v>
      </c>
      <c r="Z48" s="110">
        <f>'HK3'!W51</f>
        <v>9</v>
      </c>
      <c r="AA48" s="110">
        <f>'HK3'!T51</f>
        <v>6</v>
      </c>
      <c r="AB48" s="110">
        <f>'HK3'!Z51</f>
        <v>8</v>
      </c>
      <c r="AC48" s="110">
        <f>'HK3'!AC51</f>
        <v>6</v>
      </c>
      <c r="AD48" s="110">
        <f>'HK4'!J51</f>
        <v>6</v>
      </c>
      <c r="AE48" s="110">
        <f>'HK4'!M51</f>
        <v>5</v>
      </c>
      <c r="AF48" s="110">
        <f>'HK4'!P51</f>
        <v>6</v>
      </c>
      <c r="AG48" s="110">
        <f>'HK4'!S51</f>
        <v>8</v>
      </c>
      <c r="AH48" s="110">
        <f>'HK4'!V51</f>
        <v>6</v>
      </c>
      <c r="AI48" s="110">
        <f>'HK4'!Y51</f>
        <v>6</v>
      </c>
      <c r="AJ48" s="110">
        <f>'HK4'!AB51</f>
        <v>10</v>
      </c>
      <c r="AK48" s="112">
        <f>'HK5 (79)'!J50</f>
        <v>7</v>
      </c>
      <c r="AL48" s="112">
        <f>'HK5 (79)'!M50</f>
        <v>6</v>
      </c>
      <c r="AM48" s="112">
        <f>'HK5 (79)'!P50</f>
        <v>7</v>
      </c>
      <c r="AN48" s="112">
        <f>'HK5 (79)'!S50</f>
        <v>8</v>
      </c>
      <c r="AO48" s="112">
        <f>'HK5 (79)'!V50</f>
        <v>6</v>
      </c>
      <c r="AP48" s="112">
        <f>'HK5 (79)'!Y50</f>
        <v>9</v>
      </c>
      <c r="AQ48" s="112">
        <f>'HK5 (79)'!AB50</f>
        <v>7</v>
      </c>
      <c r="AR48" s="112">
        <f>'HK5 (79)'!AK50</f>
        <v>10</v>
      </c>
      <c r="AS48" s="112">
        <f>'HK6'!J50</f>
        <v>7</v>
      </c>
      <c r="AT48" s="112">
        <f>'HK6'!M50</f>
        <v>6</v>
      </c>
      <c r="AU48" s="112">
        <f>'HK6'!P50</f>
        <v>6</v>
      </c>
      <c r="AV48" s="112">
        <f>'HK6'!S50</f>
        <v>6</v>
      </c>
      <c r="AW48" s="112">
        <f>'HK6'!V50</f>
        <v>7</v>
      </c>
      <c r="AX48" s="112">
        <f>'HK6'!Y50</f>
        <v>8</v>
      </c>
      <c r="AY48" s="112">
        <f>'HK6'!AB50</f>
        <v>9</v>
      </c>
      <c r="AZ48" s="112">
        <f>'HK6'!AE50</f>
        <v>8</v>
      </c>
      <c r="BA48" s="112">
        <f>'HK6'!AH50</f>
        <v>10</v>
      </c>
      <c r="BB48" s="380">
        <f t="shared" si="1"/>
        <v>7.18</v>
      </c>
      <c r="BC48" s="380">
        <f t="shared" si="2"/>
        <v>7.23</v>
      </c>
      <c r="BD48" s="111" t="str">
        <f t="shared" si="0"/>
        <v>Khá</v>
      </c>
      <c r="BE48" s="104">
        <f t="shared" si="3"/>
        <v>0</v>
      </c>
      <c r="BF48" s="104">
        <f t="shared" si="4"/>
        <v>0</v>
      </c>
      <c r="BG48" s="391" t="str">
        <f t="shared" si="5"/>
        <v>Học tiếp</v>
      </c>
      <c r="BH48" s="41" t="s">
        <v>165</v>
      </c>
      <c r="BI48" s="41" t="s">
        <v>164</v>
      </c>
    </row>
    <row r="49" spans="1:61" ht="19.5" customHeight="1">
      <c r="A49" s="104">
        <v>42</v>
      </c>
      <c r="B49" s="105" t="s">
        <v>132</v>
      </c>
      <c r="C49" s="106" t="s">
        <v>166</v>
      </c>
      <c r="D49" s="114">
        <v>409180129</v>
      </c>
      <c r="E49" s="108" t="s">
        <v>288</v>
      </c>
      <c r="F49" s="104" t="s">
        <v>14</v>
      </c>
      <c r="G49" s="129" t="s">
        <v>490</v>
      </c>
      <c r="H49" s="109">
        <v>7</v>
      </c>
      <c r="I49" s="109">
        <f>'HK1'!J53</f>
        <v>7</v>
      </c>
      <c r="J49" s="109">
        <f>'HK1'!M53</f>
        <v>6</v>
      </c>
      <c r="K49" s="109">
        <f>'HK1'!P53</f>
        <v>6</v>
      </c>
      <c r="L49" s="109">
        <f>'HK1'!S53</f>
        <v>9</v>
      </c>
      <c r="M49" s="109">
        <f>'HK1'!V53</f>
        <v>6</v>
      </c>
      <c r="N49" s="109">
        <f>'HK1'!Y53</f>
        <v>7</v>
      </c>
      <c r="O49" s="110">
        <f>'HK2'!J53</f>
        <v>7</v>
      </c>
      <c r="P49" s="110">
        <f>'HK2'!M53</f>
        <v>5</v>
      </c>
      <c r="Q49" s="110">
        <f>'HK2'!P53</f>
        <v>6</v>
      </c>
      <c r="R49" s="110">
        <f>'HK2'!V53</f>
        <v>5</v>
      </c>
      <c r="S49" s="110">
        <f>'HK2'!S53</f>
        <v>6</v>
      </c>
      <c r="T49" s="110">
        <f>'HK2'!Y53</f>
        <v>8</v>
      </c>
      <c r="U49" s="110">
        <f>'HK2'!AB53</f>
        <v>6</v>
      </c>
      <c r="V49" s="110">
        <f>'HK2'!AE53</f>
        <v>9</v>
      </c>
      <c r="W49" s="110">
        <f>'HK3'!K52</f>
        <v>7</v>
      </c>
      <c r="X49" s="110">
        <f>'HK3'!N52</f>
        <v>5</v>
      </c>
      <c r="Y49" s="110">
        <f>'HK3'!Q52</f>
        <v>7</v>
      </c>
      <c r="Z49" s="110">
        <f>'HK3'!W52</f>
        <v>7</v>
      </c>
      <c r="AA49" s="110">
        <f>'HK3'!T52</f>
        <v>8</v>
      </c>
      <c r="AB49" s="110">
        <f>'HK3'!Z52</f>
        <v>7</v>
      </c>
      <c r="AC49" s="110">
        <f>'HK3'!AC52</f>
        <v>6</v>
      </c>
      <c r="AD49" s="110">
        <f>'HK4'!J52</f>
        <v>6</v>
      </c>
      <c r="AE49" s="110">
        <f>'HK4'!M52</f>
        <v>5</v>
      </c>
      <c r="AF49" s="110">
        <f>'HK4'!P52</f>
        <v>7</v>
      </c>
      <c r="AG49" s="110">
        <f>'HK4'!S52</f>
        <v>8</v>
      </c>
      <c r="AH49" s="110">
        <f>'HK4'!V52</f>
        <v>8</v>
      </c>
      <c r="AI49" s="110">
        <f>'HK4'!Y52</f>
        <v>6</v>
      </c>
      <c r="AJ49" s="110">
        <f>'HK4'!AB52</f>
        <v>0</v>
      </c>
      <c r="AK49" s="112">
        <f>'HK5 (79)'!J51</f>
        <v>5</v>
      </c>
      <c r="AL49" s="112">
        <f>'HK5 (79)'!M51</f>
        <v>8</v>
      </c>
      <c r="AM49" s="112">
        <f>'HK5 (79)'!P51</f>
        <v>9</v>
      </c>
      <c r="AN49" s="112">
        <f>'HK5 (79)'!S51</f>
        <v>6</v>
      </c>
      <c r="AO49" s="112">
        <f>'HK5 (79)'!V51</f>
        <v>10</v>
      </c>
      <c r="AP49" s="112">
        <f>'HK5 (79)'!Y51</f>
        <v>9</v>
      </c>
      <c r="AQ49" s="112">
        <f>'HK5 (79)'!AB51</f>
        <v>7</v>
      </c>
      <c r="AR49" s="112">
        <f>'HK5 (79)'!AK51</f>
        <v>10</v>
      </c>
      <c r="AS49" s="112">
        <f>'HK6'!J51</f>
        <v>9</v>
      </c>
      <c r="AT49" s="112">
        <f>'HK6'!M51</f>
        <v>8</v>
      </c>
      <c r="AU49" s="112">
        <f>'HK6'!P51</f>
        <v>7</v>
      </c>
      <c r="AV49" s="112">
        <f>'HK6'!S51</f>
        <v>7</v>
      </c>
      <c r="AW49" s="112">
        <f>'HK6'!V51</f>
        <v>9</v>
      </c>
      <c r="AX49" s="112">
        <f>'HK6'!Y51</f>
        <v>9</v>
      </c>
      <c r="AY49" s="112">
        <f>'HK6'!AB51</f>
        <v>9</v>
      </c>
      <c r="AZ49" s="112">
        <f>'HK6'!AE51</f>
        <v>7</v>
      </c>
      <c r="BA49" s="112">
        <f>'HK6'!AH51</f>
        <v>10</v>
      </c>
      <c r="BB49" s="380">
        <f t="shared" si="1"/>
        <v>8.12</v>
      </c>
      <c r="BC49" s="380">
        <f t="shared" si="2"/>
        <v>7.08</v>
      </c>
      <c r="BD49" s="111" t="str">
        <f t="shared" si="0"/>
        <v>Khá</v>
      </c>
      <c r="BE49" s="104">
        <f t="shared" si="3"/>
        <v>1</v>
      </c>
      <c r="BF49" s="104">
        <f t="shared" si="4"/>
        <v>1</v>
      </c>
      <c r="BG49" s="391" t="str">
        <f t="shared" si="5"/>
        <v>Học tiếp</v>
      </c>
      <c r="BH49" s="41" t="s">
        <v>132</v>
      </c>
      <c r="BI49" s="41" t="s">
        <v>166</v>
      </c>
    </row>
    <row r="50" spans="1:61" ht="19.5" customHeight="1">
      <c r="A50" s="113">
        <v>43</v>
      </c>
      <c r="B50" s="105" t="s">
        <v>167</v>
      </c>
      <c r="C50" s="106" t="s">
        <v>168</v>
      </c>
      <c r="D50" s="114">
        <v>409180131</v>
      </c>
      <c r="E50" s="108" t="s">
        <v>289</v>
      </c>
      <c r="F50" s="104" t="s">
        <v>3</v>
      </c>
      <c r="G50" s="129" t="s">
        <v>490</v>
      </c>
      <c r="H50" s="109" t="s">
        <v>51</v>
      </c>
      <c r="I50" s="109">
        <f>'HK1'!J54</f>
        <v>7</v>
      </c>
      <c r="J50" s="109">
        <f>'HK1'!M54</f>
        <v>8</v>
      </c>
      <c r="K50" s="109">
        <f>'HK1'!P54</f>
        <v>6</v>
      </c>
      <c r="L50" s="109">
        <f>'HK1'!S54</f>
        <v>10</v>
      </c>
      <c r="M50" s="109">
        <f>'HK1'!V54</f>
        <v>7</v>
      </c>
      <c r="N50" s="109">
        <f>'HK1'!Y54</f>
        <v>8</v>
      </c>
      <c r="O50" s="110">
        <f>'HK2'!J54</f>
        <v>7</v>
      </c>
      <c r="P50" s="110">
        <f>'HK2'!M54</f>
        <v>6</v>
      </c>
      <c r="Q50" s="110">
        <f>'HK2'!P54</f>
        <v>8</v>
      </c>
      <c r="R50" s="110">
        <f>'HK2'!V54</f>
        <v>6</v>
      </c>
      <c r="S50" s="110">
        <f>'HK2'!S54</f>
        <v>8</v>
      </c>
      <c r="T50" s="110">
        <f>'HK2'!Y54</f>
        <v>8</v>
      </c>
      <c r="U50" s="110">
        <f>'HK2'!AB54</f>
        <v>7</v>
      </c>
      <c r="V50" s="110">
        <f>'HK2'!AE54</f>
        <v>6</v>
      </c>
      <c r="W50" s="110">
        <f>'HK3'!K53</f>
        <v>7</v>
      </c>
      <c r="X50" s="110">
        <f>'HK3'!N53</f>
        <v>5</v>
      </c>
      <c r="Y50" s="110">
        <f>'HK3'!Q53</f>
        <v>9</v>
      </c>
      <c r="Z50" s="110">
        <f>'HK3'!W53</f>
        <v>7</v>
      </c>
      <c r="AA50" s="110">
        <f>'HK3'!T53</f>
        <v>8</v>
      </c>
      <c r="AB50" s="110">
        <f>'HK3'!Z53</f>
        <v>7</v>
      </c>
      <c r="AC50" s="110">
        <f>'HK3'!AC53</f>
        <v>7</v>
      </c>
      <c r="AD50" s="110">
        <f>'HK4'!J53</f>
        <v>7</v>
      </c>
      <c r="AE50" s="110">
        <f>'HK4'!M53</f>
        <v>8</v>
      </c>
      <c r="AF50" s="110">
        <f>'HK4'!P53</f>
        <v>7</v>
      </c>
      <c r="AG50" s="110">
        <f>'HK4'!S53</f>
        <v>8</v>
      </c>
      <c r="AH50" s="110">
        <f>'HK4'!V53</f>
        <v>7</v>
      </c>
      <c r="AI50" s="110">
        <f>'HK4'!Y53</f>
        <v>9</v>
      </c>
      <c r="AJ50" s="110">
        <f>'HK4'!AB53</f>
        <v>10</v>
      </c>
      <c r="AK50" s="112">
        <f>'HK5 (79)'!J52</f>
        <v>5</v>
      </c>
      <c r="AL50" s="112">
        <f>'HK5 (79)'!M52</f>
        <v>9</v>
      </c>
      <c r="AM50" s="112">
        <f>'HK5 (79)'!P52</f>
        <v>8</v>
      </c>
      <c r="AN50" s="112">
        <f>'HK5 (79)'!S52</f>
        <v>5</v>
      </c>
      <c r="AO50" s="112">
        <f>'HK5 (79)'!V52</f>
        <v>9</v>
      </c>
      <c r="AP50" s="112">
        <f>'HK5 (79)'!Y52</f>
        <v>8</v>
      </c>
      <c r="AQ50" s="112">
        <f>'HK5 (79)'!AB52</f>
        <v>7</v>
      </c>
      <c r="AR50" s="112">
        <f>'HK5 (79)'!AK52</f>
        <v>10</v>
      </c>
      <c r="AS50" s="112">
        <f>'HK6'!J52</f>
        <v>9</v>
      </c>
      <c r="AT50" s="112">
        <f>'HK6'!M52</f>
        <v>8</v>
      </c>
      <c r="AU50" s="112">
        <f>'HK6'!P52</f>
        <v>8</v>
      </c>
      <c r="AV50" s="112">
        <f>'HK6'!S52</f>
        <v>7</v>
      </c>
      <c r="AW50" s="112">
        <f>'HK6'!V52</f>
        <v>7</v>
      </c>
      <c r="AX50" s="112">
        <f>'HK6'!Y52</f>
        <v>7</v>
      </c>
      <c r="AY50" s="112">
        <f>'HK6'!AB52</f>
        <v>9</v>
      </c>
      <c r="AZ50" s="112">
        <f>'HK6'!AE52</f>
        <v>7</v>
      </c>
      <c r="BA50" s="112">
        <f>'HK6'!AH52</f>
        <v>6</v>
      </c>
      <c r="BB50" s="380">
        <f t="shared" si="1"/>
        <v>7.61</v>
      </c>
      <c r="BC50" s="380">
        <f t="shared" si="2"/>
        <v>7.51</v>
      </c>
      <c r="BD50" s="111" t="str">
        <f t="shared" si="0"/>
        <v>Khá</v>
      </c>
      <c r="BE50" s="104">
        <f t="shared" si="3"/>
        <v>0</v>
      </c>
      <c r="BF50" s="104">
        <f t="shared" si="4"/>
        <v>0</v>
      </c>
      <c r="BG50" s="391" t="str">
        <f t="shared" si="5"/>
        <v>Học tiếp</v>
      </c>
      <c r="BH50" s="41" t="s">
        <v>167</v>
      </c>
      <c r="BI50" s="41" t="s">
        <v>168</v>
      </c>
    </row>
    <row r="51" spans="1:61" ht="19.5" customHeight="1">
      <c r="A51" s="104">
        <v>44</v>
      </c>
      <c r="B51" s="105" t="s">
        <v>169</v>
      </c>
      <c r="C51" s="106" t="s">
        <v>168</v>
      </c>
      <c r="D51" s="107">
        <v>409180132</v>
      </c>
      <c r="E51" s="108" t="s">
        <v>290</v>
      </c>
      <c r="F51" s="104" t="s">
        <v>8</v>
      </c>
      <c r="G51" s="129" t="s">
        <v>490</v>
      </c>
      <c r="H51" s="109">
        <v>6</v>
      </c>
      <c r="I51" s="109">
        <f>'HK1'!J55</f>
        <v>7</v>
      </c>
      <c r="J51" s="109">
        <f>'HK1'!M55</f>
        <v>7</v>
      </c>
      <c r="K51" s="109">
        <f>'HK1'!P55</f>
        <v>5</v>
      </c>
      <c r="L51" s="109">
        <f>'HK1'!S55</f>
        <v>8</v>
      </c>
      <c r="M51" s="109">
        <f>'HK1'!V55</f>
        <v>7</v>
      </c>
      <c r="N51" s="109">
        <f>'HK1'!Y55</f>
        <v>5</v>
      </c>
      <c r="O51" s="110">
        <f>'HK2'!J55</f>
        <v>6</v>
      </c>
      <c r="P51" s="110">
        <f>'HK2'!M55</f>
        <v>5</v>
      </c>
      <c r="Q51" s="110">
        <f>'HK2'!P55</f>
        <v>8</v>
      </c>
      <c r="R51" s="110">
        <f>'HK2'!V55</f>
        <v>8</v>
      </c>
      <c r="S51" s="110">
        <f>'HK2'!S55</f>
        <v>8</v>
      </c>
      <c r="T51" s="110">
        <f>'HK2'!Y55</f>
        <v>5</v>
      </c>
      <c r="U51" s="110">
        <f>'HK2'!AB55</f>
        <v>7</v>
      </c>
      <c r="V51" s="110">
        <f>'HK2'!AE55</f>
        <v>5</v>
      </c>
      <c r="W51" s="110">
        <f>'HK3'!K54</f>
        <v>7</v>
      </c>
      <c r="X51" s="110">
        <f>'HK3'!N54</f>
        <v>5</v>
      </c>
      <c r="Y51" s="110">
        <f>'HK3'!Q54</f>
        <v>7</v>
      </c>
      <c r="Z51" s="110">
        <f>'HK3'!W54</f>
        <v>6</v>
      </c>
      <c r="AA51" s="110">
        <f>'HK3'!T54</f>
        <v>7</v>
      </c>
      <c r="AB51" s="110">
        <f>'HK3'!Z54</f>
        <v>6</v>
      </c>
      <c r="AC51" s="110">
        <f>'HK3'!AC54</f>
        <v>5</v>
      </c>
      <c r="AD51" s="110">
        <f>'HK4'!J54</f>
        <v>6</v>
      </c>
      <c r="AE51" s="110">
        <f>'HK4'!M54</f>
        <v>5</v>
      </c>
      <c r="AF51" s="110">
        <f>'HK4'!P54</f>
        <v>6</v>
      </c>
      <c r="AG51" s="110">
        <f>'HK4'!S54</f>
        <v>8</v>
      </c>
      <c r="AH51" s="110">
        <f>'HK4'!V54</f>
        <v>7</v>
      </c>
      <c r="AI51" s="110">
        <f>'HK4'!Y54</f>
        <v>5</v>
      </c>
      <c r="AJ51" s="110">
        <f>'HK4'!AB54</f>
        <v>10</v>
      </c>
      <c r="AK51" s="112">
        <f>'HK5 (79)'!J53</f>
        <v>5</v>
      </c>
      <c r="AL51" s="112">
        <f>'HK5 (79)'!M53</f>
        <v>6</v>
      </c>
      <c r="AM51" s="112">
        <f>'HK5 (79)'!P53</f>
        <v>8</v>
      </c>
      <c r="AN51" s="112">
        <f>'HK5 (79)'!S53</f>
        <v>9</v>
      </c>
      <c r="AO51" s="112">
        <f>'HK5 (79)'!V53</f>
        <v>8</v>
      </c>
      <c r="AP51" s="112">
        <f>'HK5 (79)'!Y53</f>
        <v>9</v>
      </c>
      <c r="AQ51" s="112">
        <f>'HK5 (79)'!AB53</f>
        <v>7</v>
      </c>
      <c r="AR51" s="112">
        <f>'HK5 (79)'!AK53</f>
        <v>7</v>
      </c>
      <c r="AS51" s="112">
        <f>'HK6'!J53</f>
        <v>8</v>
      </c>
      <c r="AT51" s="112">
        <f>'HK6'!M53</f>
        <v>8</v>
      </c>
      <c r="AU51" s="112">
        <f>'HK6'!P53</f>
        <v>5</v>
      </c>
      <c r="AV51" s="112">
        <f>'HK6'!S53</f>
        <v>6</v>
      </c>
      <c r="AW51" s="112">
        <f>'HK6'!V53</f>
        <v>9</v>
      </c>
      <c r="AX51" s="112">
        <f>'HK6'!Y53</f>
        <v>7</v>
      </c>
      <c r="AY51" s="112">
        <f>'HK6'!AB53</f>
        <v>8</v>
      </c>
      <c r="AZ51" s="112">
        <f>'HK6'!AE53</f>
        <v>6</v>
      </c>
      <c r="BA51" s="112">
        <f>'HK6'!AH53</f>
        <v>2</v>
      </c>
      <c r="BB51" s="380">
        <f t="shared" si="1"/>
        <v>7.29</v>
      </c>
      <c r="BC51" s="380">
        <f t="shared" si="2"/>
        <v>6.87</v>
      </c>
      <c r="BD51" s="111" t="str">
        <f t="shared" si="0"/>
        <v>TB.Khá</v>
      </c>
      <c r="BE51" s="104">
        <f t="shared" si="3"/>
        <v>1</v>
      </c>
      <c r="BF51" s="104">
        <f t="shared" si="4"/>
        <v>1</v>
      </c>
      <c r="BG51" s="391" t="str">
        <f t="shared" si="5"/>
        <v>Học tiếp</v>
      </c>
      <c r="BH51" s="41" t="s">
        <v>169</v>
      </c>
      <c r="BI51" s="41" t="s">
        <v>168</v>
      </c>
    </row>
    <row r="52" spans="1:61" ht="19.5" customHeight="1">
      <c r="A52" s="113">
        <v>45</v>
      </c>
      <c r="B52" s="105" t="s">
        <v>170</v>
      </c>
      <c r="C52" s="106" t="s">
        <v>171</v>
      </c>
      <c r="D52" s="114">
        <v>409180133</v>
      </c>
      <c r="E52" s="108" t="s">
        <v>291</v>
      </c>
      <c r="F52" s="104" t="s">
        <v>35</v>
      </c>
      <c r="G52" s="129" t="s">
        <v>490</v>
      </c>
      <c r="H52" s="109">
        <v>7</v>
      </c>
      <c r="I52" s="109">
        <f>'HK1'!J56</f>
        <v>8</v>
      </c>
      <c r="J52" s="109">
        <f>'HK1'!M56</f>
        <v>5</v>
      </c>
      <c r="K52" s="109">
        <f>'HK1'!P56</f>
        <v>6</v>
      </c>
      <c r="L52" s="109">
        <f>'HK1'!S56</f>
        <v>9</v>
      </c>
      <c r="M52" s="109">
        <f>'HK1'!V56</f>
        <v>7</v>
      </c>
      <c r="N52" s="109">
        <f>'HK1'!Y56</f>
        <v>7</v>
      </c>
      <c r="O52" s="110">
        <f>'HK2'!J56</f>
        <v>5</v>
      </c>
      <c r="P52" s="110">
        <f>'HK2'!M56</f>
        <v>5</v>
      </c>
      <c r="Q52" s="110">
        <f>'HK2'!P56</f>
        <v>6</v>
      </c>
      <c r="R52" s="110">
        <f>'HK2'!V56</f>
        <v>8</v>
      </c>
      <c r="S52" s="110">
        <f>'HK2'!S56</f>
        <v>8</v>
      </c>
      <c r="T52" s="110">
        <f>'HK2'!Y56</f>
        <v>7</v>
      </c>
      <c r="U52" s="110">
        <f>'HK2'!AB56</f>
        <v>7</v>
      </c>
      <c r="V52" s="110">
        <f>'HK2'!AE56</f>
        <v>9</v>
      </c>
      <c r="W52" s="110">
        <f>'HK3'!K55</f>
        <v>9</v>
      </c>
      <c r="X52" s="110">
        <f>'HK3'!N55</f>
        <v>7</v>
      </c>
      <c r="Y52" s="110">
        <f>'HK3'!Q55</f>
        <v>10</v>
      </c>
      <c r="Z52" s="110">
        <f>'HK3'!W55</f>
        <v>9</v>
      </c>
      <c r="AA52" s="110">
        <f>'HK3'!T55</f>
        <v>8</v>
      </c>
      <c r="AB52" s="110">
        <f>'HK3'!Z55</f>
        <v>6</v>
      </c>
      <c r="AC52" s="110">
        <f>'HK3'!AC55</f>
        <v>7</v>
      </c>
      <c r="AD52" s="110">
        <f>'HK4'!J55</f>
        <v>8</v>
      </c>
      <c r="AE52" s="110">
        <f>'HK4'!M55</f>
        <v>5</v>
      </c>
      <c r="AF52" s="110">
        <f>'HK4'!P55</f>
        <v>8</v>
      </c>
      <c r="AG52" s="110">
        <f>'HK4'!S55</f>
        <v>8</v>
      </c>
      <c r="AH52" s="110">
        <f>'HK4'!V55</f>
        <v>8</v>
      </c>
      <c r="AI52" s="110">
        <f>'HK4'!Y55</f>
        <v>6</v>
      </c>
      <c r="AJ52" s="110">
        <f>'HK4'!AB55</f>
        <v>0</v>
      </c>
      <c r="AK52" s="112">
        <f>'HK5 (79)'!J54</f>
        <v>6</v>
      </c>
      <c r="AL52" s="112">
        <f>'HK5 (79)'!M54</f>
        <v>7</v>
      </c>
      <c r="AM52" s="112">
        <f>'HK5 (79)'!P54</f>
        <v>8</v>
      </c>
      <c r="AN52" s="112">
        <f>'HK5 (79)'!S54</f>
        <v>5</v>
      </c>
      <c r="AO52" s="112">
        <f>'HK5 (79)'!V54</f>
        <v>8</v>
      </c>
      <c r="AP52" s="112">
        <f>'HK5 (79)'!Y54</f>
        <v>9</v>
      </c>
      <c r="AQ52" s="112">
        <f>'HK5 (79)'!AB54</f>
        <v>6</v>
      </c>
      <c r="AR52" s="112">
        <f>'HK5 (79)'!AK54</f>
        <v>0</v>
      </c>
      <c r="AS52" s="112">
        <f>'HK6'!J54</f>
        <v>8</v>
      </c>
      <c r="AT52" s="112">
        <f>'HK6'!M54</f>
        <v>9</v>
      </c>
      <c r="AU52" s="112">
        <f>'HK6'!P54</f>
        <v>9</v>
      </c>
      <c r="AV52" s="112">
        <f>'HK6'!S54</f>
        <v>8</v>
      </c>
      <c r="AW52" s="112">
        <f>'HK6'!V54</f>
        <v>8</v>
      </c>
      <c r="AX52" s="112">
        <f>'HK6'!Y54</f>
        <v>7</v>
      </c>
      <c r="AY52" s="112">
        <f>'HK6'!AB54</f>
        <v>9</v>
      </c>
      <c r="AZ52" s="112">
        <f>'HK6'!AE54</f>
        <v>7</v>
      </c>
      <c r="BA52" s="112">
        <f>'HK6'!AH54</f>
        <v>0</v>
      </c>
      <c r="BB52" s="380">
        <f t="shared" si="1"/>
        <v>7.45</v>
      </c>
      <c r="BC52" s="380">
        <f t="shared" si="2"/>
        <v>7.29</v>
      </c>
      <c r="BD52" s="111" t="str">
        <f t="shared" si="0"/>
        <v>Khá</v>
      </c>
      <c r="BE52" s="104">
        <f t="shared" si="3"/>
        <v>3</v>
      </c>
      <c r="BF52" s="104">
        <f t="shared" si="4"/>
        <v>3</v>
      </c>
      <c r="BG52" s="391" t="str">
        <f t="shared" si="5"/>
        <v>Học tiếp</v>
      </c>
      <c r="BH52" s="41" t="s">
        <v>170</v>
      </c>
      <c r="BI52" s="41" t="s">
        <v>171</v>
      </c>
    </row>
    <row r="53" spans="1:61" ht="19.5" customHeight="1">
      <c r="A53" s="113">
        <v>46</v>
      </c>
      <c r="B53" s="105" t="s">
        <v>172</v>
      </c>
      <c r="C53" s="106" t="s">
        <v>171</v>
      </c>
      <c r="D53" s="107">
        <v>409180134</v>
      </c>
      <c r="E53" s="108" t="s">
        <v>292</v>
      </c>
      <c r="F53" s="104" t="s">
        <v>6</v>
      </c>
      <c r="G53" s="129" t="s">
        <v>490</v>
      </c>
      <c r="H53" s="109">
        <v>0</v>
      </c>
      <c r="I53" s="109">
        <f>'HK1'!J57</f>
        <v>7</v>
      </c>
      <c r="J53" s="109">
        <f>'HK1'!M57</f>
        <v>9</v>
      </c>
      <c r="K53" s="109">
        <f>'HK1'!P57</f>
        <v>6</v>
      </c>
      <c r="L53" s="109">
        <f>'HK1'!S57</f>
        <v>9</v>
      </c>
      <c r="M53" s="109">
        <f>'HK1'!V57</f>
        <v>6</v>
      </c>
      <c r="N53" s="109">
        <f>'HK1'!Y57</f>
        <v>6</v>
      </c>
      <c r="O53" s="110">
        <f>'HK2'!J57</f>
        <v>7</v>
      </c>
      <c r="P53" s="110">
        <f>'HK2'!M57</f>
        <v>5</v>
      </c>
      <c r="Q53" s="110">
        <f>'HK2'!P57</f>
        <v>6</v>
      </c>
      <c r="R53" s="110">
        <f>'HK2'!V57</f>
        <v>7</v>
      </c>
      <c r="S53" s="110">
        <f>'HK2'!S57</f>
        <v>7</v>
      </c>
      <c r="T53" s="110">
        <f>'HK2'!Y57</f>
        <v>7</v>
      </c>
      <c r="U53" s="110">
        <f>'HK2'!AB57</f>
        <v>6</v>
      </c>
      <c r="V53" s="110">
        <f>'HK2'!AE57</f>
        <v>8</v>
      </c>
      <c r="W53" s="110">
        <f>'HK3'!K56</f>
        <v>6</v>
      </c>
      <c r="X53" s="110">
        <f>'HK3'!N56</f>
        <v>6</v>
      </c>
      <c r="Y53" s="110">
        <f>'HK3'!Q56</f>
        <v>10</v>
      </c>
      <c r="Z53" s="110">
        <f>'HK3'!W56</f>
        <v>8</v>
      </c>
      <c r="AA53" s="110">
        <f>'HK3'!T56</f>
        <v>8</v>
      </c>
      <c r="AB53" s="110">
        <f>'HK3'!Z56</f>
        <v>6</v>
      </c>
      <c r="AC53" s="110">
        <f>'HK3'!AC56</f>
        <v>6</v>
      </c>
      <c r="AD53" s="110">
        <f>'HK4'!J56</f>
        <v>7</v>
      </c>
      <c r="AE53" s="110">
        <f>'HK4'!M56</f>
        <v>7</v>
      </c>
      <c r="AF53" s="110">
        <f>'HK4'!P56</f>
        <v>7</v>
      </c>
      <c r="AG53" s="110">
        <f>'HK4'!S56</f>
        <v>8</v>
      </c>
      <c r="AH53" s="110">
        <f>'HK4'!V56</f>
        <v>7</v>
      </c>
      <c r="AI53" s="110">
        <f>'HK4'!Y56</f>
        <v>6</v>
      </c>
      <c r="AJ53" s="110">
        <f>'HK4'!AB56</f>
        <v>7</v>
      </c>
      <c r="AK53" s="112">
        <f>'HK5 (79)'!J55</f>
        <v>6</v>
      </c>
      <c r="AL53" s="112">
        <f>'HK5 (79)'!M55</f>
        <v>8</v>
      </c>
      <c r="AM53" s="112">
        <f>'HK5 (79)'!P55</f>
        <v>8</v>
      </c>
      <c r="AN53" s="112">
        <f>'HK5 (79)'!S55</f>
        <v>8</v>
      </c>
      <c r="AO53" s="112">
        <f>'HK5 (79)'!V55</f>
        <v>6</v>
      </c>
      <c r="AP53" s="112">
        <f>'HK5 (79)'!Y55</f>
        <v>8</v>
      </c>
      <c r="AQ53" s="112">
        <f>'HK5 (79)'!AB55</f>
        <v>7</v>
      </c>
      <c r="AR53" s="112">
        <f>'HK5 (79)'!AK55</f>
        <v>10</v>
      </c>
      <c r="AS53" s="112">
        <f>'HK6'!J55</f>
        <v>9</v>
      </c>
      <c r="AT53" s="112">
        <f>'HK6'!M55</f>
        <v>7</v>
      </c>
      <c r="AU53" s="112">
        <f>'HK6'!P55</f>
        <v>9</v>
      </c>
      <c r="AV53" s="112">
        <f>'HK6'!S55</f>
        <v>7</v>
      </c>
      <c r="AW53" s="112">
        <f>'HK6'!V55</f>
        <v>7</v>
      </c>
      <c r="AX53" s="112">
        <f>'HK6'!Y55</f>
        <v>9</v>
      </c>
      <c r="AY53" s="112">
        <f>'HK6'!AB55</f>
        <v>9</v>
      </c>
      <c r="AZ53" s="112">
        <f>'HK6'!AE55</f>
        <v>7</v>
      </c>
      <c r="BA53" s="112">
        <f>'HK6'!AH55</f>
        <v>10</v>
      </c>
      <c r="BB53" s="380">
        <f t="shared" si="1"/>
        <v>7.84</v>
      </c>
      <c r="BC53" s="380">
        <f t="shared" si="2"/>
        <v>7.33</v>
      </c>
      <c r="BD53" s="111" t="str">
        <f t="shared" si="0"/>
        <v>Khá</v>
      </c>
      <c r="BE53" s="104">
        <f t="shared" si="3"/>
        <v>1</v>
      </c>
      <c r="BF53" s="104">
        <f t="shared" si="4"/>
        <v>0</v>
      </c>
      <c r="BG53" s="391" t="str">
        <f t="shared" si="5"/>
        <v>Học tiếp</v>
      </c>
      <c r="BH53" s="41" t="s">
        <v>172</v>
      </c>
      <c r="BI53" s="41" t="s">
        <v>171</v>
      </c>
    </row>
    <row r="54" spans="1:61" ht="19.5" customHeight="1">
      <c r="A54" s="104">
        <v>47</v>
      </c>
      <c r="B54" s="105" t="s">
        <v>173</v>
      </c>
      <c r="C54" s="106" t="s">
        <v>174</v>
      </c>
      <c r="D54" s="114">
        <v>409180135</v>
      </c>
      <c r="E54" s="108" t="s">
        <v>293</v>
      </c>
      <c r="F54" s="104" t="s">
        <v>23</v>
      </c>
      <c r="G54" s="129" t="s">
        <v>491</v>
      </c>
      <c r="H54" s="109">
        <v>6</v>
      </c>
      <c r="I54" s="109">
        <f>'HK1'!J58</f>
        <v>6</v>
      </c>
      <c r="J54" s="109">
        <f>'HK1'!M58</f>
        <v>6</v>
      </c>
      <c r="K54" s="109">
        <f>'HK1'!P58</f>
        <v>5</v>
      </c>
      <c r="L54" s="109">
        <f>'HK1'!S58</f>
        <v>9</v>
      </c>
      <c r="M54" s="109">
        <f>'HK1'!V58</f>
        <v>6</v>
      </c>
      <c r="N54" s="109">
        <f>'HK1'!Y58</f>
        <v>8</v>
      </c>
      <c r="O54" s="110">
        <f>'HK2'!J58</f>
        <v>7</v>
      </c>
      <c r="P54" s="110">
        <f>'HK2'!M58</f>
        <v>5</v>
      </c>
      <c r="Q54" s="110">
        <f>'HK2'!P58</f>
        <v>5</v>
      </c>
      <c r="R54" s="110">
        <f>'HK2'!V58</f>
        <v>7</v>
      </c>
      <c r="S54" s="110">
        <f>'HK2'!S58</f>
        <v>8</v>
      </c>
      <c r="T54" s="110">
        <f>'HK2'!Y58</f>
        <v>7</v>
      </c>
      <c r="U54" s="110">
        <f>'HK2'!AB58</f>
        <v>7</v>
      </c>
      <c r="V54" s="110">
        <f>'HK2'!AE58</f>
        <v>8</v>
      </c>
      <c r="W54" s="110">
        <f>'HK3'!K57</f>
        <v>6</v>
      </c>
      <c r="X54" s="110">
        <f>'HK3'!N57</f>
        <v>5</v>
      </c>
      <c r="Y54" s="110">
        <f>'HK3'!Q57</f>
        <v>5</v>
      </c>
      <c r="Z54" s="110">
        <f>'HK3'!W57</f>
        <v>8</v>
      </c>
      <c r="AA54" s="110">
        <f>'HK3'!T57</f>
        <v>8</v>
      </c>
      <c r="AB54" s="110">
        <f>'HK3'!Z57</f>
        <v>6</v>
      </c>
      <c r="AC54" s="110">
        <f>'HK3'!AC57</f>
        <v>9</v>
      </c>
      <c r="AD54" s="110">
        <f>'HK4'!J57</f>
        <v>7</v>
      </c>
      <c r="AE54" s="110">
        <f>'HK4'!M57</f>
        <v>7</v>
      </c>
      <c r="AF54" s="110">
        <f>'HK4'!P57</f>
        <v>7</v>
      </c>
      <c r="AG54" s="110">
        <f>'HK4'!S57</f>
        <v>8</v>
      </c>
      <c r="AH54" s="110">
        <f>'HK4'!V57</f>
        <v>6</v>
      </c>
      <c r="AI54" s="110">
        <f>'HK4'!Y57</f>
        <v>6</v>
      </c>
      <c r="AJ54" s="110">
        <f>'HK4'!AB57</f>
        <v>1</v>
      </c>
      <c r="AK54" s="112">
        <f>'HK5 (79)'!J56</f>
        <v>6</v>
      </c>
      <c r="AL54" s="112">
        <f>'HK5 (79)'!M56</f>
        <v>8</v>
      </c>
      <c r="AM54" s="112">
        <f>'HK5 (79)'!P56</f>
        <v>8</v>
      </c>
      <c r="AN54" s="112">
        <f>'HK5 (79)'!S56</f>
        <v>5</v>
      </c>
      <c r="AO54" s="112">
        <f>'HK5 (79)'!V56</f>
        <v>6</v>
      </c>
      <c r="AP54" s="112">
        <f>'HK5 (79)'!Y56</f>
        <v>8</v>
      </c>
      <c r="AQ54" s="112">
        <f>'HK5 (79)'!AB56</f>
        <v>7</v>
      </c>
      <c r="AR54" s="112">
        <f>'HK5 (79)'!AK56</f>
        <v>3</v>
      </c>
      <c r="AS54" s="112">
        <f>'HK6'!J56</f>
        <v>8</v>
      </c>
      <c r="AT54" s="112">
        <f>'HK6'!M56</f>
        <v>7</v>
      </c>
      <c r="AU54" s="112">
        <f>'HK6'!P56</f>
        <v>7</v>
      </c>
      <c r="AV54" s="112">
        <f>'HK6'!S56</f>
        <v>5</v>
      </c>
      <c r="AW54" s="112">
        <f>'HK6'!V56</f>
        <v>7</v>
      </c>
      <c r="AX54" s="112">
        <f>'HK6'!Y56</f>
        <v>6</v>
      </c>
      <c r="AY54" s="112">
        <f>'HK6'!AB56</f>
        <v>9</v>
      </c>
      <c r="AZ54" s="112">
        <f>'HK6'!AE56</f>
        <v>8</v>
      </c>
      <c r="BA54" s="112">
        <f>'HK6'!AH56</f>
        <v>0</v>
      </c>
      <c r="BB54" s="380">
        <f t="shared" si="1"/>
        <v>6.69</v>
      </c>
      <c r="BC54" s="380">
        <f t="shared" si="2"/>
        <v>6.67</v>
      </c>
      <c r="BD54" s="111" t="str">
        <f t="shared" si="0"/>
        <v>TB.Khá</v>
      </c>
      <c r="BE54" s="104">
        <f t="shared" si="3"/>
        <v>3</v>
      </c>
      <c r="BF54" s="104">
        <f t="shared" si="4"/>
        <v>3</v>
      </c>
      <c r="BG54" s="391" t="str">
        <f t="shared" si="5"/>
        <v>Học tiếp</v>
      </c>
      <c r="BH54" s="41" t="s">
        <v>173</v>
      </c>
      <c r="BI54" s="41" t="s">
        <v>174</v>
      </c>
    </row>
    <row r="55" spans="1:61" ht="19.5" customHeight="1">
      <c r="A55" s="104">
        <v>49</v>
      </c>
      <c r="B55" s="105" t="s">
        <v>175</v>
      </c>
      <c r="C55" s="106" t="s">
        <v>176</v>
      </c>
      <c r="D55" s="114">
        <v>409180137</v>
      </c>
      <c r="E55" s="108" t="s">
        <v>269</v>
      </c>
      <c r="F55" s="104" t="s">
        <v>1</v>
      </c>
      <c r="G55" s="129" t="s">
        <v>490</v>
      </c>
      <c r="H55" s="109">
        <v>7</v>
      </c>
      <c r="I55" s="109">
        <f>'HK1'!J60</f>
        <v>7</v>
      </c>
      <c r="J55" s="109">
        <f>'HK1'!M60</f>
        <v>9</v>
      </c>
      <c r="K55" s="109">
        <f>'HK1'!P60</f>
        <v>5</v>
      </c>
      <c r="L55" s="109">
        <f>'HK1'!S60</f>
        <v>9</v>
      </c>
      <c r="M55" s="109">
        <f>'HK1'!V60</f>
        <v>8</v>
      </c>
      <c r="N55" s="109">
        <f>'HK1'!Y60</f>
        <v>8</v>
      </c>
      <c r="O55" s="110">
        <f>'HK2'!J60</f>
        <v>8</v>
      </c>
      <c r="P55" s="110">
        <f>'HK2'!M60</f>
        <v>6</v>
      </c>
      <c r="Q55" s="110">
        <f>'HK2'!P60</f>
        <v>8</v>
      </c>
      <c r="R55" s="110">
        <f>'HK2'!V60</f>
        <v>5</v>
      </c>
      <c r="S55" s="110">
        <f>'HK2'!S60</f>
        <v>7</v>
      </c>
      <c r="T55" s="110">
        <f>'HK2'!Y60</f>
        <v>6</v>
      </c>
      <c r="U55" s="110">
        <f>'HK2'!AB60</f>
        <v>7</v>
      </c>
      <c r="V55" s="110">
        <f>'HK2'!AE60</f>
        <v>6</v>
      </c>
      <c r="W55" s="110">
        <f>'HK3'!K59</f>
        <v>7</v>
      </c>
      <c r="X55" s="110">
        <f>'HK3'!N59</f>
        <v>5</v>
      </c>
      <c r="Y55" s="110">
        <f>'HK3'!Q59</f>
        <v>5</v>
      </c>
      <c r="Z55" s="110">
        <f>'HK3'!W59</f>
        <v>7</v>
      </c>
      <c r="AA55" s="110">
        <f>'HK3'!T59</f>
        <v>5</v>
      </c>
      <c r="AB55" s="110">
        <f>'HK3'!Z59</f>
        <v>8</v>
      </c>
      <c r="AC55" s="110">
        <f>'HK3'!AC59</f>
        <v>6</v>
      </c>
      <c r="AD55" s="110">
        <f>'HK4'!J59</f>
        <v>6</v>
      </c>
      <c r="AE55" s="110">
        <f>'HK4'!M59</f>
        <v>5</v>
      </c>
      <c r="AF55" s="110">
        <f>'HK4'!P59</f>
        <v>7</v>
      </c>
      <c r="AG55" s="110">
        <f>'HK4'!S59</f>
        <v>8</v>
      </c>
      <c r="AH55" s="110">
        <f>'HK4'!V59</f>
        <v>8</v>
      </c>
      <c r="AI55" s="110">
        <f>'HK4'!Y59</f>
        <v>5</v>
      </c>
      <c r="AJ55" s="110">
        <f>'HK4'!AB59</f>
        <v>10</v>
      </c>
      <c r="AK55" s="112">
        <f>'HK5 (79)'!J57</f>
        <v>5</v>
      </c>
      <c r="AL55" s="112">
        <f>'HK5 (79)'!M57</f>
        <v>8</v>
      </c>
      <c r="AM55" s="112">
        <f>'HK5 (79)'!P57</f>
        <v>7</v>
      </c>
      <c r="AN55" s="112">
        <f>'HK5 (79)'!S57</f>
        <v>7</v>
      </c>
      <c r="AO55" s="112">
        <f>'HK5 (79)'!V57</f>
        <v>8</v>
      </c>
      <c r="AP55" s="112">
        <f>'HK5 (79)'!Y57</f>
        <v>9</v>
      </c>
      <c r="AQ55" s="112">
        <f>'HK5 (79)'!AB57</f>
        <v>7</v>
      </c>
      <c r="AR55" s="112">
        <f>'HK5 (79)'!AK57</f>
        <v>10</v>
      </c>
      <c r="AS55" s="112">
        <f>'HK6'!J57</f>
        <v>8</v>
      </c>
      <c r="AT55" s="112">
        <f>'HK6'!M57</f>
        <v>6</v>
      </c>
      <c r="AU55" s="112">
        <f>'HK6'!P57</f>
        <v>7</v>
      </c>
      <c r="AV55" s="112">
        <f>'HK6'!S57</f>
        <v>7</v>
      </c>
      <c r="AW55" s="112">
        <f>'HK6'!V57</f>
        <v>8</v>
      </c>
      <c r="AX55" s="112">
        <f>'HK6'!Y57</f>
        <v>8</v>
      </c>
      <c r="AY55" s="112">
        <f>'HK6'!AB57</f>
        <v>10</v>
      </c>
      <c r="AZ55" s="112">
        <f>'HK6'!AE57</f>
        <v>7</v>
      </c>
      <c r="BA55" s="112">
        <f>'HK6'!AH57</f>
        <v>10</v>
      </c>
      <c r="BB55" s="380">
        <f t="shared" si="1"/>
        <v>7.57</v>
      </c>
      <c r="BC55" s="380">
        <f t="shared" si="2"/>
        <v>7.15</v>
      </c>
      <c r="BD55" s="111" t="str">
        <f t="shared" si="0"/>
        <v>Khá</v>
      </c>
      <c r="BE55" s="104">
        <f t="shared" si="3"/>
        <v>0</v>
      </c>
      <c r="BF55" s="104">
        <f t="shared" si="4"/>
        <v>0</v>
      </c>
      <c r="BG55" s="391" t="str">
        <f t="shared" si="5"/>
        <v>Học tiếp</v>
      </c>
      <c r="BH55" s="41" t="s">
        <v>175</v>
      </c>
      <c r="BI55" s="41" t="s">
        <v>176</v>
      </c>
    </row>
    <row r="56" spans="1:61" ht="19.5" customHeight="1">
      <c r="A56" s="113">
        <v>50</v>
      </c>
      <c r="B56" s="105" t="s">
        <v>177</v>
      </c>
      <c r="C56" s="106" t="s">
        <v>178</v>
      </c>
      <c r="D56" s="114">
        <v>409180139</v>
      </c>
      <c r="E56" s="108" t="s">
        <v>262</v>
      </c>
      <c r="F56" s="104" t="s">
        <v>12</v>
      </c>
      <c r="G56" s="129" t="s">
        <v>491</v>
      </c>
      <c r="H56" s="109">
        <v>6</v>
      </c>
      <c r="I56" s="109">
        <f>'HK1'!J61</f>
        <v>6</v>
      </c>
      <c r="J56" s="109">
        <f>'HK1'!M61</f>
        <v>9</v>
      </c>
      <c r="K56" s="109">
        <f>'HK1'!P61</f>
        <v>7</v>
      </c>
      <c r="L56" s="109">
        <f>'HK1'!S61</f>
        <v>9</v>
      </c>
      <c r="M56" s="109">
        <f>'HK1'!V61</f>
        <v>7</v>
      </c>
      <c r="N56" s="109">
        <f>'HK1'!Y61</f>
        <v>5</v>
      </c>
      <c r="O56" s="110">
        <f>'HK2'!J61</f>
        <v>8</v>
      </c>
      <c r="P56" s="110">
        <f>'HK2'!M61</f>
        <v>6</v>
      </c>
      <c r="Q56" s="110">
        <f>'HK2'!P61</f>
        <v>7</v>
      </c>
      <c r="R56" s="110">
        <f>'HK2'!V61</f>
        <v>6</v>
      </c>
      <c r="S56" s="110">
        <f>'HK2'!S61</f>
        <v>7</v>
      </c>
      <c r="T56" s="110">
        <f>'HK2'!Y61</f>
        <v>6</v>
      </c>
      <c r="U56" s="110">
        <f>'HK2'!AB61</f>
        <v>7</v>
      </c>
      <c r="V56" s="110">
        <f>'HK2'!AE61</f>
        <v>9</v>
      </c>
      <c r="W56" s="110">
        <f>'HK3'!K60</f>
        <v>7</v>
      </c>
      <c r="X56" s="110">
        <f>'HK3'!N60</f>
        <v>5</v>
      </c>
      <c r="Y56" s="110">
        <f>'HK3'!Q60</f>
        <v>6</v>
      </c>
      <c r="Z56" s="110">
        <f>'HK3'!W60</f>
        <v>7</v>
      </c>
      <c r="AA56" s="110">
        <f>'HK3'!T60</f>
        <v>6</v>
      </c>
      <c r="AB56" s="110">
        <f>'HK3'!Z60</f>
        <v>7</v>
      </c>
      <c r="AC56" s="110">
        <f>'HK3'!AC60</f>
        <v>9</v>
      </c>
      <c r="AD56" s="110">
        <f>'HK4'!J60</f>
        <v>6</v>
      </c>
      <c r="AE56" s="110">
        <f>'HK4'!M60</f>
        <v>6</v>
      </c>
      <c r="AF56" s="110">
        <f>'HK4'!P60</f>
        <v>6</v>
      </c>
      <c r="AG56" s="110">
        <f>'HK4'!S60</f>
        <v>8</v>
      </c>
      <c r="AH56" s="110">
        <f>'HK4'!V60</f>
        <v>7</v>
      </c>
      <c r="AI56" s="110">
        <f>'HK4'!Y60</f>
        <v>6</v>
      </c>
      <c r="AJ56" s="110">
        <f>'HK4'!AB60</f>
        <v>5</v>
      </c>
      <c r="AK56" s="112">
        <f>'HK5 (79)'!J58</f>
        <v>6</v>
      </c>
      <c r="AL56" s="112">
        <f>'HK5 (79)'!M58</f>
        <v>6</v>
      </c>
      <c r="AM56" s="112">
        <f>'HK5 (79)'!P58</f>
        <v>7</v>
      </c>
      <c r="AN56" s="112">
        <f>'HK5 (79)'!S58</f>
        <v>5</v>
      </c>
      <c r="AO56" s="112">
        <f>'HK5 (79)'!V58</f>
        <v>6</v>
      </c>
      <c r="AP56" s="112">
        <f>'HK5 (79)'!Y58</f>
        <v>9</v>
      </c>
      <c r="AQ56" s="112">
        <f>'HK5 (79)'!AB58</f>
        <v>7</v>
      </c>
      <c r="AR56" s="112">
        <f>'HK5 (79)'!AK58</f>
        <v>0</v>
      </c>
      <c r="AS56" s="112">
        <f>'HK6'!J58</f>
        <v>8</v>
      </c>
      <c r="AT56" s="112">
        <f>'HK6'!M58</f>
        <v>7</v>
      </c>
      <c r="AU56" s="112">
        <f>'HK6'!P58</f>
        <v>7</v>
      </c>
      <c r="AV56" s="112">
        <f>'HK6'!S58</f>
        <v>5</v>
      </c>
      <c r="AW56" s="112">
        <f>'HK6'!V58</f>
        <v>8</v>
      </c>
      <c r="AX56" s="112">
        <f>'HK6'!Y58</f>
        <v>6</v>
      </c>
      <c r="AY56" s="112">
        <f>'HK6'!AB58</f>
        <v>9</v>
      </c>
      <c r="AZ56" s="112">
        <f>'HK6'!AE58</f>
        <v>6</v>
      </c>
      <c r="BA56" s="112">
        <f>'HK6'!AH58</f>
        <v>0</v>
      </c>
      <c r="BB56" s="380">
        <f t="shared" si="1"/>
        <v>6.57</v>
      </c>
      <c r="BC56" s="380">
        <f t="shared" si="2"/>
        <v>6.64</v>
      </c>
      <c r="BD56" s="111" t="str">
        <f t="shared" si="0"/>
        <v>TB.Khá</v>
      </c>
      <c r="BE56" s="104">
        <f t="shared" si="3"/>
        <v>2</v>
      </c>
      <c r="BF56" s="104">
        <f t="shared" si="4"/>
        <v>2</v>
      </c>
      <c r="BG56" s="391" t="str">
        <f t="shared" si="5"/>
        <v>Học tiếp</v>
      </c>
      <c r="BH56" s="41" t="s">
        <v>177</v>
      </c>
      <c r="BI56" s="41" t="s">
        <v>178</v>
      </c>
    </row>
    <row r="57" spans="1:61" ht="19.5" customHeight="1">
      <c r="A57" s="113">
        <v>51</v>
      </c>
      <c r="B57" s="105" t="s">
        <v>179</v>
      </c>
      <c r="C57" s="106" t="s">
        <v>180</v>
      </c>
      <c r="D57" s="107">
        <v>409180140</v>
      </c>
      <c r="E57" s="108" t="s">
        <v>273</v>
      </c>
      <c r="F57" s="104" t="s">
        <v>25</v>
      </c>
      <c r="G57" s="129" t="s">
        <v>491</v>
      </c>
      <c r="H57" s="109">
        <v>6</v>
      </c>
      <c r="I57" s="109">
        <f>'HK1'!J62</f>
        <v>7</v>
      </c>
      <c r="J57" s="109">
        <f>'HK1'!M62</f>
        <v>9</v>
      </c>
      <c r="K57" s="109">
        <f>'HK1'!P62</f>
        <v>5</v>
      </c>
      <c r="L57" s="109">
        <f>'HK1'!S62</f>
        <v>9</v>
      </c>
      <c r="M57" s="109">
        <f>'HK1'!V62</f>
        <v>8</v>
      </c>
      <c r="N57" s="109">
        <f>'HK1'!Y62</f>
        <v>9</v>
      </c>
      <c r="O57" s="110">
        <f>'HK2'!J62</f>
        <v>8</v>
      </c>
      <c r="P57" s="110">
        <f>'HK2'!M62</f>
        <v>7</v>
      </c>
      <c r="Q57" s="110">
        <f>'HK2'!P62</f>
        <v>7</v>
      </c>
      <c r="R57" s="110">
        <f>'HK2'!V62</f>
        <v>5</v>
      </c>
      <c r="S57" s="110">
        <f>'HK2'!S62</f>
        <v>6</v>
      </c>
      <c r="T57" s="110">
        <f>'HK2'!Y62</f>
        <v>6</v>
      </c>
      <c r="U57" s="110">
        <f>'HK2'!AB62</f>
        <v>6</v>
      </c>
      <c r="V57" s="110">
        <f>'HK2'!AE62</f>
        <v>8</v>
      </c>
      <c r="W57" s="110">
        <f>'HK3'!K61</f>
        <v>5</v>
      </c>
      <c r="X57" s="110">
        <f>'HK3'!N61</f>
        <v>6</v>
      </c>
      <c r="Y57" s="110">
        <f>'HK3'!Q61</f>
        <v>10</v>
      </c>
      <c r="Z57" s="110">
        <f>'HK3'!W61</f>
        <v>8</v>
      </c>
      <c r="AA57" s="110">
        <f>'HK3'!T61</f>
        <v>6</v>
      </c>
      <c r="AB57" s="110">
        <f>'HK3'!Z61</f>
        <v>7</v>
      </c>
      <c r="AC57" s="110">
        <f>'HK3'!AC61</f>
        <v>8</v>
      </c>
      <c r="AD57" s="110">
        <f>'HK4'!J61</f>
        <v>5</v>
      </c>
      <c r="AE57" s="110">
        <f>'HK4'!M61</f>
        <v>5</v>
      </c>
      <c r="AF57" s="110">
        <f>'HK4'!P61</f>
        <v>6</v>
      </c>
      <c r="AG57" s="110">
        <f>'HK4'!S61</f>
        <v>8</v>
      </c>
      <c r="AH57" s="110">
        <f>'HK4'!V61</f>
        <v>7</v>
      </c>
      <c r="AI57" s="110">
        <f>'HK4'!Y61</f>
        <v>5</v>
      </c>
      <c r="AJ57" s="110">
        <f>'HK4'!AB61</f>
        <v>10</v>
      </c>
      <c r="AK57" s="112">
        <f>'HK5 (79)'!J59</f>
        <v>5</v>
      </c>
      <c r="AL57" s="112">
        <f>'HK5 (79)'!M59</f>
        <v>6</v>
      </c>
      <c r="AM57" s="112">
        <f>'HK5 (79)'!P59</f>
        <v>9</v>
      </c>
      <c r="AN57" s="112">
        <f>'HK5 (79)'!S59</f>
        <v>5</v>
      </c>
      <c r="AO57" s="112">
        <f>'HK5 (79)'!V59</f>
        <v>6</v>
      </c>
      <c r="AP57" s="112">
        <f>'HK5 (79)'!Y59</f>
        <v>9</v>
      </c>
      <c r="AQ57" s="112">
        <f>'HK5 (79)'!AB59</f>
        <v>7</v>
      </c>
      <c r="AR57" s="112">
        <f>'HK5 (79)'!AK59</f>
        <v>10</v>
      </c>
      <c r="AS57" s="112">
        <f>'HK6'!J59</f>
        <v>6</v>
      </c>
      <c r="AT57" s="112">
        <f>'HK6'!M59</f>
        <v>8</v>
      </c>
      <c r="AU57" s="112">
        <f>'HK6'!P59</f>
        <v>7</v>
      </c>
      <c r="AV57" s="112">
        <f>'HK6'!S59</f>
        <v>7</v>
      </c>
      <c r="AW57" s="112">
        <f>'HK6'!V59</f>
        <v>8</v>
      </c>
      <c r="AX57" s="112">
        <f>'HK6'!Y59</f>
        <v>7</v>
      </c>
      <c r="AY57" s="112">
        <f>'HK6'!AB59</f>
        <v>9</v>
      </c>
      <c r="AZ57" s="112">
        <f>'HK6'!AE59</f>
        <v>8</v>
      </c>
      <c r="BA57" s="112">
        <f>'HK6'!AH59</f>
        <v>10</v>
      </c>
      <c r="BB57" s="380">
        <f t="shared" si="1"/>
        <v>7.16</v>
      </c>
      <c r="BC57" s="380">
        <f t="shared" si="2"/>
        <v>7.02</v>
      </c>
      <c r="BD57" s="111" t="str">
        <f t="shared" si="0"/>
        <v>Khá</v>
      </c>
      <c r="BE57" s="104">
        <f t="shared" si="3"/>
        <v>0</v>
      </c>
      <c r="BF57" s="104">
        <f t="shared" si="4"/>
        <v>0</v>
      </c>
      <c r="BG57" s="391" t="str">
        <f t="shared" si="5"/>
        <v>Học tiếp</v>
      </c>
      <c r="BH57" s="41" t="s">
        <v>179</v>
      </c>
      <c r="BI57" s="41" t="s">
        <v>180</v>
      </c>
    </row>
    <row r="58" spans="1:61" ht="19.5" customHeight="1">
      <c r="A58" s="104">
        <v>52</v>
      </c>
      <c r="B58" s="105" t="s">
        <v>181</v>
      </c>
      <c r="C58" s="106" t="s">
        <v>182</v>
      </c>
      <c r="D58" s="114">
        <v>409180141</v>
      </c>
      <c r="E58" s="108" t="s">
        <v>256</v>
      </c>
      <c r="F58" s="104" t="s">
        <v>7</v>
      </c>
      <c r="G58" s="129" t="s">
        <v>490</v>
      </c>
      <c r="H58" s="109">
        <v>7</v>
      </c>
      <c r="I58" s="109">
        <f>'HK1'!J63</f>
        <v>7</v>
      </c>
      <c r="J58" s="109">
        <f>'HK1'!M63</f>
        <v>8</v>
      </c>
      <c r="K58" s="109">
        <f>'HK1'!P63</f>
        <v>7</v>
      </c>
      <c r="L58" s="109">
        <f>'HK1'!S63</f>
        <v>9</v>
      </c>
      <c r="M58" s="109">
        <f>'HK1'!V63</f>
        <v>7</v>
      </c>
      <c r="N58" s="109">
        <f>'HK1'!Y63</f>
        <v>8</v>
      </c>
      <c r="O58" s="110">
        <f>'HK2'!J63</f>
        <v>7</v>
      </c>
      <c r="P58" s="110">
        <f>'HK2'!M63</f>
        <v>6</v>
      </c>
      <c r="Q58" s="110">
        <f>'HK2'!P63</f>
        <v>6</v>
      </c>
      <c r="R58" s="110">
        <f>'HK2'!V63</f>
        <v>5</v>
      </c>
      <c r="S58" s="110">
        <f>'HK2'!S63</f>
        <v>7</v>
      </c>
      <c r="T58" s="110">
        <f>'HK2'!Y63</f>
        <v>8</v>
      </c>
      <c r="U58" s="110">
        <f>'HK2'!AB63</f>
        <v>7</v>
      </c>
      <c r="V58" s="110">
        <f>'HK2'!AE63</f>
        <v>8</v>
      </c>
      <c r="W58" s="110">
        <f>'HK3'!K62</f>
        <v>8</v>
      </c>
      <c r="X58" s="110">
        <f>'HK3'!N62</f>
        <v>6</v>
      </c>
      <c r="Y58" s="110">
        <f>'HK3'!Q62</f>
        <v>10</v>
      </c>
      <c r="Z58" s="110">
        <f>'HK3'!W62</f>
        <v>8</v>
      </c>
      <c r="AA58" s="110">
        <f>'HK3'!T62</f>
        <v>8</v>
      </c>
      <c r="AB58" s="110">
        <f>'HK3'!Z62</f>
        <v>6</v>
      </c>
      <c r="AC58" s="110">
        <f>'HK3'!AC62</f>
        <v>6</v>
      </c>
      <c r="AD58" s="110">
        <f>'HK4'!J62</f>
        <v>7</v>
      </c>
      <c r="AE58" s="110">
        <f>'HK4'!M62</f>
        <v>5</v>
      </c>
      <c r="AF58" s="110">
        <f>'HK4'!P62</f>
        <v>7</v>
      </c>
      <c r="AG58" s="110">
        <f>'HK4'!S62</f>
        <v>8</v>
      </c>
      <c r="AH58" s="110">
        <f>'HK4'!V62</f>
        <v>7</v>
      </c>
      <c r="AI58" s="110">
        <f>'HK4'!Y62</f>
        <v>5</v>
      </c>
      <c r="AJ58" s="110">
        <f>'HK4'!AB62</f>
        <v>10</v>
      </c>
      <c r="AK58" s="112">
        <f>'HK5 (79)'!J60</f>
        <v>7</v>
      </c>
      <c r="AL58" s="112">
        <f>'HK5 (79)'!M60</f>
        <v>7</v>
      </c>
      <c r="AM58" s="112">
        <f>'HK5 (79)'!P60</f>
        <v>9</v>
      </c>
      <c r="AN58" s="112">
        <f>'HK5 (79)'!S60</f>
        <v>6</v>
      </c>
      <c r="AO58" s="112">
        <f>'HK5 (79)'!V60</f>
        <v>8</v>
      </c>
      <c r="AP58" s="112">
        <f>'HK5 (79)'!Y60</f>
        <v>9</v>
      </c>
      <c r="AQ58" s="112">
        <f>'HK5 (79)'!AB60</f>
        <v>6</v>
      </c>
      <c r="AR58" s="112">
        <f>'HK5 (79)'!AK60</f>
        <v>0</v>
      </c>
      <c r="AS58" s="112">
        <f>'HK6'!J60</f>
        <v>8</v>
      </c>
      <c r="AT58" s="112">
        <f>'HK6'!M60</f>
        <v>8</v>
      </c>
      <c r="AU58" s="112">
        <f>'HK6'!P60</f>
        <v>8</v>
      </c>
      <c r="AV58" s="112">
        <f>'HK6'!S60</f>
        <v>6</v>
      </c>
      <c r="AW58" s="112">
        <f>'HK6'!V60</f>
        <v>8</v>
      </c>
      <c r="AX58" s="112">
        <f>'HK6'!Y60</f>
        <v>8</v>
      </c>
      <c r="AY58" s="112">
        <f>'HK6'!AB60</f>
        <v>8</v>
      </c>
      <c r="AZ58" s="112">
        <f>'HK6'!AE60</f>
        <v>8</v>
      </c>
      <c r="BA58" s="112">
        <f>'HK6'!AH60</f>
        <v>0</v>
      </c>
      <c r="BB58" s="380">
        <f t="shared" si="1"/>
        <v>7.41</v>
      </c>
      <c r="BC58" s="380">
        <f t="shared" si="2"/>
        <v>7.27</v>
      </c>
      <c r="BD58" s="111" t="str">
        <f t="shared" si="0"/>
        <v>Khá</v>
      </c>
      <c r="BE58" s="104">
        <f t="shared" si="3"/>
        <v>2</v>
      </c>
      <c r="BF58" s="104">
        <f t="shared" si="4"/>
        <v>2</v>
      </c>
      <c r="BG58" s="391" t="str">
        <f t="shared" si="5"/>
        <v>Học tiếp</v>
      </c>
      <c r="BH58" s="41" t="s">
        <v>181</v>
      </c>
      <c r="BI58" s="41" t="s">
        <v>182</v>
      </c>
    </row>
    <row r="59" spans="1:61" ht="19.5" customHeight="1">
      <c r="A59" s="113">
        <v>53</v>
      </c>
      <c r="B59" s="105" t="s">
        <v>183</v>
      </c>
      <c r="C59" s="106" t="s">
        <v>184</v>
      </c>
      <c r="D59" s="107">
        <v>409180142</v>
      </c>
      <c r="E59" s="108" t="s">
        <v>295</v>
      </c>
      <c r="F59" s="104" t="s">
        <v>14</v>
      </c>
      <c r="G59" s="129" t="s">
        <v>491</v>
      </c>
      <c r="H59" s="109">
        <v>8</v>
      </c>
      <c r="I59" s="109">
        <f>'HK1'!J64</f>
        <v>7</v>
      </c>
      <c r="J59" s="109">
        <f>'HK1'!M64</f>
        <v>6</v>
      </c>
      <c r="K59" s="109">
        <f>'HK1'!P64</f>
        <v>6</v>
      </c>
      <c r="L59" s="109">
        <f>'HK1'!S64</f>
        <v>9</v>
      </c>
      <c r="M59" s="109">
        <f>'HK1'!V64</f>
        <v>9</v>
      </c>
      <c r="N59" s="109">
        <f>'HK1'!Y64</f>
        <v>7</v>
      </c>
      <c r="O59" s="110">
        <f>'HK2'!J64</f>
        <v>9</v>
      </c>
      <c r="P59" s="110">
        <f>'HK2'!M64</f>
        <v>6</v>
      </c>
      <c r="Q59" s="110">
        <f>'HK2'!P64</f>
        <v>6</v>
      </c>
      <c r="R59" s="110">
        <f>'HK2'!V64</f>
        <v>8</v>
      </c>
      <c r="S59" s="110">
        <f>'HK2'!S64</f>
        <v>8</v>
      </c>
      <c r="T59" s="110">
        <f>'HK2'!Y64</f>
        <v>8</v>
      </c>
      <c r="U59" s="110">
        <f>'HK2'!AB64</f>
        <v>8</v>
      </c>
      <c r="V59" s="110">
        <f>'HK2'!AE64</f>
        <v>8</v>
      </c>
      <c r="W59" s="110">
        <f>'HK3'!K63</f>
        <v>8</v>
      </c>
      <c r="X59" s="110">
        <f>'HK3'!N63</f>
        <v>7</v>
      </c>
      <c r="Y59" s="110">
        <f>'HK3'!Q63</f>
        <v>10</v>
      </c>
      <c r="Z59" s="110">
        <f>'HK3'!W63</f>
        <v>9</v>
      </c>
      <c r="AA59" s="110">
        <f>'HK3'!T63</f>
        <v>9</v>
      </c>
      <c r="AB59" s="110">
        <f>'HK3'!Z63</f>
        <v>8</v>
      </c>
      <c r="AC59" s="110">
        <f>'HK3'!AC63</f>
        <v>10</v>
      </c>
      <c r="AD59" s="110">
        <f>'HK4'!J63</f>
        <v>7</v>
      </c>
      <c r="AE59" s="110">
        <f>'HK4'!M63</f>
        <v>6</v>
      </c>
      <c r="AF59" s="110">
        <f>'HK4'!P63</f>
        <v>6</v>
      </c>
      <c r="AG59" s="110">
        <f>'HK4'!S63</f>
        <v>9</v>
      </c>
      <c r="AH59" s="110">
        <f>'HK4'!V63</f>
        <v>8</v>
      </c>
      <c r="AI59" s="110">
        <f>'HK4'!Y63</f>
        <v>7</v>
      </c>
      <c r="AJ59" s="110">
        <f>'HK4'!AB63</f>
        <v>10</v>
      </c>
      <c r="AK59" s="112">
        <f>'HK5 (79)'!J61</f>
        <v>5</v>
      </c>
      <c r="AL59" s="112">
        <f>'HK5 (79)'!M61</f>
        <v>9</v>
      </c>
      <c r="AM59" s="112">
        <f>'HK5 (79)'!P61</f>
        <v>8</v>
      </c>
      <c r="AN59" s="112">
        <f>'HK5 (79)'!S61</f>
        <v>7</v>
      </c>
      <c r="AO59" s="112">
        <f>'HK5 (79)'!V61</f>
        <v>9</v>
      </c>
      <c r="AP59" s="112">
        <f>'HK5 (79)'!Y61</f>
        <v>9</v>
      </c>
      <c r="AQ59" s="112">
        <f>'HK5 (79)'!AB61</f>
        <v>7</v>
      </c>
      <c r="AR59" s="112">
        <f>'HK5 (79)'!AK61</f>
        <v>10</v>
      </c>
      <c r="AS59" s="112">
        <f>'HK6'!J61</f>
        <v>9</v>
      </c>
      <c r="AT59" s="112">
        <f>'HK6'!M61</f>
        <v>8</v>
      </c>
      <c r="AU59" s="112">
        <f>'HK6'!P61</f>
        <v>9</v>
      </c>
      <c r="AV59" s="112">
        <f>'HK6'!S61</f>
        <v>8</v>
      </c>
      <c r="AW59" s="112">
        <f>'HK6'!V61</f>
        <v>9</v>
      </c>
      <c r="AX59" s="112">
        <f>'HK6'!Y61</f>
        <v>9</v>
      </c>
      <c r="AY59" s="112">
        <f>'HK6'!AB61</f>
        <v>9</v>
      </c>
      <c r="AZ59" s="112">
        <f>'HK6'!AE61</f>
        <v>8</v>
      </c>
      <c r="BA59" s="112">
        <f>'HK6'!AH61</f>
        <v>10</v>
      </c>
      <c r="BB59" s="380">
        <f t="shared" si="1"/>
        <v>8.33</v>
      </c>
      <c r="BC59" s="380">
        <f t="shared" si="2"/>
        <v>7.91</v>
      </c>
      <c r="BD59" s="111" t="str">
        <f t="shared" si="0"/>
        <v>Khá</v>
      </c>
      <c r="BE59" s="104">
        <f t="shared" si="3"/>
        <v>0</v>
      </c>
      <c r="BF59" s="104">
        <f t="shared" si="4"/>
        <v>0</v>
      </c>
      <c r="BG59" s="391" t="str">
        <f t="shared" si="5"/>
        <v>Học tiếp</v>
      </c>
      <c r="BH59" s="41" t="s">
        <v>183</v>
      </c>
      <c r="BI59" s="41" t="s">
        <v>184</v>
      </c>
    </row>
    <row r="60" spans="1:61" ht="19.5" customHeight="1">
      <c r="A60" s="104">
        <v>54</v>
      </c>
      <c r="B60" s="105" t="s">
        <v>145</v>
      </c>
      <c r="C60" s="106" t="s">
        <v>185</v>
      </c>
      <c r="D60" s="107">
        <v>409180144</v>
      </c>
      <c r="E60" s="108" t="s">
        <v>296</v>
      </c>
      <c r="F60" s="104" t="s">
        <v>6</v>
      </c>
      <c r="G60" s="129" t="s">
        <v>490</v>
      </c>
      <c r="H60" s="109">
        <v>7</v>
      </c>
      <c r="I60" s="109">
        <f>'HK1'!J65</f>
        <v>7</v>
      </c>
      <c r="J60" s="109">
        <f>'HK1'!M65</f>
        <v>7</v>
      </c>
      <c r="K60" s="109">
        <f>'HK1'!P65</f>
        <v>5</v>
      </c>
      <c r="L60" s="109">
        <f>'HK1'!S65</f>
        <v>9</v>
      </c>
      <c r="M60" s="109">
        <f>'HK1'!V65</f>
        <v>7</v>
      </c>
      <c r="N60" s="109">
        <f>'HK1'!Y65</f>
        <v>7</v>
      </c>
      <c r="O60" s="110">
        <f>'HK2'!J65</f>
        <v>7</v>
      </c>
      <c r="P60" s="110">
        <f>'HK2'!M65</f>
        <v>5</v>
      </c>
      <c r="Q60" s="110">
        <f>'HK2'!P65</f>
        <v>7</v>
      </c>
      <c r="R60" s="110">
        <f>'HK2'!V65</f>
        <v>5</v>
      </c>
      <c r="S60" s="110">
        <f>'HK2'!S65</f>
        <v>7</v>
      </c>
      <c r="T60" s="110">
        <f>'HK2'!Y65</f>
        <v>8</v>
      </c>
      <c r="U60" s="110">
        <f>'HK2'!AB65</f>
        <v>7</v>
      </c>
      <c r="V60" s="110">
        <f>'HK2'!AE65</f>
        <v>6</v>
      </c>
      <c r="W60" s="110">
        <f>'HK3'!K64</f>
        <v>8</v>
      </c>
      <c r="X60" s="110">
        <f>'HK3'!N64</f>
        <v>7</v>
      </c>
      <c r="Y60" s="110">
        <f>'HK3'!Q64</f>
        <v>10</v>
      </c>
      <c r="Z60" s="110">
        <f>'HK3'!W64</f>
        <v>9</v>
      </c>
      <c r="AA60" s="110">
        <f>'HK3'!T64</f>
        <v>8</v>
      </c>
      <c r="AB60" s="110">
        <f>'HK3'!Z64</f>
        <v>8</v>
      </c>
      <c r="AC60" s="110">
        <f>'HK3'!AC64</f>
        <v>5</v>
      </c>
      <c r="AD60" s="110">
        <f>'HK4'!J64</f>
        <v>8</v>
      </c>
      <c r="AE60" s="110">
        <f>'HK4'!M64</f>
        <v>5</v>
      </c>
      <c r="AF60" s="110">
        <f>'HK4'!P64</f>
        <v>7</v>
      </c>
      <c r="AG60" s="110">
        <f>'HK4'!S64</f>
        <v>8</v>
      </c>
      <c r="AH60" s="110">
        <f>'HK4'!V64</f>
        <v>8</v>
      </c>
      <c r="AI60" s="110">
        <f>'HK4'!Y64</f>
        <v>5</v>
      </c>
      <c r="AJ60" s="110">
        <f>'HK4'!AB64</f>
        <v>8</v>
      </c>
      <c r="AK60" s="112">
        <f>'HK5 (79)'!J62</f>
        <v>6</v>
      </c>
      <c r="AL60" s="112">
        <f>'HK5 (79)'!M62</f>
        <v>5</v>
      </c>
      <c r="AM60" s="112">
        <f>'HK5 (79)'!P62</f>
        <v>9</v>
      </c>
      <c r="AN60" s="112">
        <f>'HK5 (79)'!S62</f>
        <v>9</v>
      </c>
      <c r="AO60" s="112">
        <f>'HK5 (79)'!V62</f>
        <v>8</v>
      </c>
      <c r="AP60" s="112">
        <f>'HK5 (79)'!Y62</f>
        <v>9</v>
      </c>
      <c r="AQ60" s="112">
        <f>'HK5 (79)'!AB62</f>
        <v>6</v>
      </c>
      <c r="AR60" s="112">
        <f>'HK5 (79)'!AK62</f>
        <v>0</v>
      </c>
      <c r="AS60" s="112">
        <f>'HK6'!J62</f>
        <v>8</v>
      </c>
      <c r="AT60" s="112">
        <f>'HK6'!M62</f>
        <v>8</v>
      </c>
      <c r="AU60" s="112">
        <f>'HK6'!P62</f>
        <v>8</v>
      </c>
      <c r="AV60" s="112">
        <f>'HK6'!S62</f>
        <v>7</v>
      </c>
      <c r="AW60" s="112">
        <f>'HK6'!V62</f>
        <v>9</v>
      </c>
      <c r="AX60" s="112">
        <f>'HK6'!Y62</f>
        <v>9</v>
      </c>
      <c r="AY60" s="112">
        <f>'HK6'!AB62</f>
        <v>9</v>
      </c>
      <c r="AZ60" s="112">
        <f>'HK6'!AE62</f>
        <v>8</v>
      </c>
      <c r="BA60" s="112">
        <f>'HK6'!AH62</f>
        <v>0</v>
      </c>
      <c r="BB60" s="380">
        <f t="shared" si="1"/>
        <v>7.69</v>
      </c>
      <c r="BC60" s="380">
        <f t="shared" si="2"/>
        <v>7.43</v>
      </c>
      <c r="BD60" s="111" t="str">
        <f t="shared" si="0"/>
        <v>Khá</v>
      </c>
      <c r="BE60" s="104">
        <f t="shared" si="3"/>
        <v>2</v>
      </c>
      <c r="BF60" s="104">
        <f t="shared" si="4"/>
        <v>2</v>
      </c>
      <c r="BG60" s="391" t="str">
        <f t="shared" si="5"/>
        <v>Học tiếp</v>
      </c>
      <c r="BH60" s="41" t="s">
        <v>145</v>
      </c>
      <c r="BI60" s="41" t="s">
        <v>185</v>
      </c>
    </row>
    <row r="61" spans="1:61" ht="19.5" customHeight="1">
      <c r="A61" s="113">
        <v>55</v>
      </c>
      <c r="B61" s="115" t="s">
        <v>186</v>
      </c>
      <c r="C61" s="116" t="s">
        <v>187</v>
      </c>
      <c r="D61" s="114">
        <v>409180145</v>
      </c>
      <c r="E61" s="117" t="s">
        <v>297</v>
      </c>
      <c r="F61" s="118" t="s">
        <v>28</v>
      </c>
      <c r="G61" s="129" t="s">
        <v>491</v>
      </c>
      <c r="H61" s="109">
        <v>8</v>
      </c>
      <c r="I61" s="109">
        <f>'HK1'!J66</f>
        <v>6</v>
      </c>
      <c r="J61" s="109">
        <f>'HK1'!M66</f>
        <v>6</v>
      </c>
      <c r="K61" s="109">
        <f>'HK1'!P66</f>
        <v>7</v>
      </c>
      <c r="L61" s="109">
        <f>'HK1'!S66</f>
        <v>9</v>
      </c>
      <c r="M61" s="109">
        <f>'HK1'!V66</f>
        <v>7</v>
      </c>
      <c r="N61" s="109">
        <f>'HK1'!Y66</f>
        <v>8</v>
      </c>
      <c r="O61" s="110">
        <f>'HK2'!J66</f>
        <v>5</v>
      </c>
      <c r="P61" s="110">
        <f>'HK2'!M66</f>
        <v>5</v>
      </c>
      <c r="Q61" s="110">
        <f>'HK2'!P66</f>
        <v>5</v>
      </c>
      <c r="R61" s="110">
        <f>'HK2'!V66</f>
        <v>7</v>
      </c>
      <c r="S61" s="110">
        <f>'HK2'!S66</f>
        <v>7</v>
      </c>
      <c r="T61" s="110">
        <f>'HK2'!Y66</f>
        <v>6</v>
      </c>
      <c r="U61" s="110">
        <f>'HK2'!AB66</f>
        <v>6</v>
      </c>
      <c r="V61" s="110">
        <f>'HK2'!AE66</f>
        <v>7</v>
      </c>
      <c r="W61" s="110">
        <f>'HK3'!K65</f>
        <v>7</v>
      </c>
      <c r="X61" s="110">
        <f>'HK3'!N65</f>
        <v>5</v>
      </c>
      <c r="Y61" s="110">
        <f>'HK3'!Q65</f>
        <v>10</v>
      </c>
      <c r="Z61" s="110">
        <f>'HK3'!W65</f>
        <v>8</v>
      </c>
      <c r="AA61" s="110">
        <f>'HK3'!T65</f>
        <v>7</v>
      </c>
      <c r="AB61" s="110">
        <f>'HK3'!Z65</f>
        <v>5</v>
      </c>
      <c r="AC61" s="110">
        <f>'HK3'!AC65</f>
        <v>9</v>
      </c>
      <c r="AD61" s="110">
        <f>'HK4'!J65</f>
        <v>7</v>
      </c>
      <c r="AE61" s="110">
        <f>'HK4'!M65</f>
        <v>6</v>
      </c>
      <c r="AF61" s="110">
        <f>'HK4'!P65</f>
        <v>7</v>
      </c>
      <c r="AG61" s="110">
        <f>'HK4'!S65</f>
        <v>8</v>
      </c>
      <c r="AH61" s="110">
        <f>'HK4'!V65</f>
        <v>8</v>
      </c>
      <c r="AI61" s="110">
        <f>'HK4'!Y65</f>
        <v>6</v>
      </c>
      <c r="AJ61" s="110">
        <f>'HK4'!AB65</f>
        <v>10</v>
      </c>
      <c r="AK61" s="112">
        <f>'HK5 (79)'!J63</f>
        <v>5</v>
      </c>
      <c r="AL61" s="112">
        <f>'HK5 (79)'!M63</f>
        <v>8</v>
      </c>
      <c r="AM61" s="112">
        <f>'HK5 (79)'!P63</f>
        <v>9</v>
      </c>
      <c r="AN61" s="112">
        <f>'HK5 (79)'!S63</f>
        <v>9</v>
      </c>
      <c r="AO61" s="112">
        <f>'HK5 (79)'!V63</f>
        <v>7</v>
      </c>
      <c r="AP61" s="112">
        <f>'HK5 (79)'!Y63</f>
        <v>9</v>
      </c>
      <c r="AQ61" s="112">
        <f>'HK5 (79)'!AB63</f>
        <v>7</v>
      </c>
      <c r="AR61" s="112">
        <f>'HK5 (79)'!AK63</f>
        <v>10</v>
      </c>
      <c r="AS61" s="112">
        <f>'HK6'!J63</f>
        <v>8</v>
      </c>
      <c r="AT61" s="112">
        <f>'HK6'!M63</f>
        <v>7</v>
      </c>
      <c r="AU61" s="112">
        <f>'HK6'!P63</f>
        <v>9</v>
      </c>
      <c r="AV61" s="112">
        <f>'HK6'!S63</f>
        <v>6</v>
      </c>
      <c r="AW61" s="112">
        <f>'HK6'!V63</f>
        <v>9</v>
      </c>
      <c r="AX61" s="112">
        <f>'HK6'!Y63</f>
        <v>9</v>
      </c>
      <c r="AY61" s="112">
        <f>'HK6'!AB63</f>
        <v>10</v>
      </c>
      <c r="AZ61" s="112">
        <f>'HK6'!AE63</f>
        <v>7</v>
      </c>
      <c r="BA61" s="112">
        <f>'HK6'!AH63</f>
        <v>10</v>
      </c>
      <c r="BB61" s="380">
        <f t="shared" si="1"/>
        <v>8.12</v>
      </c>
      <c r="BC61" s="380">
        <f t="shared" si="2"/>
        <v>7.26</v>
      </c>
      <c r="BD61" s="111" t="str">
        <f t="shared" si="0"/>
        <v>Khá</v>
      </c>
      <c r="BE61" s="104">
        <f t="shared" si="3"/>
        <v>0</v>
      </c>
      <c r="BF61" s="104">
        <f t="shared" si="4"/>
        <v>0</v>
      </c>
      <c r="BG61" s="391" t="str">
        <f t="shared" si="5"/>
        <v>Học tiếp</v>
      </c>
      <c r="BH61" s="41" t="s">
        <v>186</v>
      </c>
      <c r="BI61" s="41" t="s">
        <v>187</v>
      </c>
    </row>
    <row r="62" spans="1:61" ht="19.5" customHeight="1">
      <c r="A62" s="113">
        <v>56</v>
      </c>
      <c r="B62" s="115" t="s">
        <v>188</v>
      </c>
      <c r="C62" s="116" t="s">
        <v>189</v>
      </c>
      <c r="D62" s="107">
        <v>409180146</v>
      </c>
      <c r="E62" s="117" t="s">
        <v>298</v>
      </c>
      <c r="F62" s="118" t="s">
        <v>13</v>
      </c>
      <c r="G62" s="129" t="s">
        <v>490</v>
      </c>
      <c r="H62" s="109">
        <v>6</v>
      </c>
      <c r="I62" s="109">
        <f>'HK1'!J67</f>
        <v>8</v>
      </c>
      <c r="J62" s="109">
        <f>'HK1'!M67</f>
        <v>8</v>
      </c>
      <c r="K62" s="109">
        <f>'HK1'!P67</f>
        <v>5</v>
      </c>
      <c r="L62" s="109">
        <f>'HK1'!S67</f>
        <v>9</v>
      </c>
      <c r="M62" s="109">
        <f>'HK1'!V67</f>
        <v>7</v>
      </c>
      <c r="N62" s="109">
        <f>'HK1'!Y67</f>
        <v>6</v>
      </c>
      <c r="O62" s="110">
        <f>'HK2'!J67</f>
        <v>7</v>
      </c>
      <c r="P62" s="110">
        <f>'HK2'!M67</f>
        <v>5</v>
      </c>
      <c r="Q62" s="110">
        <f>'HK2'!P67</f>
        <v>7</v>
      </c>
      <c r="R62" s="110">
        <f>'HK2'!V67</f>
        <v>7</v>
      </c>
      <c r="S62" s="110">
        <f>'HK2'!S67</f>
        <v>8</v>
      </c>
      <c r="T62" s="110">
        <f>'HK2'!Y67</f>
        <v>8</v>
      </c>
      <c r="U62" s="110">
        <f>'HK2'!AB67</f>
        <v>7</v>
      </c>
      <c r="V62" s="110">
        <f>'HK2'!AE67</f>
        <v>7</v>
      </c>
      <c r="W62" s="110">
        <f>'HK3'!K66</f>
        <v>7</v>
      </c>
      <c r="X62" s="110">
        <f>'HK3'!N66</f>
        <v>6</v>
      </c>
      <c r="Y62" s="110">
        <f>'HK3'!Q66</f>
        <v>10</v>
      </c>
      <c r="Z62" s="110">
        <f>'HK3'!W66</f>
        <v>9</v>
      </c>
      <c r="AA62" s="110">
        <f>'HK3'!T66</f>
        <v>8</v>
      </c>
      <c r="AB62" s="110">
        <f>'HK3'!Z66</f>
        <v>6</v>
      </c>
      <c r="AC62" s="110">
        <f>'HK3'!AC66</f>
        <v>7</v>
      </c>
      <c r="AD62" s="110">
        <f>'HK4'!J66</f>
        <v>6</v>
      </c>
      <c r="AE62" s="110">
        <f>'HK4'!M66</f>
        <v>6</v>
      </c>
      <c r="AF62" s="110">
        <f>'HK4'!P66</f>
        <v>7</v>
      </c>
      <c r="AG62" s="110">
        <f>'HK4'!S66</f>
        <v>8</v>
      </c>
      <c r="AH62" s="110">
        <f>'HK4'!V66</f>
        <v>8</v>
      </c>
      <c r="AI62" s="110">
        <f>'HK4'!Y66</f>
        <v>8</v>
      </c>
      <c r="AJ62" s="110">
        <f>'HK4'!AB66</f>
        <v>10</v>
      </c>
      <c r="AK62" s="112">
        <f>'HK5 (79)'!J64</f>
        <v>6</v>
      </c>
      <c r="AL62" s="112">
        <f>'HK5 (79)'!M64</f>
        <v>8</v>
      </c>
      <c r="AM62" s="112">
        <f>'HK5 (79)'!P64</f>
        <v>7</v>
      </c>
      <c r="AN62" s="112">
        <f>'HK5 (79)'!S64</f>
        <v>7</v>
      </c>
      <c r="AO62" s="112">
        <f>'HK5 (79)'!V64</f>
        <v>8</v>
      </c>
      <c r="AP62" s="112">
        <f>'HK5 (79)'!Y64</f>
        <v>9</v>
      </c>
      <c r="AQ62" s="112">
        <f>'HK5 (79)'!AB64</f>
        <v>7</v>
      </c>
      <c r="AR62" s="112">
        <f>'HK5 (79)'!AK64</f>
        <v>10</v>
      </c>
      <c r="AS62" s="112">
        <f>'HK6'!J64</f>
        <v>9</v>
      </c>
      <c r="AT62" s="112">
        <f>'HK6'!M64</f>
        <v>8</v>
      </c>
      <c r="AU62" s="112">
        <f>'HK6'!P64</f>
        <v>8</v>
      </c>
      <c r="AV62" s="112">
        <f>'HK6'!S64</f>
        <v>7</v>
      </c>
      <c r="AW62" s="112">
        <f>'HK6'!V64</f>
        <v>8</v>
      </c>
      <c r="AX62" s="112">
        <f>'HK6'!Y64</f>
        <v>8</v>
      </c>
      <c r="AY62" s="112">
        <f>'HK6'!AB64</f>
        <v>8</v>
      </c>
      <c r="AZ62" s="112">
        <f>'HK6'!AE64</f>
        <v>7</v>
      </c>
      <c r="BA62" s="112">
        <f>'HK6'!AH64</f>
        <v>10</v>
      </c>
      <c r="BB62" s="380">
        <f t="shared" si="1"/>
        <v>7.86</v>
      </c>
      <c r="BC62" s="380">
        <f t="shared" si="2"/>
        <v>7.52</v>
      </c>
      <c r="BD62" s="111" t="str">
        <f t="shared" si="0"/>
        <v>Khá</v>
      </c>
      <c r="BE62" s="104">
        <f t="shared" si="3"/>
        <v>0</v>
      </c>
      <c r="BF62" s="104">
        <f t="shared" si="4"/>
        <v>0</v>
      </c>
      <c r="BG62" s="391" t="str">
        <f t="shared" si="5"/>
        <v>Học tiếp</v>
      </c>
      <c r="BH62" s="41" t="s">
        <v>188</v>
      </c>
      <c r="BI62" s="41" t="s">
        <v>189</v>
      </c>
    </row>
    <row r="63" spans="1:61" ht="19.5" customHeight="1">
      <c r="A63" s="113">
        <v>58</v>
      </c>
      <c r="B63" s="115" t="s">
        <v>190</v>
      </c>
      <c r="C63" s="116" t="s">
        <v>191</v>
      </c>
      <c r="D63" s="114">
        <v>409180150</v>
      </c>
      <c r="E63" s="117" t="s">
        <v>299</v>
      </c>
      <c r="F63" s="118" t="s">
        <v>25</v>
      </c>
      <c r="G63" s="129" t="s">
        <v>490</v>
      </c>
      <c r="H63" s="109">
        <v>7</v>
      </c>
      <c r="I63" s="109">
        <f>'HK1'!J69</f>
        <v>6</v>
      </c>
      <c r="J63" s="109">
        <f>'HK1'!M69</f>
        <v>6</v>
      </c>
      <c r="K63" s="109">
        <f>'HK1'!P69</f>
        <v>5</v>
      </c>
      <c r="L63" s="109">
        <f>'HK1'!S69</f>
        <v>9</v>
      </c>
      <c r="M63" s="109">
        <f>'HK1'!V69</f>
        <v>6</v>
      </c>
      <c r="N63" s="109">
        <f>'HK1'!Y69</f>
        <v>6</v>
      </c>
      <c r="O63" s="110">
        <f>'HK2'!J69</f>
        <v>7</v>
      </c>
      <c r="P63" s="110">
        <f>'HK2'!M69</f>
        <v>6</v>
      </c>
      <c r="Q63" s="110">
        <f>'HK2'!P69</f>
        <v>8</v>
      </c>
      <c r="R63" s="110">
        <f>'HK2'!V69</f>
        <v>5</v>
      </c>
      <c r="S63" s="110">
        <f>'HK2'!S69</f>
        <v>8</v>
      </c>
      <c r="T63" s="110">
        <f>'HK2'!Y69</f>
        <v>7</v>
      </c>
      <c r="U63" s="110">
        <f>'HK2'!AB69</f>
        <v>7</v>
      </c>
      <c r="V63" s="110">
        <f>'HK2'!AE69</f>
        <v>6</v>
      </c>
      <c r="W63" s="110">
        <f>'HK3'!K68</f>
        <v>7</v>
      </c>
      <c r="X63" s="110">
        <f>'HK3'!N68</f>
        <v>7</v>
      </c>
      <c r="Y63" s="110">
        <f>'HK3'!Q68</f>
        <v>10</v>
      </c>
      <c r="Z63" s="110">
        <f>'HK3'!W68</f>
        <v>7</v>
      </c>
      <c r="AA63" s="110">
        <f>'HK3'!T68</f>
        <v>8</v>
      </c>
      <c r="AB63" s="110">
        <f>'HK3'!Z68</f>
        <v>7</v>
      </c>
      <c r="AC63" s="110">
        <f>'HK3'!AC68</f>
        <v>6</v>
      </c>
      <c r="AD63" s="110">
        <f>'HK4'!J68</f>
        <v>6</v>
      </c>
      <c r="AE63" s="110">
        <f>'HK4'!M68</f>
        <v>6</v>
      </c>
      <c r="AF63" s="110">
        <f>'HK4'!P68</f>
        <v>7</v>
      </c>
      <c r="AG63" s="110">
        <f>'HK4'!S68</f>
        <v>8</v>
      </c>
      <c r="AH63" s="110">
        <f>'HK4'!V68</f>
        <v>8</v>
      </c>
      <c r="AI63" s="110">
        <f>'HK4'!Y68</f>
        <v>5</v>
      </c>
      <c r="AJ63" s="110">
        <f>'HK4'!AB68</f>
        <v>10</v>
      </c>
      <c r="AK63" s="112">
        <f>'HK5 (79)'!J65</f>
        <v>5</v>
      </c>
      <c r="AL63" s="112">
        <f>'HK5 (79)'!M65</f>
        <v>8</v>
      </c>
      <c r="AM63" s="112">
        <f>'HK5 (79)'!P65</f>
        <v>6</v>
      </c>
      <c r="AN63" s="112">
        <f>'HK5 (79)'!S65</f>
        <v>6</v>
      </c>
      <c r="AO63" s="112">
        <f>'HK5 (79)'!V65</f>
        <v>9</v>
      </c>
      <c r="AP63" s="112">
        <f>'HK5 (79)'!Y65</f>
        <v>8</v>
      </c>
      <c r="AQ63" s="112">
        <f>'HK5 (79)'!AB65</f>
        <v>6</v>
      </c>
      <c r="AR63" s="112">
        <f>'HK5 (79)'!AK65</f>
        <v>10</v>
      </c>
      <c r="AS63" s="112">
        <f>'HK6'!J65</f>
        <v>8</v>
      </c>
      <c r="AT63" s="112">
        <f>'HK6'!M65</f>
        <v>8</v>
      </c>
      <c r="AU63" s="112">
        <f>'HK6'!P65</f>
        <v>9</v>
      </c>
      <c r="AV63" s="112">
        <f>'HK6'!S65</f>
        <v>7</v>
      </c>
      <c r="AW63" s="112">
        <f>'HK6'!V65</f>
        <v>7</v>
      </c>
      <c r="AX63" s="112">
        <f>'HK6'!Y65</f>
        <v>9</v>
      </c>
      <c r="AY63" s="112">
        <f>'HK6'!AB65</f>
        <v>9</v>
      </c>
      <c r="AZ63" s="112">
        <f>'HK6'!AE65</f>
        <v>8</v>
      </c>
      <c r="BA63" s="112">
        <f>'HK6'!AH65</f>
        <v>10</v>
      </c>
      <c r="BB63" s="380">
        <f t="shared" si="1"/>
        <v>7.67</v>
      </c>
      <c r="BC63" s="380">
        <f t="shared" si="2"/>
        <v>7.3</v>
      </c>
      <c r="BD63" s="111" t="str">
        <f t="shared" si="0"/>
        <v>Khá</v>
      </c>
      <c r="BE63" s="104">
        <f t="shared" si="3"/>
        <v>0</v>
      </c>
      <c r="BF63" s="104">
        <f t="shared" si="4"/>
        <v>0</v>
      </c>
      <c r="BG63" s="391" t="str">
        <f t="shared" si="5"/>
        <v>Học tiếp</v>
      </c>
      <c r="BH63" s="41" t="s">
        <v>190</v>
      </c>
      <c r="BI63" s="41" t="s">
        <v>191</v>
      </c>
    </row>
    <row r="64" spans="1:61" ht="19.5" customHeight="1">
      <c r="A64" s="104">
        <v>59</v>
      </c>
      <c r="B64" s="115" t="s">
        <v>118</v>
      </c>
      <c r="C64" s="116" t="s">
        <v>192</v>
      </c>
      <c r="D64" s="107">
        <v>409180151</v>
      </c>
      <c r="E64" s="117" t="s">
        <v>300</v>
      </c>
      <c r="F64" s="118" t="s">
        <v>38</v>
      </c>
      <c r="G64" s="129" t="s">
        <v>491</v>
      </c>
      <c r="H64" s="109">
        <v>6</v>
      </c>
      <c r="I64" s="109">
        <f>'HK1'!J70</f>
        <v>6</v>
      </c>
      <c r="J64" s="109">
        <f>'HK1'!M70</f>
        <v>5</v>
      </c>
      <c r="K64" s="109">
        <f>'HK1'!P70</f>
        <v>7</v>
      </c>
      <c r="L64" s="109">
        <f>'HK1'!S70</f>
        <v>9</v>
      </c>
      <c r="M64" s="109">
        <f>'HK1'!V70</f>
        <v>5</v>
      </c>
      <c r="N64" s="109">
        <f>'HK1'!Y70</f>
        <v>5</v>
      </c>
      <c r="O64" s="110">
        <f>'HK2'!J70</f>
        <v>8</v>
      </c>
      <c r="P64" s="110">
        <f>'HK2'!M70</f>
        <v>5</v>
      </c>
      <c r="Q64" s="110">
        <f>'HK2'!P70</f>
        <v>5</v>
      </c>
      <c r="R64" s="110">
        <f>'HK2'!V70</f>
        <v>8</v>
      </c>
      <c r="S64" s="110">
        <f>'HK2'!S70</f>
        <v>8</v>
      </c>
      <c r="T64" s="110">
        <f>'HK2'!Y70</f>
        <v>7</v>
      </c>
      <c r="U64" s="110">
        <f>'HK2'!AB70</f>
        <v>7</v>
      </c>
      <c r="V64" s="110">
        <f>'HK2'!AE70</f>
        <v>7</v>
      </c>
      <c r="W64" s="110">
        <f>'HK3'!K69</f>
        <v>6</v>
      </c>
      <c r="X64" s="110">
        <f>'HK3'!N69</f>
        <v>6</v>
      </c>
      <c r="Y64" s="110">
        <f>'HK3'!Q69</f>
        <v>10</v>
      </c>
      <c r="Z64" s="110">
        <f>'HK3'!W69</f>
        <v>7</v>
      </c>
      <c r="AA64" s="110">
        <f>'HK3'!T69</f>
        <v>7</v>
      </c>
      <c r="AB64" s="110">
        <f>'HK3'!Z69</f>
        <v>6</v>
      </c>
      <c r="AC64" s="110">
        <f>'HK3'!AC69</f>
        <v>10</v>
      </c>
      <c r="AD64" s="110">
        <f>'HK4'!J69</f>
        <v>6</v>
      </c>
      <c r="AE64" s="110">
        <f>'HK4'!M69</f>
        <v>6</v>
      </c>
      <c r="AF64" s="110">
        <f>'HK4'!P69</f>
        <v>6</v>
      </c>
      <c r="AG64" s="110">
        <f>'HK4'!S69</f>
        <v>8</v>
      </c>
      <c r="AH64" s="110">
        <f>'HK4'!V69</f>
        <v>6</v>
      </c>
      <c r="AI64" s="110">
        <f>'HK4'!Y69</f>
        <v>6</v>
      </c>
      <c r="AJ64" s="110">
        <f>'HK4'!AB69</f>
        <v>2</v>
      </c>
      <c r="AK64" s="112">
        <f>'HK5 (79)'!J66</f>
        <v>6</v>
      </c>
      <c r="AL64" s="112">
        <f>'HK5 (79)'!M66</f>
        <v>8</v>
      </c>
      <c r="AM64" s="112">
        <f>'HK5 (79)'!P66</f>
        <v>7</v>
      </c>
      <c r="AN64" s="112">
        <f>'HK5 (79)'!S66</f>
        <v>5</v>
      </c>
      <c r="AO64" s="112">
        <f>'HK5 (79)'!V66</f>
        <v>9</v>
      </c>
      <c r="AP64" s="112">
        <f>'HK5 (79)'!Y66</f>
        <v>9</v>
      </c>
      <c r="AQ64" s="112">
        <f>'HK5 (79)'!AB66</f>
        <v>5</v>
      </c>
      <c r="AR64" s="112">
        <f>'HK5 (79)'!AK66</f>
        <v>4</v>
      </c>
      <c r="AS64" s="112">
        <f>'HK6'!J66</f>
        <v>8</v>
      </c>
      <c r="AT64" s="112">
        <f>'HK6'!M66</f>
        <v>7</v>
      </c>
      <c r="AU64" s="112">
        <f>'HK6'!P66</f>
        <v>7</v>
      </c>
      <c r="AV64" s="112">
        <f>'HK6'!S66</f>
        <v>7</v>
      </c>
      <c r="AW64" s="112">
        <f>'HK6'!V66</f>
        <v>9</v>
      </c>
      <c r="AX64" s="112">
        <f>'HK6'!Y66</f>
        <v>6</v>
      </c>
      <c r="AY64" s="112">
        <f>'HK6'!AB66</f>
        <v>8</v>
      </c>
      <c r="AZ64" s="112">
        <f>'HK6'!AE66</f>
        <v>8</v>
      </c>
      <c r="BA64" s="112">
        <f>'HK6'!AH66</f>
        <v>0</v>
      </c>
      <c r="BB64" s="380">
        <f t="shared" si="1"/>
        <v>7.14</v>
      </c>
      <c r="BC64" s="380">
        <f t="shared" si="2"/>
        <v>6.77</v>
      </c>
      <c r="BD64" s="111" t="str">
        <f t="shared" si="0"/>
        <v>TB.Khá</v>
      </c>
      <c r="BE64" s="104">
        <f t="shared" si="3"/>
        <v>3</v>
      </c>
      <c r="BF64" s="104">
        <f t="shared" si="4"/>
        <v>3</v>
      </c>
      <c r="BG64" s="391" t="str">
        <f t="shared" si="5"/>
        <v>Học tiếp</v>
      </c>
      <c r="BH64" s="41" t="s">
        <v>118</v>
      </c>
      <c r="BI64" s="41" t="s">
        <v>192</v>
      </c>
    </row>
    <row r="65" spans="1:61" ht="19.5" customHeight="1">
      <c r="A65" s="113">
        <v>60</v>
      </c>
      <c r="B65" s="105" t="s">
        <v>193</v>
      </c>
      <c r="C65" s="106" t="s">
        <v>194</v>
      </c>
      <c r="D65" s="107">
        <v>409180152</v>
      </c>
      <c r="E65" s="108" t="s">
        <v>301</v>
      </c>
      <c r="F65" s="104" t="s">
        <v>31</v>
      </c>
      <c r="G65" s="129" t="s">
        <v>490</v>
      </c>
      <c r="H65" s="109">
        <v>7</v>
      </c>
      <c r="I65" s="109">
        <f>'HK1'!J71</f>
        <v>7</v>
      </c>
      <c r="J65" s="109">
        <f>'HK1'!M71</f>
        <v>6</v>
      </c>
      <c r="K65" s="109">
        <f>'HK1'!P71</f>
        <v>5</v>
      </c>
      <c r="L65" s="109">
        <f>'HK1'!S71</f>
        <v>9</v>
      </c>
      <c r="M65" s="109">
        <f>'HK1'!V71</f>
        <v>6</v>
      </c>
      <c r="N65" s="109">
        <f>'HK1'!Y71</f>
        <v>6</v>
      </c>
      <c r="O65" s="110">
        <f>'HK2'!J71</f>
        <v>7</v>
      </c>
      <c r="P65" s="110">
        <f>'HK2'!M71</f>
        <v>5</v>
      </c>
      <c r="Q65" s="110">
        <f>'HK2'!P71</f>
        <v>5</v>
      </c>
      <c r="R65" s="110">
        <f>'HK2'!V71</f>
        <v>5</v>
      </c>
      <c r="S65" s="110">
        <f>'HK2'!S71</f>
        <v>7</v>
      </c>
      <c r="T65" s="110">
        <f>'HK2'!Y71</f>
        <v>7</v>
      </c>
      <c r="U65" s="110">
        <f>'HK2'!AB71</f>
        <v>7</v>
      </c>
      <c r="V65" s="110">
        <f>'HK2'!AE71</f>
        <v>6</v>
      </c>
      <c r="W65" s="110">
        <f>'HK3'!K70</f>
        <v>5</v>
      </c>
      <c r="X65" s="110">
        <f>'HK3'!N70</f>
        <v>6</v>
      </c>
      <c r="Y65" s="110">
        <f>'HK3'!Q70</f>
        <v>5</v>
      </c>
      <c r="Z65" s="110">
        <f>'HK3'!W70</f>
        <v>7</v>
      </c>
      <c r="AA65" s="110">
        <f>'HK3'!T70</f>
        <v>7</v>
      </c>
      <c r="AB65" s="110">
        <f>'HK3'!Z70</f>
        <v>6</v>
      </c>
      <c r="AC65" s="110">
        <f>'HK3'!AC70</f>
        <v>6</v>
      </c>
      <c r="AD65" s="110">
        <f>'HK4'!J70</f>
        <v>6</v>
      </c>
      <c r="AE65" s="110">
        <f>'HK4'!M70</f>
        <v>8</v>
      </c>
      <c r="AF65" s="110">
        <f>'HK4'!P70</f>
        <v>7</v>
      </c>
      <c r="AG65" s="110">
        <f>'HK4'!S70</f>
        <v>8</v>
      </c>
      <c r="AH65" s="110">
        <f>'HK4'!V70</f>
        <v>8</v>
      </c>
      <c r="AI65" s="110">
        <f>'HK4'!Y70</f>
        <v>7</v>
      </c>
      <c r="AJ65" s="110">
        <f>'HK4'!AB70</f>
        <v>10</v>
      </c>
      <c r="AK65" s="112">
        <f>'HK5 (79)'!J67</f>
        <v>6</v>
      </c>
      <c r="AL65" s="112">
        <f>'HK5 (79)'!M67</f>
        <v>7</v>
      </c>
      <c r="AM65" s="112">
        <f>'HK5 (79)'!P67</f>
        <v>6</v>
      </c>
      <c r="AN65" s="112">
        <f>'HK5 (79)'!S67</f>
        <v>5</v>
      </c>
      <c r="AO65" s="112">
        <f>'HK5 (79)'!V67</f>
        <v>6</v>
      </c>
      <c r="AP65" s="112">
        <f>'HK5 (79)'!Y67</f>
        <v>7</v>
      </c>
      <c r="AQ65" s="112">
        <f>'HK5 (79)'!AB67</f>
        <v>6</v>
      </c>
      <c r="AR65" s="112">
        <f>'HK5 (79)'!AK67</f>
        <v>0</v>
      </c>
      <c r="AS65" s="112">
        <f>'HK6'!J67</f>
        <v>8</v>
      </c>
      <c r="AT65" s="112">
        <f>'HK6'!M67</f>
        <v>5</v>
      </c>
      <c r="AU65" s="112">
        <f>'HK6'!P67</f>
        <v>6</v>
      </c>
      <c r="AV65" s="112">
        <f>'HK6'!S67</f>
        <v>6</v>
      </c>
      <c r="AW65" s="112">
        <f>'HK6'!V67</f>
        <v>9</v>
      </c>
      <c r="AX65" s="112">
        <f>'HK6'!Y67</f>
        <v>9</v>
      </c>
      <c r="AY65" s="112">
        <f>'HK6'!AB67</f>
        <v>8</v>
      </c>
      <c r="AZ65" s="112">
        <f>'HK6'!AE67</f>
        <v>9</v>
      </c>
      <c r="BA65" s="112">
        <f>'HK6'!AH67</f>
        <v>0</v>
      </c>
      <c r="BB65" s="380">
        <f t="shared" si="1"/>
        <v>6.39</v>
      </c>
      <c r="BC65" s="380">
        <f t="shared" si="2"/>
        <v>6.48</v>
      </c>
      <c r="BD65" s="111" t="str">
        <f t="shared" si="0"/>
        <v>TB.Khá</v>
      </c>
      <c r="BE65" s="104">
        <f t="shared" si="3"/>
        <v>2</v>
      </c>
      <c r="BF65" s="104">
        <f t="shared" si="4"/>
        <v>2</v>
      </c>
      <c r="BG65" s="391" t="str">
        <f t="shared" si="5"/>
        <v>Học tiếp</v>
      </c>
      <c r="BH65" s="41" t="s">
        <v>193</v>
      </c>
      <c r="BI65" s="41" t="s">
        <v>194</v>
      </c>
    </row>
    <row r="66" spans="1:61" ht="19.5" customHeight="1">
      <c r="A66" s="113">
        <v>61</v>
      </c>
      <c r="B66" s="105" t="s">
        <v>195</v>
      </c>
      <c r="C66" s="106" t="s">
        <v>194</v>
      </c>
      <c r="D66" s="114">
        <v>409180153</v>
      </c>
      <c r="E66" s="108" t="s">
        <v>302</v>
      </c>
      <c r="F66" s="104" t="s">
        <v>4</v>
      </c>
      <c r="G66" s="129" t="s">
        <v>490</v>
      </c>
      <c r="H66" s="109">
        <v>6</v>
      </c>
      <c r="I66" s="109">
        <f>'HK1'!J72</f>
        <v>7</v>
      </c>
      <c r="J66" s="109">
        <f>'HK1'!M72</f>
        <v>5</v>
      </c>
      <c r="K66" s="109">
        <f>'HK1'!P72</f>
        <v>6</v>
      </c>
      <c r="L66" s="109">
        <f>'HK1'!S72</f>
        <v>8</v>
      </c>
      <c r="M66" s="109">
        <f>'HK1'!V72</f>
        <v>6</v>
      </c>
      <c r="N66" s="109">
        <f>'HK1'!Y72</f>
        <v>5</v>
      </c>
      <c r="O66" s="110">
        <f>'HK2'!J72</f>
        <v>9</v>
      </c>
      <c r="P66" s="110">
        <f>'HK2'!M72</f>
        <v>5</v>
      </c>
      <c r="Q66" s="110">
        <f>'HK2'!P72</f>
        <v>8</v>
      </c>
      <c r="R66" s="110">
        <f>'HK2'!V72</f>
        <v>5</v>
      </c>
      <c r="S66" s="110">
        <f>'HK2'!S72</f>
        <v>7</v>
      </c>
      <c r="T66" s="110">
        <f>'HK2'!Y72</f>
        <v>6</v>
      </c>
      <c r="U66" s="110">
        <f>'HK2'!AB72</f>
        <v>7</v>
      </c>
      <c r="V66" s="110">
        <f>'HK2'!AE72</f>
        <v>6</v>
      </c>
      <c r="W66" s="110">
        <f>'HK3'!K71</f>
        <v>6</v>
      </c>
      <c r="X66" s="110">
        <f>'HK3'!N71</f>
        <v>5</v>
      </c>
      <c r="Y66" s="110">
        <f>'HK3'!Q71</f>
        <v>10</v>
      </c>
      <c r="Z66" s="110">
        <f>'HK3'!W71</f>
        <v>6</v>
      </c>
      <c r="AA66" s="110">
        <f>'HK3'!T71</f>
        <v>8</v>
      </c>
      <c r="AB66" s="110">
        <f>'HK3'!Z71</f>
        <v>6</v>
      </c>
      <c r="AC66" s="110">
        <f>'HK3'!AC71</f>
        <v>7</v>
      </c>
      <c r="AD66" s="110">
        <f>'HK4'!J71</f>
        <v>6</v>
      </c>
      <c r="AE66" s="110">
        <f>'HK4'!M71</f>
        <v>6</v>
      </c>
      <c r="AF66" s="110">
        <f>'HK4'!P71</f>
        <v>5</v>
      </c>
      <c r="AG66" s="110">
        <f>'HK4'!S71</f>
        <v>7</v>
      </c>
      <c r="AH66" s="110">
        <f>'HK4'!V71</f>
        <v>6</v>
      </c>
      <c r="AI66" s="110">
        <f>'HK4'!Y71</f>
        <v>5</v>
      </c>
      <c r="AJ66" s="110">
        <f>'HK4'!AB71</f>
        <v>3</v>
      </c>
      <c r="AK66" s="112">
        <f>'HK5 (79)'!J68</f>
        <v>5</v>
      </c>
      <c r="AL66" s="112">
        <f>'HK5 (79)'!M68</f>
        <v>6</v>
      </c>
      <c r="AM66" s="112">
        <f>'HK5 (79)'!P68</f>
        <v>4</v>
      </c>
      <c r="AN66" s="112">
        <f>'HK5 (79)'!S68</f>
        <v>6</v>
      </c>
      <c r="AO66" s="112">
        <f>'HK5 (79)'!V68</f>
        <v>5</v>
      </c>
      <c r="AP66" s="112">
        <f>'HK5 (79)'!Y68</f>
        <v>7</v>
      </c>
      <c r="AQ66" s="112">
        <f>'HK5 (79)'!AB68</f>
        <v>7</v>
      </c>
      <c r="AR66" s="112">
        <f>'HK5 (79)'!AK68</f>
        <v>0</v>
      </c>
      <c r="AS66" s="112">
        <f>'HK6'!J68</f>
        <v>7</v>
      </c>
      <c r="AT66" s="112">
        <f>'HK6'!M68</f>
        <v>5</v>
      </c>
      <c r="AU66" s="112">
        <f>'HK6'!P68</f>
        <v>5</v>
      </c>
      <c r="AV66" s="112">
        <f>'HK6'!S68</f>
        <v>6</v>
      </c>
      <c r="AW66" s="112">
        <f>'HK6'!V68</f>
        <v>8</v>
      </c>
      <c r="AX66" s="112">
        <f>'HK6'!Y68</f>
        <v>7</v>
      </c>
      <c r="AY66" s="112">
        <f>'HK6'!AB68</f>
        <v>7</v>
      </c>
      <c r="AZ66" s="112">
        <f>'HK6'!AE68</f>
        <v>7</v>
      </c>
      <c r="BA66" s="112">
        <f>'HK6'!AH68</f>
        <v>0</v>
      </c>
      <c r="BB66" s="380">
        <f t="shared" si="1"/>
        <v>5.67</v>
      </c>
      <c r="BC66" s="380">
        <f t="shared" si="2"/>
        <v>6.15</v>
      </c>
      <c r="BD66" s="111" t="str">
        <f t="shared" si="0"/>
        <v>TB.Khá</v>
      </c>
      <c r="BE66" s="104">
        <f t="shared" si="3"/>
        <v>4</v>
      </c>
      <c r="BF66" s="104">
        <f t="shared" si="4"/>
        <v>7</v>
      </c>
      <c r="BG66" s="391" t="str">
        <f t="shared" si="5"/>
        <v>Học tiếp</v>
      </c>
      <c r="BH66" s="41" t="s">
        <v>195</v>
      </c>
      <c r="BI66" s="41" t="s">
        <v>194</v>
      </c>
    </row>
    <row r="67" spans="1:61" ht="19.5" customHeight="1">
      <c r="A67" s="104">
        <v>62</v>
      </c>
      <c r="B67" s="105" t="s">
        <v>196</v>
      </c>
      <c r="C67" s="106" t="s">
        <v>194</v>
      </c>
      <c r="D67" s="107">
        <v>409180154</v>
      </c>
      <c r="E67" s="108" t="s">
        <v>303</v>
      </c>
      <c r="F67" s="104" t="s">
        <v>38</v>
      </c>
      <c r="G67" s="129" t="s">
        <v>490</v>
      </c>
      <c r="H67" s="109">
        <v>6</v>
      </c>
      <c r="I67" s="109">
        <f>'HK1'!J73</f>
        <v>5</v>
      </c>
      <c r="J67" s="109">
        <f>'HK1'!M73</f>
        <v>8</v>
      </c>
      <c r="K67" s="109">
        <f>'HK1'!P73</f>
        <v>6</v>
      </c>
      <c r="L67" s="109">
        <f>'HK1'!S73</f>
        <v>9</v>
      </c>
      <c r="M67" s="109">
        <f>'HK1'!V73</f>
        <v>7</v>
      </c>
      <c r="N67" s="109">
        <f>'HK1'!Y73</f>
        <v>7</v>
      </c>
      <c r="O67" s="110">
        <f>'HK2'!J73</f>
        <v>10</v>
      </c>
      <c r="P67" s="110">
        <f>'HK2'!M73</f>
        <v>6</v>
      </c>
      <c r="Q67" s="110">
        <f>'HK2'!P73</f>
        <v>7</v>
      </c>
      <c r="R67" s="110">
        <f>'HK2'!V73</f>
        <v>7</v>
      </c>
      <c r="S67" s="110">
        <f>'HK2'!S73</f>
        <v>8</v>
      </c>
      <c r="T67" s="110">
        <f>'HK2'!Y73</f>
        <v>7</v>
      </c>
      <c r="U67" s="110">
        <f>'HK2'!AB73</f>
        <v>7</v>
      </c>
      <c r="V67" s="110">
        <f>'HK2'!AE73</f>
        <v>6</v>
      </c>
      <c r="W67" s="110">
        <f>'HK3'!K72</f>
        <v>7</v>
      </c>
      <c r="X67" s="110">
        <f>'HK3'!N72</f>
        <v>8</v>
      </c>
      <c r="Y67" s="110">
        <f>'HK3'!Q72</f>
        <v>10</v>
      </c>
      <c r="Z67" s="110">
        <f>'HK3'!W72</f>
        <v>8</v>
      </c>
      <c r="AA67" s="110">
        <f>'HK3'!T72</f>
        <v>9</v>
      </c>
      <c r="AB67" s="110">
        <f>'HK3'!Z72</f>
        <v>7</v>
      </c>
      <c r="AC67" s="110">
        <f>'HK3'!AC72</f>
        <v>6</v>
      </c>
      <c r="AD67" s="110">
        <f>'HK4'!J72</f>
        <v>6</v>
      </c>
      <c r="AE67" s="110">
        <f>'HK4'!M72</f>
        <v>5</v>
      </c>
      <c r="AF67" s="110">
        <f>'HK4'!P72</f>
        <v>7</v>
      </c>
      <c r="AG67" s="110">
        <f>'HK4'!S72</f>
        <v>8</v>
      </c>
      <c r="AH67" s="110">
        <f>'HK4'!V72</f>
        <v>8</v>
      </c>
      <c r="AI67" s="110">
        <f>'HK4'!Y72</f>
        <v>7</v>
      </c>
      <c r="AJ67" s="110">
        <f>'HK4'!AB72</f>
        <v>10</v>
      </c>
      <c r="AK67" s="112">
        <f>'HK5 (79)'!J69</f>
        <v>5</v>
      </c>
      <c r="AL67" s="112">
        <f>'HK5 (79)'!M69</f>
        <v>7</v>
      </c>
      <c r="AM67" s="112">
        <f>'HK5 (79)'!P69</f>
        <v>8</v>
      </c>
      <c r="AN67" s="112">
        <f>'HK5 (79)'!S69</f>
        <v>6</v>
      </c>
      <c r="AO67" s="112">
        <f>'HK5 (79)'!V69</f>
        <v>9</v>
      </c>
      <c r="AP67" s="112">
        <f>'HK5 (79)'!Y69</f>
        <v>8</v>
      </c>
      <c r="AQ67" s="112">
        <f>'HK5 (79)'!AB69</f>
        <v>7</v>
      </c>
      <c r="AR67" s="112">
        <f>'HK5 (79)'!AK69</f>
        <v>10</v>
      </c>
      <c r="AS67" s="112">
        <f>'HK6'!J69</f>
        <v>8</v>
      </c>
      <c r="AT67" s="112">
        <f>'HK6'!M69</f>
        <v>8</v>
      </c>
      <c r="AU67" s="112">
        <f>'HK6'!P69</f>
        <v>7</v>
      </c>
      <c r="AV67" s="112">
        <f>'HK6'!S69</f>
        <v>6</v>
      </c>
      <c r="AW67" s="112">
        <f>'HK6'!V69</f>
        <v>8</v>
      </c>
      <c r="AX67" s="112">
        <f>'HK6'!Y69</f>
        <v>8</v>
      </c>
      <c r="AY67" s="112">
        <f>'HK6'!AB69</f>
        <v>8</v>
      </c>
      <c r="AZ67" s="112">
        <f>'HK6'!AE69</f>
        <v>7</v>
      </c>
      <c r="BA67" s="112">
        <f>'HK6'!AH69</f>
        <v>10</v>
      </c>
      <c r="BB67" s="380">
        <f t="shared" si="1"/>
        <v>7.49</v>
      </c>
      <c r="BC67" s="380">
        <f t="shared" si="2"/>
        <v>7.47</v>
      </c>
      <c r="BD67" s="111" t="str">
        <f t="shared" si="0"/>
        <v>Khá</v>
      </c>
      <c r="BE67" s="104">
        <f t="shared" si="3"/>
        <v>0</v>
      </c>
      <c r="BF67" s="104">
        <f t="shared" si="4"/>
        <v>0</v>
      </c>
      <c r="BG67" s="391" t="str">
        <f t="shared" si="5"/>
        <v>Học tiếp</v>
      </c>
      <c r="BH67" s="41" t="s">
        <v>196</v>
      </c>
      <c r="BI67" s="41" t="s">
        <v>194</v>
      </c>
    </row>
    <row r="68" spans="1:61" ht="19.5" customHeight="1">
      <c r="A68" s="113">
        <v>63</v>
      </c>
      <c r="B68" s="105" t="s">
        <v>197</v>
      </c>
      <c r="C68" s="106" t="s">
        <v>194</v>
      </c>
      <c r="D68" s="107">
        <v>409180155</v>
      </c>
      <c r="E68" s="108" t="s">
        <v>304</v>
      </c>
      <c r="F68" s="104" t="s">
        <v>39</v>
      </c>
      <c r="G68" s="129" t="s">
        <v>490</v>
      </c>
      <c r="H68" s="109">
        <v>6</v>
      </c>
      <c r="I68" s="109">
        <f>'HK1'!J74</f>
        <v>7</v>
      </c>
      <c r="J68" s="109">
        <f>'HK1'!M74</f>
        <v>8</v>
      </c>
      <c r="K68" s="109">
        <f>'HK1'!P74</f>
        <v>6</v>
      </c>
      <c r="L68" s="109">
        <f>'HK1'!S74</f>
        <v>9</v>
      </c>
      <c r="M68" s="109">
        <f>'HK1'!V74</f>
        <v>8</v>
      </c>
      <c r="N68" s="109">
        <f>'HK1'!Y74</f>
        <v>9</v>
      </c>
      <c r="O68" s="110">
        <f>'HK2'!J74</f>
        <v>9</v>
      </c>
      <c r="P68" s="110">
        <f>'HK2'!M74</f>
        <v>6</v>
      </c>
      <c r="Q68" s="110">
        <f>'HK2'!P74</f>
        <v>7</v>
      </c>
      <c r="R68" s="110">
        <f>'HK2'!V74</f>
        <v>5</v>
      </c>
      <c r="S68" s="110">
        <f>'HK2'!S74</f>
        <v>7</v>
      </c>
      <c r="T68" s="110">
        <f>'HK2'!Y74</f>
        <v>7</v>
      </c>
      <c r="U68" s="110">
        <f>'HK2'!AB74</f>
        <v>7</v>
      </c>
      <c r="V68" s="110">
        <f>'HK2'!AE74</f>
        <v>6</v>
      </c>
      <c r="W68" s="110">
        <f>'HK3'!K73</f>
        <v>8</v>
      </c>
      <c r="X68" s="110">
        <f>'HK3'!N73</f>
        <v>7</v>
      </c>
      <c r="Y68" s="110">
        <f>'HK3'!Q73</f>
        <v>10</v>
      </c>
      <c r="Z68" s="110">
        <f>'HK3'!W73</f>
        <v>8</v>
      </c>
      <c r="AA68" s="110">
        <f>'HK3'!T73</f>
        <v>8</v>
      </c>
      <c r="AB68" s="110">
        <f>'HK3'!Z73</f>
        <v>7</v>
      </c>
      <c r="AC68" s="110">
        <f>'HK3'!AC73</f>
        <v>6</v>
      </c>
      <c r="AD68" s="110">
        <f>'HK4'!J73</f>
        <v>6</v>
      </c>
      <c r="AE68" s="110">
        <f>'HK4'!M73</f>
        <v>6</v>
      </c>
      <c r="AF68" s="110">
        <f>'HK4'!P73</f>
        <v>8</v>
      </c>
      <c r="AG68" s="110">
        <f>'HK4'!S73</f>
        <v>9</v>
      </c>
      <c r="AH68" s="110">
        <f>'HK4'!V73</f>
        <v>8</v>
      </c>
      <c r="AI68" s="110">
        <f>'HK4'!Y73</f>
        <v>8</v>
      </c>
      <c r="AJ68" s="110">
        <f>'HK4'!AB73</f>
        <v>10</v>
      </c>
      <c r="AK68" s="112">
        <f>'HK5 (79)'!J70</f>
        <v>5</v>
      </c>
      <c r="AL68" s="112">
        <f>'HK5 (79)'!M70</f>
        <v>8</v>
      </c>
      <c r="AM68" s="112">
        <f>'HK5 (79)'!P70</f>
        <v>6</v>
      </c>
      <c r="AN68" s="112">
        <f>'HK5 (79)'!S70</f>
        <v>7</v>
      </c>
      <c r="AO68" s="112">
        <f>'HK5 (79)'!V70</f>
        <v>7</v>
      </c>
      <c r="AP68" s="112">
        <f>'HK5 (79)'!Y70</f>
        <v>8</v>
      </c>
      <c r="AQ68" s="112">
        <f>'HK5 (79)'!AB70</f>
        <v>7</v>
      </c>
      <c r="AR68" s="112">
        <f>'HK5 (79)'!AK70</f>
        <v>10</v>
      </c>
      <c r="AS68" s="112">
        <f>'HK6'!J70</f>
        <v>9</v>
      </c>
      <c r="AT68" s="112">
        <f>'HK6'!M70</f>
        <v>8</v>
      </c>
      <c r="AU68" s="112">
        <f>'HK6'!P70</f>
        <v>8</v>
      </c>
      <c r="AV68" s="112">
        <f>'HK6'!S70</f>
        <v>7</v>
      </c>
      <c r="AW68" s="112">
        <f>'HK6'!V70</f>
        <v>7</v>
      </c>
      <c r="AX68" s="112">
        <f>'HK6'!Y70</f>
        <v>8</v>
      </c>
      <c r="AY68" s="112">
        <f>'HK6'!AB70</f>
        <v>9</v>
      </c>
      <c r="AZ68" s="112">
        <f>'HK6'!AE70</f>
        <v>8</v>
      </c>
      <c r="BA68" s="112">
        <f>'HK6'!AH70</f>
        <v>10</v>
      </c>
      <c r="BB68" s="380">
        <f t="shared" si="1"/>
        <v>7.53</v>
      </c>
      <c r="BC68" s="380">
        <f t="shared" si="2"/>
        <v>7.54</v>
      </c>
      <c r="BD68" s="111" t="str">
        <f t="shared" si="0"/>
        <v>Khá</v>
      </c>
      <c r="BE68" s="104">
        <f t="shared" si="3"/>
        <v>0</v>
      </c>
      <c r="BF68" s="104">
        <f t="shared" si="4"/>
        <v>0</v>
      </c>
      <c r="BG68" s="391" t="str">
        <f t="shared" si="5"/>
        <v>Học tiếp</v>
      </c>
      <c r="BH68" s="41" t="s">
        <v>197</v>
      </c>
      <c r="BI68" s="41" t="s">
        <v>194</v>
      </c>
    </row>
    <row r="69" spans="1:61" ht="19.5" customHeight="1">
      <c r="A69" s="104">
        <v>64</v>
      </c>
      <c r="B69" s="115" t="s">
        <v>198</v>
      </c>
      <c r="C69" s="116" t="s">
        <v>194</v>
      </c>
      <c r="D69" s="114">
        <v>409180156</v>
      </c>
      <c r="E69" s="117" t="s">
        <v>305</v>
      </c>
      <c r="F69" s="118" t="s">
        <v>40</v>
      </c>
      <c r="G69" s="129" t="s">
        <v>490</v>
      </c>
      <c r="H69" s="109">
        <v>7</v>
      </c>
      <c r="I69" s="109">
        <f>'HK1'!J75</f>
        <v>7</v>
      </c>
      <c r="J69" s="109">
        <f>'HK1'!M75</f>
        <v>7</v>
      </c>
      <c r="K69" s="109">
        <f>'HK1'!P75</f>
        <v>5</v>
      </c>
      <c r="L69" s="109">
        <f>'HK1'!S75</f>
        <v>9</v>
      </c>
      <c r="M69" s="109">
        <f>'HK1'!V75</f>
        <v>8</v>
      </c>
      <c r="N69" s="109">
        <f>'HK1'!Y75</f>
        <v>8</v>
      </c>
      <c r="O69" s="110">
        <f>'HK2'!J75</f>
        <v>7</v>
      </c>
      <c r="P69" s="110">
        <f>'HK2'!M75</f>
        <v>5</v>
      </c>
      <c r="Q69" s="110">
        <f>'HK2'!P75</f>
        <v>7</v>
      </c>
      <c r="R69" s="110">
        <f>'HK2'!V75</f>
        <v>7</v>
      </c>
      <c r="S69" s="110">
        <f>'HK2'!S75</f>
        <v>7</v>
      </c>
      <c r="T69" s="110">
        <f>'HK2'!Y75</f>
        <v>6</v>
      </c>
      <c r="U69" s="110">
        <f>'HK2'!AB75</f>
        <v>7</v>
      </c>
      <c r="V69" s="110">
        <f>'HK2'!AE75</f>
        <v>6</v>
      </c>
      <c r="W69" s="110">
        <f>'HK3'!K74</f>
        <v>7</v>
      </c>
      <c r="X69" s="110">
        <f>'HK3'!N74</f>
        <v>7</v>
      </c>
      <c r="Y69" s="110">
        <f>'HK3'!Q74</f>
        <v>10</v>
      </c>
      <c r="Z69" s="110">
        <f>'HK3'!W74</f>
        <v>8</v>
      </c>
      <c r="AA69" s="110">
        <f>'HK3'!T74</f>
        <v>9</v>
      </c>
      <c r="AB69" s="110">
        <f>'HK3'!Z74</f>
        <v>8</v>
      </c>
      <c r="AC69" s="110">
        <f>'HK3'!AC74</f>
        <v>5</v>
      </c>
      <c r="AD69" s="110">
        <f>'HK4'!J74</f>
        <v>6</v>
      </c>
      <c r="AE69" s="110">
        <f>'HK4'!M74</f>
        <v>6</v>
      </c>
      <c r="AF69" s="110">
        <f>'HK4'!P74</f>
        <v>9</v>
      </c>
      <c r="AG69" s="110">
        <f>'HK4'!S74</f>
        <v>8</v>
      </c>
      <c r="AH69" s="110">
        <f>'HK4'!V74</f>
        <v>9</v>
      </c>
      <c r="AI69" s="110">
        <f>'HK4'!Y74</f>
        <v>6</v>
      </c>
      <c r="AJ69" s="110">
        <f>'HK4'!AB74</f>
        <v>10</v>
      </c>
      <c r="AK69" s="112">
        <f>'HK5 (79)'!J71</f>
        <v>7</v>
      </c>
      <c r="AL69" s="112">
        <f>'HK5 (79)'!M71</f>
        <v>6</v>
      </c>
      <c r="AM69" s="112">
        <f>'HK5 (79)'!P71</f>
        <v>8</v>
      </c>
      <c r="AN69" s="112">
        <f>'HK5 (79)'!S71</f>
        <v>6</v>
      </c>
      <c r="AO69" s="112">
        <f>'HK5 (79)'!V71</f>
        <v>7</v>
      </c>
      <c r="AP69" s="112">
        <f>'HK5 (79)'!Y71</f>
        <v>8</v>
      </c>
      <c r="AQ69" s="112">
        <f>'HK5 (79)'!AB71</f>
        <v>6</v>
      </c>
      <c r="AR69" s="112">
        <f>'HK5 (79)'!AK71</f>
        <v>10</v>
      </c>
      <c r="AS69" s="112">
        <f>'HK6'!J71</f>
        <v>9</v>
      </c>
      <c r="AT69" s="112">
        <f>'HK6'!M71</f>
        <v>7</v>
      </c>
      <c r="AU69" s="112">
        <f>'HK6'!P71</f>
        <v>7</v>
      </c>
      <c r="AV69" s="112">
        <f>'HK6'!S71</f>
        <v>8</v>
      </c>
      <c r="AW69" s="112">
        <f>'HK6'!V71</f>
        <v>8</v>
      </c>
      <c r="AX69" s="112">
        <f>'HK6'!Y71</f>
        <v>9</v>
      </c>
      <c r="AY69" s="112">
        <f>'HK6'!AB71</f>
        <v>9</v>
      </c>
      <c r="AZ69" s="112">
        <f>'HK6'!AE71</f>
        <v>7</v>
      </c>
      <c r="BA69" s="112">
        <f>'HK6'!AH71</f>
        <v>10</v>
      </c>
      <c r="BB69" s="380">
        <f t="shared" si="1"/>
        <v>7.67</v>
      </c>
      <c r="BC69" s="380">
        <f t="shared" si="2"/>
        <v>7.52</v>
      </c>
      <c r="BD69" s="111" t="str">
        <f t="shared" si="0"/>
        <v>Khá</v>
      </c>
      <c r="BE69" s="104">
        <f t="shared" si="3"/>
        <v>0</v>
      </c>
      <c r="BF69" s="104">
        <f t="shared" si="4"/>
        <v>0</v>
      </c>
      <c r="BG69" s="391" t="str">
        <f t="shared" si="5"/>
        <v>Học tiếp</v>
      </c>
      <c r="BH69" s="41" t="s">
        <v>198</v>
      </c>
      <c r="BI69" s="41" t="s">
        <v>194</v>
      </c>
    </row>
    <row r="70" spans="1:61" ht="19.5" customHeight="1">
      <c r="A70" s="113">
        <v>65</v>
      </c>
      <c r="B70" s="115" t="s">
        <v>199</v>
      </c>
      <c r="C70" s="116" t="s">
        <v>194</v>
      </c>
      <c r="D70" s="107">
        <v>409180157</v>
      </c>
      <c r="E70" s="117" t="s">
        <v>306</v>
      </c>
      <c r="F70" s="118" t="s">
        <v>25</v>
      </c>
      <c r="G70" s="129" t="s">
        <v>490</v>
      </c>
      <c r="H70" s="109">
        <v>5</v>
      </c>
      <c r="I70" s="109">
        <f>'HK1'!J76</f>
        <v>7</v>
      </c>
      <c r="J70" s="109">
        <f>'HK1'!M76</f>
        <v>6</v>
      </c>
      <c r="K70" s="109">
        <f>'HK1'!P76</f>
        <v>5</v>
      </c>
      <c r="L70" s="109">
        <f>'HK1'!S76</f>
        <v>9</v>
      </c>
      <c r="M70" s="109">
        <f>'HK1'!V76</f>
        <v>8</v>
      </c>
      <c r="N70" s="109">
        <f>'HK1'!Y76</f>
        <v>7</v>
      </c>
      <c r="O70" s="110">
        <f>'HK2'!J76</f>
        <v>7</v>
      </c>
      <c r="P70" s="110">
        <f>'HK2'!M76</f>
        <v>5</v>
      </c>
      <c r="Q70" s="110">
        <f>'HK2'!P76</f>
        <v>8</v>
      </c>
      <c r="R70" s="110">
        <f>'HK2'!V76</f>
        <v>7</v>
      </c>
      <c r="S70" s="110">
        <f>'HK2'!S76</f>
        <v>7</v>
      </c>
      <c r="T70" s="110">
        <f>'HK2'!Y76</f>
        <v>5</v>
      </c>
      <c r="U70" s="110">
        <f>'HK2'!AB76</f>
        <v>6</v>
      </c>
      <c r="V70" s="110">
        <f>'HK2'!AE76</f>
        <v>4</v>
      </c>
      <c r="W70" s="110">
        <f>'HK3'!K75</f>
        <v>6</v>
      </c>
      <c r="X70" s="110">
        <f>'HK3'!N75</f>
        <v>6</v>
      </c>
      <c r="Y70" s="110">
        <f>'HK3'!Q75</f>
        <v>10</v>
      </c>
      <c r="Z70" s="110">
        <f>'HK3'!W75</f>
        <v>7</v>
      </c>
      <c r="AA70" s="110">
        <f>'HK3'!T75</f>
        <v>8</v>
      </c>
      <c r="AB70" s="110">
        <f>'HK3'!Z75</f>
        <v>6</v>
      </c>
      <c r="AC70" s="110">
        <f>'HK3'!AC75</f>
        <v>5</v>
      </c>
      <c r="AD70" s="110">
        <f>'HK4'!J75</f>
        <v>6</v>
      </c>
      <c r="AE70" s="110">
        <f>'HK4'!M75</f>
        <v>5</v>
      </c>
      <c r="AF70" s="110">
        <f>'HK4'!P75</f>
        <v>5</v>
      </c>
      <c r="AG70" s="110">
        <f>'HK4'!S75</f>
        <v>7</v>
      </c>
      <c r="AH70" s="110">
        <f>'HK4'!V75</f>
        <v>6</v>
      </c>
      <c r="AI70" s="110">
        <f>'HK4'!Y75</f>
        <v>6</v>
      </c>
      <c r="AJ70" s="110">
        <f>'HK4'!AB75</f>
        <v>10</v>
      </c>
      <c r="AK70" s="112">
        <f>'HK5 (79)'!J72</f>
        <v>5</v>
      </c>
      <c r="AL70" s="112">
        <f>'HK5 (79)'!M72</f>
        <v>8</v>
      </c>
      <c r="AM70" s="112">
        <f>'HK5 (79)'!P72</f>
        <v>6</v>
      </c>
      <c r="AN70" s="112">
        <f>'HK5 (79)'!S72</f>
        <v>5</v>
      </c>
      <c r="AO70" s="112">
        <f>'HK5 (79)'!V72</f>
        <v>9</v>
      </c>
      <c r="AP70" s="112">
        <f>'HK5 (79)'!Y72</f>
        <v>8</v>
      </c>
      <c r="AQ70" s="112">
        <f>'HK5 (79)'!AB72</f>
        <v>6</v>
      </c>
      <c r="AR70" s="112">
        <f>'HK5 (79)'!AK72</f>
        <v>10</v>
      </c>
      <c r="AS70" s="112">
        <f>'HK6'!J72</f>
        <v>8</v>
      </c>
      <c r="AT70" s="112">
        <f>'HK6'!M72</f>
        <v>8</v>
      </c>
      <c r="AU70" s="112">
        <f>'HK6'!P72</f>
        <v>8</v>
      </c>
      <c r="AV70" s="112">
        <f>'HK6'!S72</f>
        <v>7</v>
      </c>
      <c r="AW70" s="112">
        <f>'HK6'!V72</f>
        <v>8</v>
      </c>
      <c r="AX70" s="112">
        <f>'HK6'!Y72</f>
        <v>6</v>
      </c>
      <c r="AY70" s="112">
        <f>'HK6'!AB72</f>
        <v>8</v>
      </c>
      <c r="AZ70" s="112">
        <f>'HK6'!AE72</f>
        <v>7</v>
      </c>
      <c r="BA70" s="112">
        <f>'HK6'!AH72</f>
        <v>10</v>
      </c>
      <c r="BB70" s="380">
        <f t="shared" si="1"/>
        <v>7.33</v>
      </c>
      <c r="BC70" s="380">
        <f t="shared" si="2"/>
        <v>6.91</v>
      </c>
      <c r="BD70" s="111" t="str">
        <f t="shared" si="0"/>
        <v>TB.Khá</v>
      </c>
      <c r="BE70" s="104">
        <f t="shared" si="3"/>
        <v>1</v>
      </c>
      <c r="BF70" s="104">
        <f t="shared" si="4"/>
        <v>0</v>
      </c>
      <c r="BG70" s="391" t="str">
        <f t="shared" si="5"/>
        <v>Học tiếp</v>
      </c>
      <c r="BH70" s="41" t="s">
        <v>199</v>
      </c>
      <c r="BI70" s="41" t="s">
        <v>194</v>
      </c>
    </row>
    <row r="71" spans="1:61" ht="19.5" customHeight="1">
      <c r="A71" s="113">
        <v>66</v>
      </c>
      <c r="B71" s="105" t="s">
        <v>145</v>
      </c>
      <c r="C71" s="106" t="s">
        <v>200</v>
      </c>
      <c r="D71" s="107">
        <v>409180158</v>
      </c>
      <c r="E71" s="108" t="s">
        <v>300</v>
      </c>
      <c r="F71" s="104" t="s">
        <v>15</v>
      </c>
      <c r="G71" s="129" t="s">
        <v>490</v>
      </c>
      <c r="H71" s="109">
        <v>7</v>
      </c>
      <c r="I71" s="109">
        <f>'HK1'!J77</f>
        <v>6</v>
      </c>
      <c r="J71" s="109">
        <f>'HK1'!M77</f>
        <v>6</v>
      </c>
      <c r="K71" s="109">
        <f>'HK1'!P77</f>
        <v>5</v>
      </c>
      <c r="L71" s="109">
        <f>'HK1'!S77</f>
        <v>9</v>
      </c>
      <c r="M71" s="109">
        <f>'HK1'!V77</f>
        <v>7</v>
      </c>
      <c r="N71" s="109">
        <f>'HK1'!Y77</f>
        <v>6</v>
      </c>
      <c r="O71" s="110">
        <f>'HK2'!J77</f>
        <v>7</v>
      </c>
      <c r="P71" s="110">
        <f>'HK2'!M77</f>
        <v>5</v>
      </c>
      <c r="Q71" s="110">
        <f>'HK2'!P77</f>
        <v>5</v>
      </c>
      <c r="R71" s="110">
        <f>'HK2'!V77</f>
        <v>6</v>
      </c>
      <c r="S71" s="110">
        <f>'HK2'!S77</f>
        <v>7</v>
      </c>
      <c r="T71" s="110">
        <f>'HK2'!Y77</f>
        <v>7</v>
      </c>
      <c r="U71" s="110">
        <f>'HK2'!AB77</f>
        <v>7</v>
      </c>
      <c r="V71" s="110">
        <f>'HK2'!AE77</f>
        <v>6</v>
      </c>
      <c r="W71" s="110">
        <f>'HK3'!K76</f>
        <v>6</v>
      </c>
      <c r="X71" s="110">
        <f>'HK3'!N76</f>
        <v>5</v>
      </c>
      <c r="Y71" s="110">
        <f>'HK3'!Q76</f>
        <v>10</v>
      </c>
      <c r="Z71" s="110">
        <f>'HK3'!W76</f>
        <v>7</v>
      </c>
      <c r="AA71" s="110">
        <f>'HK3'!T76</f>
        <v>7</v>
      </c>
      <c r="AB71" s="110">
        <f>'HK3'!Z76</f>
        <v>6</v>
      </c>
      <c r="AC71" s="110">
        <f>'HK3'!AC76</f>
        <v>5</v>
      </c>
      <c r="AD71" s="110">
        <f>'HK4'!J76</f>
        <v>6</v>
      </c>
      <c r="AE71" s="110">
        <f>'HK4'!M76</f>
        <v>5</v>
      </c>
      <c r="AF71" s="110">
        <f>'HK4'!P76</f>
        <v>5</v>
      </c>
      <c r="AG71" s="110">
        <f>'HK4'!S76</f>
        <v>8</v>
      </c>
      <c r="AH71" s="110">
        <f>'HK4'!V76</f>
        <v>6</v>
      </c>
      <c r="AI71" s="110">
        <f>'HK4'!Y76</f>
        <v>6</v>
      </c>
      <c r="AJ71" s="110">
        <f>'HK4'!AB76</f>
        <v>10</v>
      </c>
      <c r="AK71" s="112">
        <f>'HK5 (79)'!J73</f>
        <v>6</v>
      </c>
      <c r="AL71" s="112">
        <f>'HK5 (79)'!M73</f>
        <v>8</v>
      </c>
      <c r="AM71" s="112">
        <f>'HK5 (79)'!P73</f>
        <v>7</v>
      </c>
      <c r="AN71" s="112">
        <f>'HK5 (79)'!S73</f>
        <v>6</v>
      </c>
      <c r="AO71" s="112">
        <f>'HK5 (79)'!V73</f>
        <v>6</v>
      </c>
      <c r="AP71" s="112">
        <f>'HK5 (79)'!Y73</f>
        <v>8</v>
      </c>
      <c r="AQ71" s="112">
        <f>'HK5 (79)'!AB73</f>
        <v>7</v>
      </c>
      <c r="AR71" s="112">
        <f>'HK5 (79)'!AK73</f>
        <v>0</v>
      </c>
      <c r="AS71" s="112">
        <f>'HK6'!J73</f>
        <v>8</v>
      </c>
      <c r="AT71" s="112">
        <f>'HK6'!M73</f>
        <v>5</v>
      </c>
      <c r="AU71" s="112">
        <f>'HK6'!P73</f>
        <v>8</v>
      </c>
      <c r="AV71" s="112">
        <f>'HK6'!S73</f>
        <v>6</v>
      </c>
      <c r="AW71" s="112">
        <f>'HK6'!V73</f>
        <v>8</v>
      </c>
      <c r="AX71" s="112">
        <f>'HK6'!Y73</f>
        <v>7</v>
      </c>
      <c r="AY71" s="112">
        <f>'HK6'!AB73</f>
        <v>8</v>
      </c>
      <c r="AZ71" s="112">
        <f>'HK6'!AE73</f>
        <v>8</v>
      </c>
      <c r="BA71" s="112">
        <f>'HK6'!AH73</f>
        <v>0</v>
      </c>
      <c r="BB71" s="380">
        <f t="shared" si="1"/>
        <v>6.67</v>
      </c>
      <c r="BC71" s="380">
        <f t="shared" si="2"/>
        <v>6.56</v>
      </c>
      <c r="BD71" s="111" t="str">
        <f t="shared" si="0"/>
        <v>TB.Khá</v>
      </c>
      <c r="BE71" s="104">
        <f t="shared" si="3"/>
        <v>2</v>
      </c>
      <c r="BF71" s="104">
        <f t="shared" si="4"/>
        <v>2</v>
      </c>
      <c r="BG71" s="391" t="str">
        <f t="shared" si="5"/>
        <v>Học tiếp</v>
      </c>
      <c r="BH71" s="41" t="s">
        <v>145</v>
      </c>
      <c r="BI71" s="41" t="s">
        <v>200</v>
      </c>
    </row>
    <row r="72" spans="1:61" ht="19.5" customHeight="1">
      <c r="A72" s="104">
        <v>67</v>
      </c>
      <c r="B72" s="105" t="s">
        <v>201</v>
      </c>
      <c r="C72" s="106" t="s">
        <v>202</v>
      </c>
      <c r="D72" s="114">
        <v>409180159</v>
      </c>
      <c r="E72" s="108" t="s">
        <v>307</v>
      </c>
      <c r="F72" s="104" t="s">
        <v>41</v>
      </c>
      <c r="G72" s="129" t="s">
        <v>490</v>
      </c>
      <c r="H72" s="109">
        <v>6</v>
      </c>
      <c r="I72" s="109">
        <f>'HK1'!J78</f>
        <v>7</v>
      </c>
      <c r="J72" s="109">
        <f>'HK1'!M78</f>
        <v>5</v>
      </c>
      <c r="K72" s="109">
        <f>'HK1'!P78</f>
        <v>5</v>
      </c>
      <c r="L72" s="109">
        <f>'HK1'!S78</f>
        <v>7</v>
      </c>
      <c r="M72" s="109">
        <f>'HK1'!V78</f>
        <v>5</v>
      </c>
      <c r="N72" s="109">
        <f>'HK1'!Y78</f>
        <v>5</v>
      </c>
      <c r="O72" s="110">
        <f>'HK2'!J78</f>
        <v>7</v>
      </c>
      <c r="P72" s="110">
        <f>'HK2'!M78</f>
        <v>5</v>
      </c>
      <c r="Q72" s="110">
        <f>'HK2'!P78</f>
        <v>8</v>
      </c>
      <c r="R72" s="110">
        <f>'HK2'!V78</f>
        <v>8</v>
      </c>
      <c r="S72" s="110">
        <f>'HK2'!S78</f>
        <v>7</v>
      </c>
      <c r="T72" s="110">
        <f>'HK2'!Y78</f>
        <v>5</v>
      </c>
      <c r="U72" s="110">
        <f>'HK2'!AB78</f>
        <v>7</v>
      </c>
      <c r="V72" s="110">
        <f>'HK2'!AE78</f>
        <v>7</v>
      </c>
      <c r="W72" s="110">
        <f>'HK3'!K77</f>
        <v>7</v>
      </c>
      <c r="X72" s="110">
        <f>'HK3'!N77</f>
        <v>5</v>
      </c>
      <c r="Y72" s="110">
        <f>'HK3'!Q77</f>
        <v>5</v>
      </c>
      <c r="Z72" s="110">
        <f>'HK3'!W77</f>
        <v>6</v>
      </c>
      <c r="AA72" s="110">
        <f>'HK3'!T77</f>
        <v>6</v>
      </c>
      <c r="AB72" s="110">
        <f>'HK3'!Z77</f>
        <v>7</v>
      </c>
      <c r="AC72" s="110">
        <f>'HK3'!AC77</f>
        <v>9</v>
      </c>
      <c r="AD72" s="110">
        <f>'HK4'!J77</f>
        <v>6</v>
      </c>
      <c r="AE72" s="110">
        <f>'HK4'!M77</f>
        <v>6</v>
      </c>
      <c r="AF72" s="110">
        <f>'HK4'!P77</f>
        <v>5</v>
      </c>
      <c r="AG72" s="110">
        <f>'HK4'!S77</f>
        <v>7</v>
      </c>
      <c r="AH72" s="110">
        <f>'HK4'!V77</f>
        <v>7</v>
      </c>
      <c r="AI72" s="110">
        <f>'HK4'!Y77</f>
        <v>5</v>
      </c>
      <c r="AJ72" s="110">
        <f>'HK4'!AB77</f>
        <v>10</v>
      </c>
      <c r="AK72" s="112">
        <f>'HK5 (79)'!J74</f>
        <v>5</v>
      </c>
      <c r="AL72" s="112">
        <f>'HK5 (79)'!M74</f>
        <v>7</v>
      </c>
      <c r="AM72" s="112">
        <f>'HK5 (79)'!P74</f>
        <v>5</v>
      </c>
      <c r="AN72" s="112">
        <f>'HK5 (79)'!S74</f>
        <v>6</v>
      </c>
      <c r="AO72" s="112">
        <f>'HK5 (79)'!V74</f>
        <v>7</v>
      </c>
      <c r="AP72" s="112">
        <f>'HK5 (79)'!Y74</f>
        <v>8</v>
      </c>
      <c r="AQ72" s="112">
        <f>'HK5 (79)'!AB74</f>
        <v>6</v>
      </c>
      <c r="AR72" s="112">
        <f>'HK5 (79)'!AK74</f>
        <v>0</v>
      </c>
      <c r="AS72" s="112">
        <f>'HK6'!J74</f>
        <v>8</v>
      </c>
      <c r="AT72" s="112">
        <f>'HK6'!M74</f>
        <v>6</v>
      </c>
      <c r="AU72" s="112">
        <f>'HK6'!P74</f>
        <v>5</v>
      </c>
      <c r="AV72" s="112">
        <f>'HK6'!S74</f>
        <v>7</v>
      </c>
      <c r="AW72" s="112">
        <f>'HK6'!V74</f>
        <v>7</v>
      </c>
      <c r="AX72" s="112">
        <f>'HK6'!Y74</f>
        <v>7</v>
      </c>
      <c r="AY72" s="112">
        <f>'HK6'!AB74</f>
        <v>7</v>
      </c>
      <c r="AZ72" s="112">
        <f>'HK6'!AE74</f>
        <v>8</v>
      </c>
      <c r="BA72" s="112">
        <f>'HK6'!AH74</f>
        <v>0</v>
      </c>
      <c r="BB72" s="380">
        <f t="shared" si="1"/>
        <v>6.22</v>
      </c>
      <c r="BC72" s="380">
        <f t="shared" si="2"/>
        <v>6.24</v>
      </c>
      <c r="BD72" s="111" t="str">
        <f t="shared" si="0"/>
        <v>TB.Khá</v>
      </c>
      <c r="BE72" s="104">
        <f t="shared" si="3"/>
        <v>2</v>
      </c>
      <c r="BF72" s="104">
        <f t="shared" si="4"/>
        <v>2</v>
      </c>
      <c r="BG72" s="391" t="str">
        <f t="shared" si="5"/>
        <v>Học tiếp</v>
      </c>
      <c r="BH72" s="41" t="s">
        <v>201</v>
      </c>
      <c r="BI72" s="41" t="s">
        <v>202</v>
      </c>
    </row>
    <row r="73" spans="1:61" ht="19.5" customHeight="1">
      <c r="A73" s="113">
        <v>68</v>
      </c>
      <c r="B73" s="105" t="s">
        <v>203</v>
      </c>
      <c r="C73" s="106" t="s">
        <v>204</v>
      </c>
      <c r="D73" s="107">
        <v>409180160</v>
      </c>
      <c r="E73" s="108" t="s">
        <v>276</v>
      </c>
      <c r="F73" s="104" t="s">
        <v>36</v>
      </c>
      <c r="G73" s="129" t="s">
        <v>490</v>
      </c>
      <c r="H73" s="109">
        <v>6</v>
      </c>
      <c r="I73" s="109">
        <f>'HK1'!J79</f>
        <v>7</v>
      </c>
      <c r="J73" s="109">
        <f>'HK1'!M79</f>
        <v>5</v>
      </c>
      <c r="K73" s="109">
        <f>'HK1'!P79</f>
        <v>6</v>
      </c>
      <c r="L73" s="109">
        <f>'HK1'!S79</f>
        <v>9</v>
      </c>
      <c r="M73" s="109">
        <f>'HK1'!V79</f>
        <v>6</v>
      </c>
      <c r="N73" s="109">
        <f>'HK1'!Y79</f>
        <v>8</v>
      </c>
      <c r="O73" s="110">
        <f>'HK2'!J79</f>
        <v>7</v>
      </c>
      <c r="P73" s="110">
        <f>'HK2'!M79</f>
        <v>6</v>
      </c>
      <c r="Q73" s="110">
        <f>'HK2'!P79</f>
        <v>5</v>
      </c>
      <c r="R73" s="110">
        <f>'HK2'!V79</f>
        <v>5</v>
      </c>
      <c r="S73" s="110">
        <f>'HK2'!S79</f>
        <v>7</v>
      </c>
      <c r="T73" s="110">
        <f>'HK2'!Y79</f>
        <v>7</v>
      </c>
      <c r="U73" s="110">
        <f>'HK2'!AB79</f>
        <v>7</v>
      </c>
      <c r="V73" s="110">
        <f>'HK2'!AE79</f>
        <v>6</v>
      </c>
      <c r="W73" s="110">
        <f>'HK3'!K78</f>
        <v>7</v>
      </c>
      <c r="X73" s="110">
        <f>'HK3'!N78</f>
        <v>6</v>
      </c>
      <c r="Y73" s="110">
        <f>'HK3'!Q78</f>
        <v>10</v>
      </c>
      <c r="Z73" s="110">
        <f>'HK3'!W78</f>
        <v>7</v>
      </c>
      <c r="AA73" s="110">
        <f>'HK3'!T78</f>
        <v>6</v>
      </c>
      <c r="AB73" s="110">
        <f>'HK3'!Z78</f>
        <v>6</v>
      </c>
      <c r="AC73" s="110">
        <f>'HK3'!AC78</f>
        <v>5</v>
      </c>
      <c r="AD73" s="110">
        <f>'HK4'!J78</f>
        <v>6</v>
      </c>
      <c r="AE73" s="110">
        <f>'HK4'!M78</f>
        <v>5</v>
      </c>
      <c r="AF73" s="110">
        <f>'HK4'!P78</f>
        <v>5</v>
      </c>
      <c r="AG73" s="110">
        <f>'HK4'!S78</f>
        <v>7</v>
      </c>
      <c r="AH73" s="110">
        <f>'HK4'!V78</f>
        <v>6</v>
      </c>
      <c r="AI73" s="110">
        <f>'HK4'!Y78</f>
        <v>6</v>
      </c>
      <c r="AJ73" s="110">
        <f>'HK4'!AB78</f>
        <v>10</v>
      </c>
      <c r="AK73" s="112">
        <f>'HK5 (79)'!J75</f>
        <v>5</v>
      </c>
      <c r="AL73" s="112">
        <f>'HK5 (79)'!M75</f>
        <v>7</v>
      </c>
      <c r="AM73" s="112">
        <f>'HK5 (79)'!P75</f>
        <v>5</v>
      </c>
      <c r="AN73" s="112">
        <f>'HK5 (79)'!S75</f>
        <v>8</v>
      </c>
      <c r="AO73" s="112">
        <f>'HK5 (79)'!V75</f>
        <v>7</v>
      </c>
      <c r="AP73" s="112">
        <f>'HK5 (79)'!Y75</f>
        <v>8</v>
      </c>
      <c r="AQ73" s="112">
        <f>'HK5 (79)'!AB75</f>
        <v>6</v>
      </c>
      <c r="AR73" s="112">
        <f>'HK5 (79)'!AK75</f>
        <v>10</v>
      </c>
      <c r="AS73" s="112">
        <f>'HK6'!J75</f>
        <v>8</v>
      </c>
      <c r="AT73" s="112">
        <f>'HK6'!M75</f>
        <v>6</v>
      </c>
      <c r="AU73" s="112">
        <f>'HK6'!P75</f>
        <v>7</v>
      </c>
      <c r="AV73" s="112">
        <f>'HK6'!S75</f>
        <v>6</v>
      </c>
      <c r="AW73" s="112">
        <f>'HK6'!V75</f>
        <v>8</v>
      </c>
      <c r="AX73" s="112">
        <f>'HK6'!Y75</f>
        <v>5</v>
      </c>
      <c r="AY73" s="112">
        <f>'HK6'!AB75</f>
        <v>8</v>
      </c>
      <c r="AZ73" s="112">
        <f>'HK6'!AE75</f>
        <v>9</v>
      </c>
      <c r="BA73" s="112">
        <f>'HK6'!AH75</f>
        <v>10</v>
      </c>
      <c r="BB73" s="380">
        <f t="shared" si="1"/>
        <v>6.9</v>
      </c>
      <c r="BC73" s="380">
        <f t="shared" si="2"/>
        <v>6.66</v>
      </c>
      <c r="BD73" s="111" t="str">
        <f aca="true" t="shared" si="6" ref="BD73:BD87">IF(BC73&gt;=9,"Xuất Sắc",IF(BC73&gt;=8,"Giỏi",IF(BC73&gt;=7,"Khá",IF(BC73&gt;=6,"TB.Khá",IF(BC73&gt;=5,"Trung Bình",IF(BC73&gt;=4,"Yếu","Kém"))))))</f>
        <v>TB.Khá</v>
      </c>
      <c r="BE73" s="104">
        <f t="shared" si="3"/>
        <v>0</v>
      </c>
      <c r="BF73" s="104">
        <f t="shared" si="4"/>
        <v>0</v>
      </c>
      <c r="BG73" s="391" t="str">
        <f t="shared" si="5"/>
        <v>Học tiếp</v>
      </c>
      <c r="BH73" s="41" t="s">
        <v>203</v>
      </c>
      <c r="BI73" s="41" t="s">
        <v>204</v>
      </c>
    </row>
    <row r="74" spans="1:61" ht="19.5" customHeight="1">
      <c r="A74" s="104">
        <v>69</v>
      </c>
      <c r="B74" s="105" t="s">
        <v>205</v>
      </c>
      <c r="C74" s="106" t="s">
        <v>206</v>
      </c>
      <c r="D74" s="107">
        <v>409180161</v>
      </c>
      <c r="E74" s="108" t="s">
        <v>308</v>
      </c>
      <c r="F74" s="104" t="s">
        <v>25</v>
      </c>
      <c r="G74" s="129" t="s">
        <v>491</v>
      </c>
      <c r="H74" s="109">
        <v>7</v>
      </c>
      <c r="I74" s="109">
        <f>'HK1'!J80</f>
        <v>7</v>
      </c>
      <c r="J74" s="109">
        <f>'HK1'!M80</f>
        <v>7</v>
      </c>
      <c r="K74" s="109">
        <f>'HK1'!P80</f>
        <v>4</v>
      </c>
      <c r="L74" s="109">
        <f>'HK1'!S80</f>
        <v>9</v>
      </c>
      <c r="M74" s="109">
        <f>'HK1'!V80</f>
        <v>6</v>
      </c>
      <c r="N74" s="109">
        <f>'HK1'!Y80</f>
        <v>7</v>
      </c>
      <c r="O74" s="110">
        <f>'HK2'!J80</f>
        <v>7</v>
      </c>
      <c r="P74" s="110">
        <f>'HK2'!M80</f>
        <v>5</v>
      </c>
      <c r="Q74" s="110">
        <f>'HK2'!P80</f>
        <v>8</v>
      </c>
      <c r="R74" s="110">
        <f>'HK2'!V80</f>
        <v>6</v>
      </c>
      <c r="S74" s="110">
        <f>'HK2'!S80</f>
        <v>7</v>
      </c>
      <c r="T74" s="110">
        <f>'HK2'!Y80</f>
        <v>6</v>
      </c>
      <c r="U74" s="110">
        <f>'HK2'!AB80</f>
        <v>6</v>
      </c>
      <c r="V74" s="110">
        <f>'HK2'!AE80</f>
        <v>6</v>
      </c>
      <c r="W74" s="110">
        <f>'HK3'!K79</f>
        <v>7</v>
      </c>
      <c r="X74" s="110">
        <f>'HK3'!N79</f>
        <v>6</v>
      </c>
      <c r="Y74" s="110">
        <f>'HK3'!Q79</f>
        <v>10</v>
      </c>
      <c r="Z74" s="110">
        <f>'HK3'!W79</f>
        <v>8</v>
      </c>
      <c r="AA74" s="110">
        <f>'HK3'!T79</f>
        <v>8</v>
      </c>
      <c r="AB74" s="110">
        <f>'HK3'!Z79</f>
        <v>5</v>
      </c>
      <c r="AC74" s="110">
        <f>'HK3'!AC79</f>
        <v>7</v>
      </c>
      <c r="AD74" s="110">
        <f>'HK4'!J79</f>
        <v>7</v>
      </c>
      <c r="AE74" s="110">
        <f>'HK4'!M79</f>
        <v>5</v>
      </c>
      <c r="AF74" s="110">
        <f>'HK4'!P79</f>
        <v>7</v>
      </c>
      <c r="AG74" s="110">
        <f>'HK4'!S79</f>
        <v>9</v>
      </c>
      <c r="AH74" s="110">
        <f>'HK4'!V79</f>
        <v>8</v>
      </c>
      <c r="AI74" s="110">
        <f>'HK4'!Y79</f>
        <v>5</v>
      </c>
      <c r="AJ74" s="110">
        <f>'HK4'!AB79</f>
        <v>10</v>
      </c>
      <c r="AK74" s="112">
        <f>'HK5 (79)'!J76</f>
        <v>6</v>
      </c>
      <c r="AL74" s="112">
        <f>'HK5 (79)'!M76</f>
        <v>8</v>
      </c>
      <c r="AM74" s="112">
        <f>'HK5 (79)'!P76</f>
        <v>7</v>
      </c>
      <c r="AN74" s="112">
        <f>'HK5 (79)'!S76</f>
        <v>6</v>
      </c>
      <c r="AO74" s="112">
        <f>'HK5 (79)'!V76</f>
        <v>9</v>
      </c>
      <c r="AP74" s="112">
        <f>'HK5 (79)'!Y76</f>
        <v>8</v>
      </c>
      <c r="AQ74" s="112">
        <f>'HK5 (79)'!AB76</f>
        <v>7</v>
      </c>
      <c r="AR74" s="112">
        <f>'HK5 (79)'!AK76</f>
        <v>10</v>
      </c>
      <c r="AS74" s="112">
        <f>'HK6'!J76</f>
        <v>7</v>
      </c>
      <c r="AT74" s="112">
        <f>'HK6'!M76</f>
        <v>9</v>
      </c>
      <c r="AU74" s="112">
        <f>'HK6'!P76</f>
        <v>8</v>
      </c>
      <c r="AV74" s="112">
        <f>'HK6'!S76</f>
        <v>7</v>
      </c>
      <c r="AW74" s="112">
        <f>'HK6'!V76</f>
        <v>9</v>
      </c>
      <c r="AX74" s="112">
        <f>'HK6'!Y76</f>
        <v>9</v>
      </c>
      <c r="AY74" s="112">
        <f>'HK6'!AB76</f>
        <v>9</v>
      </c>
      <c r="AZ74" s="112">
        <f>'HK6'!AE76</f>
        <v>8</v>
      </c>
      <c r="BA74" s="112">
        <f>'HK6'!AH76</f>
        <v>10</v>
      </c>
      <c r="BB74" s="380">
        <f aca="true" t="shared" si="7" ref="BB74:BB87">ROUND(SUMPRODUCT(AK74:BA74,$AK$8:$BA$8)/SUM($AK$8:$BA$8),2)</f>
        <v>7.88</v>
      </c>
      <c r="BC74" s="380">
        <f aca="true" t="shared" si="8" ref="BC74:BC87">ROUND(SUMPRODUCT(H74:BA74,$H$8:$BA$8)/SUM($H$8:$BA$8),2)</f>
        <v>7.33</v>
      </c>
      <c r="BD74" s="111" t="str">
        <f t="shared" si="6"/>
        <v>Khá</v>
      </c>
      <c r="BE74" s="104">
        <f aca="true" t="shared" si="9" ref="BE74:BE87">COUNTIF(H74:BA74,"&lt;5")</f>
        <v>1</v>
      </c>
      <c r="BF74" s="104">
        <f aca="true" t="shared" si="10" ref="BF74:BF87">SUMIF(H74:BA74,"&lt;5",$H$8:$BA$8)</f>
        <v>0</v>
      </c>
      <c r="BG74" s="391" t="str">
        <f aca="true" t="shared" si="11" ref="BG74:BG87">IF(AND(BC74&gt;=5,BF74&lt;=25),"Học tiếp",IF(OR(BB74&lt;3.5,BC74&lt;4),"Thôi học","Ngừng học"))</f>
        <v>Học tiếp</v>
      </c>
      <c r="BH74" s="41" t="s">
        <v>205</v>
      </c>
      <c r="BI74" s="41" t="s">
        <v>206</v>
      </c>
    </row>
    <row r="75" spans="1:61" ht="19.5" customHeight="1">
      <c r="A75" s="113">
        <v>70</v>
      </c>
      <c r="B75" s="105" t="s">
        <v>207</v>
      </c>
      <c r="C75" s="106" t="s">
        <v>208</v>
      </c>
      <c r="D75" s="114">
        <v>409180162</v>
      </c>
      <c r="E75" s="108" t="s">
        <v>309</v>
      </c>
      <c r="F75" s="104" t="s">
        <v>9</v>
      </c>
      <c r="G75" s="129" t="s">
        <v>490</v>
      </c>
      <c r="H75" s="109">
        <v>7</v>
      </c>
      <c r="I75" s="109">
        <f>'HK1'!J81</f>
        <v>6</v>
      </c>
      <c r="J75" s="109">
        <f>'HK1'!M81</f>
        <v>8</v>
      </c>
      <c r="K75" s="109">
        <f>'HK1'!P81</f>
        <v>6</v>
      </c>
      <c r="L75" s="109">
        <f>'HK1'!S81</f>
        <v>9</v>
      </c>
      <c r="M75" s="109">
        <f>'HK1'!V81</f>
        <v>7</v>
      </c>
      <c r="N75" s="109">
        <f>'HK1'!Y81</f>
        <v>5</v>
      </c>
      <c r="O75" s="110">
        <f>'HK2'!J81</f>
        <v>7</v>
      </c>
      <c r="P75" s="110">
        <f>'HK2'!M81</f>
        <v>6</v>
      </c>
      <c r="Q75" s="110">
        <f>'HK2'!P81</f>
        <v>8</v>
      </c>
      <c r="R75" s="110">
        <f>'HK2'!V81</f>
        <v>7</v>
      </c>
      <c r="S75" s="110">
        <f>'HK2'!S81</f>
        <v>8</v>
      </c>
      <c r="T75" s="110">
        <f>'HK2'!Y81</f>
        <v>7</v>
      </c>
      <c r="U75" s="110">
        <f>'HK2'!AB81</f>
        <v>7</v>
      </c>
      <c r="V75" s="110">
        <f>'HK2'!AE81</f>
        <v>5</v>
      </c>
      <c r="W75" s="110">
        <f>'HK3'!K80</f>
        <v>8</v>
      </c>
      <c r="X75" s="110">
        <f>'HK3'!N80</f>
        <v>7</v>
      </c>
      <c r="Y75" s="110">
        <f>'HK3'!Q80</f>
        <v>10</v>
      </c>
      <c r="Z75" s="110">
        <f>'HK3'!W80</f>
        <v>8</v>
      </c>
      <c r="AA75" s="110">
        <f>'HK3'!T80</f>
        <v>8</v>
      </c>
      <c r="AB75" s="110">
        <f>'HK3'!Z80</f>
        <v>9</v>
      </c>
      <c r="AC75" s="110">
        <f>'HK3'!AC80</f>
        <v>7</v>
      </c>
      <c r="AD75" s="110">
        <f>'HK4'!J80</f>
        <v>7</v>
      </c>
      <c r="AE75" s="110">
        <f>'HK4'!M80</f>
        <v>8</v>
      </c>
      <c r="AF75" s="110">
        <f>'HK4'!P80</f>
        <v>8</v>
      </c>
      <c r="AG75" s="110">
        <f>'HK4'!S80</f>
        <v>8</v>
      </c>
      <c r="AH75" s="110">
        <f>'HK4'!V80</f>
        <v>8</v>
      </c>
      <c r="AI75" s="110">
        <f>'HK4'!Y80</f>
        <v>5</v>
      </c>
      <c r="AJ75" s="110">
        <f>'HK4'!AB80</f>
        <v>10</v>
      </c>
      <c r="AK75" s="112">
        <f>'HK5 (79)'!J77</f>
        <v>7</v>
      </c>
      <c r="AL75" s="112">
        <f>'HK5 (79)'!M77</f>
        <v>9</v>
      </c>
      <c r="AM75" s="112">
        <f>'HK5 (79)'!P77</f>
        <v>8</v>
      </c>
      <c r="AN75" s="112">
        <f>'HK5 (79)'!S77</f>
        <v>10</v>
      </c>
      <c r="AO75" s="112">
        <f>'HK5 (79)'!V77</f>
        <v>8</v>
      </c>
      <c r="AP75" s="112">
        <f>'HK5 (79)'!Y77</f>
        <v>9</v>
      </c>
      <c r="AQ75" s="112">
        <f>'HK5 (79)'!AB77</f>
        <v>8</v>
      </c>
      <c r="AR75" s="112">
        <f>'HK5 (79)'!AK77</f>
        <v>10</v>
      </c>
      <c r="AS75" s="112">
        <f>'HK6'!J77</f>
        <v>9</v>
      </c>
      <c r="AT75" s="112">
        <f>'HK6'!M77</f>
        <v>8</v>
      </c>
      <c r="AU75" s="112">
        <f>'HK6'!P77</f>
        <v>10</v>
      </c>
      <c r="AV75" s="112">
        <f>'HK6'!S77</f>
        <v>7</v>
      </c>
      <c r="AW75" s="112">
        <f>'HK6'!V77</f>
        <v>8</v>
      </c>
      <c r="AX75" s="112">
        <f>'HK6'!Y77</f>
        <v>9</v>
      </c>
      <c r="AY75" s="112">
        <f>'HK6'!AB77</f>
        <v>10</v>
      </c>
      <c r="AZ75" s="112">
        <f>'HK6'!AE77</f>
        <v>9</v>
      </c>
      <c r="BA75" s="112">
        <f>'HK6'!AH77</f>
        <v>8</v>
      </c>
      <c r="BB75" s="380">
        <f t="shared" si="7"/>
        <v>8.63</v>
      </c>
      <c r="BC75" s="380">
        <f t="shared" si="8"/>
        <v>7.96</v>
      </c>
      <c r="BD75" s="111" t="str">
        <f t="shared" si="6"/>
        <v>Khá</v>
      </c>
      <c r="BE75" s="104">
        <f t="shared" si="9"/>
        <v>0</v>
      </c>
      <c r="BF75" s="104">
        <f t="shared" si="10"/>
        <v>0</v>
      </c>
      <c r="BG75" s="391" t="str">
        <f t="shared" si="11"/>
        <v>Học tiếp</v>
      </c>
      <c r="BH75" s="41" t="s">
        <v>207</v>
      </c>
      <c r="BI75" s="41" t="s">
        <v>208</v>
      </c>
    </row>
    <row r="76" spans="1:61" ht="19.5" customHeight="1">
      <c r="A76" s="113">
        <v>71</v>
      </c>
      <c r="B76" s="105" t="s">
        <v>209</v>
      </c>
      <c r="C76" s="106" t="s">
        <v>210</v>
      </c>
      <c r="D76" s="107">
        <v>409180164</v>
      </c>
      <c r="E76" s="108" t="s">
        <v>310</v>
      </c>
      <c r="F76" s="104" t="s">
        <v>23</v>
      </c>
      <c r="G76" s="129" t="s">
        <v>491</v>
      </c>
      <c r="H76" s="109">
        <v>0</v>
      </c>
      <c r="I76" s="109">
        <f>'HK1'!J82</f>
        <v>6</v>
      </c>
      <c r="J76" s="109">
        <f>'HK1'!M82</f>
        <v>5</v>
      </c>
      <c r="K76" s="109">
        <f>'HK1'!P82</f>
        <v>6</v>
      </c>
      <c r="L76" s="109">
        <f>'HK1'!S82</f>
        <v>9</v>
      </c>
      <c r="M76" s="109">
        <f>'HK1'!V82</f>
        <v>7</v>
      </c>
      <c r="N76" s="109">
        <f>'HK1'!Y82</f>
        <v>5</v>
      </c>
      <c r="O76" s="110">
        <f>'HK2'!J82</f>
        <v>7</v>
      </c>
      <c r="P76" s="110">
        <f>'HK2'!M82</f>
        <v>5</v>
      </c>
      <c r="Q76" s="110">
        <f>'HK2'!P82</f>
        <v>5</v>
      </c>
      <c r="R76" s="110">
        <f>'HK2'!V82</f>
        <v>5</v>
      </c>
      <c r="S76" s="110">
        <f>'HK2'!S82</f>
        <v>7</v>
      </c>
      <c r="T76" s="110">
        <f>'HK2'!Y82</f>
        <v>5</v>
      </c>
      <c r="U76" s="110">
        <f>'HK2'!AB82</f>
        <v>7</v>
      </c>
      <c r="V76" s="110">
        <f>'HK2'!AE82</f>
        <v>7</v>
      </c>
      <c r="W76" s="110">
        <f>'HK3'!K81</f>
        <v>7</v>
      </c>
      <c r="X76" s="110">
        <f>'HK3'!N81</f>
        <v>5</v>
      </c>
      <c r="Y76" s="110">
        <f>'HK3'!Q81</f>
        <v>10</v>
      </c>
      <c r="Z76" s="110">
        <f>'HK3'!W81</f>
        <v>8</v>
      </c>
      <c r="AA76" s="110">
        <f>'HK3'!T81</f>
        <v>8</v>
      </c>
      <c r="AB76" s="110">
        <f>'HK3'!Z81</f>
        <v>7</v>
      </c>
      <c r="AC76" s="110">
        <f>'HK3'!AC81</f>
        <v>8</v>
      </c>
      <c r="AD76" s="110">
        <f>'HK4'!J81</f>
        <v>6</v>
      </c>
      <c r="AE76" s="110">
        <f>'HK4'!M81</f>
        <v>6</v>
      </c>
      <c r="AF76" s="110">
        <f>'HK4'!P81</f>
        <v>5</v>
      </c>
      <c r="AG76" s="110">
        <f>'HK4'!S81</f>
        <v>7</v>
      </c>
      <c r="AH76" s="110">
        <f>'HK4'!V81</f>
        <v>8</v>
      </c>
      <c r="AI76" s="110">
        <f>'HK4'!Y81</f>
        <v>5</v>
      </c>
      <c r="AJ76" s="110">
        <f>'HK4'!AB81</f>
        <v>0</v>
      </c>
      <c r="AK76" s="112">
        <f>'HK5 (79)'!J78</f>
        <v>5</v>
      </c>
      <c r="AL76" s="112">
        <f>'HK5 (79)'!M78</f>
        <v>7</v>
      </c>
      <c r="AM76" s="112">
        <f>'HK5 (79)'!P78</f>
        <v>7</v>
      </c>
      <c r="AN76" s="112">
        <f>'HK5 (79)'!S78</f>
        <v>7</v>
      </c>
      <c r="AO76" s="112">
        <f>'HK5 (79)'!V78</f>
        <v>7</v>
      </c>
      <c r="AP76" s="112">
        <f>'HK5 (79)'!Y78</f>
        <v>8</v>
      </c>
      <c r="AQ76" s="112">
        <f>'HK5 (79)'!AB78</f>
        <v>6</v>
      </c>
      <c r="AR76" s="112">
        <f>'HK5 (79)'!AK78</f>
        <v>10</v>
      </c>
      <c r="AS76" s="112">
        <f>'HK6'!J78</f>
        <v>7</v>
      </c>
      <c r="AT76" s="112">
        <f>'HK6'!M78</f>
        <v>7</v>
      </c>
      <c r="AU76" s="112">
        <f>'HK6'!P78</f>
        <v>7</v>
      </c>
      <c r="AV76" s="112">
        <f>'HK6'!S78</f>
        <v>7</v>
      </c>
      <c r="AW76" s="112">
        <f>'HK6'!V78</f>
        <v>8</v>
      </c>
      <c r="AX76" s="112">
        <f>'HK6'!Y78</f>
        <v>8</v>
      </c>
      <c r="AY76" s="112">
        <f>'HK6'!AB78</f>
        <v>9</v>
      </c>
      <c r="AZ76" s="112">
        <f>'HK6'!AE78</f>
        <v>7</v>
      </c>
      <c r="BA76" s="112">
        <f>'HK6'!AH78</f>
        <v>7</v>
      </c>
      <c r="BB76" s="380">
        <f t="shared" si="7"/>
        <v>7.22</v>
      </c>
      <c r="BC76" s="380">
        <f t="shared" si="8"/>
        <v>6.68</v>
      </c>
      <c r="BD76" s="111" t="str">
        <f t="shared" si="6"/>
        <v>TB.Khá</v>
      </c>
      <c r="BE76" s="104">
        <f t="shared" si="9"/>
        <v>2</v>
      </c>
      <c r="BF76" s="104">
        <f t="shared" si="10"/>
        <v>1</v>
      </c>
      <c r="BG76" s="391" t="str">
        <f t="shared" si="11"/>
        <v>Học tiếp</v>
      </c>
      <c r="BH76" s="41" t="s">
        <v>209</v>
      </c>
      <c r="BI76" s="41" t="s">
        <v>210</v>
      </c>
    </row>
    <row r="77" spans="1:61" ht="19.5" customHeight="1">
      <c r="A77" s="104">
        <v>72</v>
      </c>
      <c r="B77" s="105" t="s">
        <v>211</v>
      </c>
      <c r="C77" s="106" t="s">
        <v>212</v>
      </c>
      <c r="D77" s="114">
        <v>409180165</v>
      </c>
      <c r="E77" s="108" t="s">
        <v>311</v>
      </c>
      <c r="F77" s="104" t="s">
        <v>5</v>
      </c>
      <c r="G77" s="129" t="s">
        <v>491</v>
      </c>
      <c r="H77" s="109">
        <v>6</v>
      </c>
      <c r="I77" s="109">
        <f>'HK1'!J83</f>
        <v>6</v>
      </c>
      <c r="J77" s="109">
        <f>'HK1'!M83</f>
        <v>5</v>
      </c>
      <c r="K77" s="109">
        <f>'HK1'!P83</f>
        <v>7</v>
      </c>
      <c r="L77" s="109">
        <f>'HK1'!S83</f>
        <v>9</v>
      </c>
      <c r="M77" s="109">
        <f>'HK1'!V83</f>
        <v>5</v>
      </c>
      <c r="N77" s="109">
        <f>'HK1'!Y83</f>
        <v>7</v>
      </c>
      <c r="O77" s="110">
        <f>'HK2'!J83</f>
        <v>7</v>
      </c>
      <c r="P77" s="110">
        <f>'HK2'!M83</f>
        <v>5</v>
      </c>
      <c r="Q77" s="110">
        <f>'HK2'!P83</f>
        <v>5</v>
      </c>
      <c r="R77" s="110">
        <f>'HK2'!V83</f>
        <v>7</v>
      </c>
      <c r="S77" s="110">
        <f>'HK2'!S83</f>
        <v>6</v>
      </c>
      <c r="T77" s="110">
        <f>'HK2'!Y83</f>
        <v>5</v>
      </c>
      <c r="U77" s="110">
        <f>'HK2'!AB83</f>
        <v>7</v>
      </c>
      <c r="V77" s="110">
        <f>'HK2'!AE83</f>
        <v>8</v>
      </c>
      <c r="W77" s="110">
        <f>'HK3'!K82</f>
        <v>6</v>
      </c>
      <c r="X77" s="110">
        <f>'HK3'!N82</f>
        <v>6</v>
      </c>
      <c r="Y77" s="110">
        <f>'HK3'!Q82</f>
        <v>7</v>
      </c>
      <c r="Z77" s="110">
        <f>'HK3'!W82</f>
        <v>8</v>
      </c>
      <c r="AA77" s="110">
        <f>'HK3'!T82</f>
        <v>6</v>
      </c>
      <c r="AB77" s="110">
        <f>'HK3'!Z82</f>
        <v>7</v>
      </c>
      <c r="AC77" s="110">
        <f>'HK3'!AC82</f>
        <v>10</v>
      </c>
      <c r="AD77" s="110">
        <f>'HK4'!J82</f>
        <v>6</v>
      </c>
      <c r="AE77" s="110">
        <f>'HK4'!M82</f>
        <v>6</v>
      </c>
      <c r="AF77" s="110">
        <f>'HK4'!P82</f>
        <v>7</v>
      </c>
      <c r="AG77" s="110">
        <f>'HK4'!S82</f>
        <v>7</v>
      </c>
      <c r="AH77" s="110">
        <f>'HK4'!V82</f>
        <v>7</v>
      </c>
      <c r="AI77" s="110">
        <f>'HK4'!Y82</f>
        <v>7</v>
      </c>
      <c r="AJ77" s="110">
        <f>'HK4'!AB82</f>
        <v>0</v>
      </c>
      <c r="AK77" s="112">
        <f>'HK5 (79)'!J79</f>
        <v>6</v>
      </c>
      <c r="AL77" s="112">
        <f>'HK5 (79)'!M79</f>
        <v>6</v>
      </c>
      <c r="AM77" s="112">
        <f>'HK5 (79)'!P79</f>
        <v>8</v>
      </c>
      <c r="AN77" s="112">
        <f>'HK5 (79)'!S79</f>
        <v>9</v>
      </c>
      <c r="AO77" s="112">
        <f>'HK5 (79)'!V79</f>
        <v>7</v>
      </c>
      <c r="AP77" s="112">
        <f>'HK5 (79)'!Y79</f>
        <v>8</v>
      </c>
      <c r="AQ77" s="112">
        <f>'HK5 (79)'!AB79</f>
        <v>8</v>
      </c>
      <c r="AR77" s="112">
        <f>'HK5 (79)'!AK79</f>
        <v>10</v>
      </c>
      <c r="AS77" s="112">
        <f>'HK6'!J79</f>
        <v>8</v>
      </c>
      <c r="AT77" s="112">
        <f>'HK6'!M79</f>
        <v>5</v>
      </c>
      <c r="AU77" s="112">
        <f>'HK6'!P79</f>
        <v>6</v>
      </c>
      <c r="AV77" s="112">
        <f>'HK6'!S79</f>
        <v>6</v>
      </c>
      <c r="AW77" s="112">
        <f>'HK6'!V79</f>
        <v>9</v>
      </c>
      <c r="AX77" s="112">
        <f>'HK6'!Y79</f>
        <v>7</v>
      </c>
      <c r="AY77" s="112">
        <f>'HK6'!AB79</f>
        <v>9</v>
      </c>
      <c r="AZ77" s="112">
        <f>'HK6'!AE79</f>
        <v>7</v>
      </c>
      <c r="BA77" s="112">
        <f>'HK6'!AH79</f>
        <v>10</v>
      </c>
      <c r="BB77" s="380">
        <f t="shared" si="7"/>
        <v>7.33</v>
      </c>
      <c r="BC77" s="380">
        <f t="shared" si="8"/>
        <v>6.62</v>
      </c>
      <c r="BD77" s="111" t="str">
        <f t="shared" si="6"/>
        <v>TB.Khá</v>
      </c>
      <c r="BE77" s="104">
        <f t="shared" si="9"/>
        <v>1</v>
      </c>
      <c r="BF77" s="104">
        <f t="shared" si="10"/>
        <v>1</v>
      </c>
      <c r="BG77" s="391" t="str">
        <f t="shared" si="11"/>
        <v>Học tiếp</v>
      </c>
      <c r="BH77" s="41" t="s">
        <v>211</v>
      </c>
      <c r="BI77" s="41" t="s">
        <v>212</v>
      </c>
    </row>
    <row r="78" spans="1:61" ht="19.5" customHeight="1">
      <c r="A78" s="113">
        <v>73</v>
      </c>
      <c r="B78" s="105" t="s">
        <v>213</v>
      </c>
      <c r="C78" s="106" t="s">
        <v>214</v>
      </c>
      <c r="D78" s="107">
        <v>409180166</v>
      </c>
      <c r="E78" s="108" t="s">
        <v>312</v>
      </c>
      <c r="F78" s="104" t="s">
        <v>37</v>
      </c>
      <c r="G78" s="129" t="s">
        <v>490</v>
      </c>
      <c r="H78" s="109">
        <v>7</v>
      </c>
      <c r="I78" s="109">
        <f>'HK1'!J84</f>
        <v>6</v>
      </c>
      <c r="J78" s="109">
        <f>'HK1'!M84</f>
        <v>6</v>
      </c>
      <c r="K78" s="109">
        <f>'HK1'!P84</f>
        <v>5</v>
      </c>
      <c r="L78" s="109">
        <f>'HK1'!S84</f>
        <v>9</v>
      </c>
      <c r="M78" s="109">
        <f>'HK1'!V84</f>
        <v>6</v>
      </c>
      <c r="N78" s="109">
        <f>'HK1'!Y84</f>
        <v>6</v>
      </c>
      <c r="O78" s="110">
        <f>'HK2'!J84</f>
        <v>7</v>
      </c>
      <c r="P78" s="110">
        <f>'HK2'!M84</f>
        <v>5</v>
      </c>
      <c r="Q78" s="110">
        <f>'HK2'!P84</f>
        <v>6</v>
      </c>
      <c r="R78" s="110">
        <f>'HK2'!V84</f>
        <v>8</v>
      </c>
      <c r="S78" s="110">
        <f>'HK2'!S84</f>
        <v>7</v>
      </c>
      <c r="T78" s="110">
        <f>'HK2'!Y84</f>
        <v>5</v>
      </c>
      <c r="U78" s="110">
        <f>'HK2'!AB84</f>
        <v>7</v>
      </c>
      <c r="V78" s="110">
        <f>'HK2'!AE84</f>
        <v>6</v>
      </c>
      <c r="W78" s="110">
        <f>'HK3'!K83</f>
        <v>7</v>
      </c>
      <c r="X78" s="110">
        <f>'HK3'!N83</f>
        <v>6</v>
      </c>
      <c r="Y78" s="110">
        <f>'HK3'!Q83</f>
        <v>5</v>
      </c>
      <c r="Z78" s="110">
        <f>'HK3'!W83</f>
        <v>7</v>
      </c>
      <c r="AA78" s="110">
        <f>'HK3'!T83</f>
        <v>0</v>
      </c>
      <c r="AB78" s="110">
        <f>'HK3'!Z83</f>
        <v>5</v>
      </c>
      <c r="AC78" s="110">
        <f>'HK3'!AC83</f>
        <v>6</v>
      </c>
      <c r="AD78" s="110">
        <f>'HK4'!J83</f>
        <v>6</v>
      </c>
      <c r="AE78" s="110">
        <f>'HK4'!M83</f>
        <v>3</v>
      </c>
      <c r="AF78" s="110">
        <f>'HK4'!P83</f>
        <v>6</v>
      </c>
      <c r="AG78" s="110">
        <f>'HK4'!S83</f>
        <v>6</v>
      </c>
      <c r="AH78" s="110">
        <f>'HK4'!V83</f>
        <v>6</v>
      </c>
      <c r="AI78" s="110">
        <f>'HK4'!Y83</f>
        <v>5</v>
      </c>
      <c r="AJ78" s="110">
        <f>'HK4'!AB83</f>
        <v>0</v>
      </c>
      <c r="AK78" s="112">
        <f>'HK5 (79)'!J80</f>
        <v>5</v>
      </c>
      <c r="AL78" s="112">
        <f>'HK5 (79)'!M80</f>
        <v>5</v>
      </c>
      <c r="AM78" s="112">
        <f>'HK5 (79)'!P80</f>
        <v>5</v>
      </c>
      <c r="AN78" s="112">
        <f>'HK5 (79)'!S80</f>
        <v>6</v>
      </c>
      <c r="AO78" s="112">
        <f>'HK5 (79)'!V80</f>
        <v>7</v>
      </c>
      <c r="AP78" s="112">
        <f>'HK5 (79)'!Y80</f>
        <v>7</v>
      </c>
      <c r="AQ78" s="112">
        <f>'HK5 (79)'!AB80</f>
        <v>5</v>
      </c>
      <c r="AR78" s="112">
        <f>'HK5 (79)'!AK80</f>
        <v>10</v>
      </c>
      <c r="AS78" s="112">
        <f>'HK6'!J80</f>
        <v>7</v>
      </c>
      <c r="AT78" s="112">
        <f>'HK6'!M80</f>
        <v>5</v>
      </c>
      <c r="AU78" s="112">
        <f>'HK6'!P80</f>
        <v>6</v>
      </c>
      <c r="AV78" s="112">
        <f>'HK6'!S80</f>
        <v>7</v>
      </c>
      <c r="AW78" s="112">
        <f>'HK6'!V80</f>
        <v>7</v>
      </c>
      <c r="AX78" s="112">
        <f>'HK6'!Y80</f>
        <v>8</v>
      </c>
      <c r="AY78" s="112">
        <f>'HK6'!AB80</f>
        <v>7</v>
      </c>
      <c r="AZ78" s="112">
        <f>'HK6'!AE80</f>
        <v>7</v>
      </c>
      <c r="BA78" s="112">
        <f>'HK6'!AH80</f>
        <v>10</v>
      </c>
      <c r="BB78" s="380">
        <f t="shared" si="7"/>
        <v>6.41</v>
      </c>
      <c r="BC78" s="380">
        <f t="shared" si="8"/>
        <v>6</v>
      </c>
      <c r="BD78" s="111" t="str">
        <f t="shared" si="6"/>
        <v>TB.Khá</v>
      </c>
      <c r="BE78" s="104">
        <f t="shared" si="9"/>
        <v>3</v>
      </c>
      <c r="BF78" s="104">
        <f t="shared" si="10"/>
        <v>9</v>
      </c>
      <c r="BG78" s="391" t="str">
        <f t="shared" si="11"/>
        <v>Học tiếp</v>
      </c>
      <c r="BH78" s="41" t="s">
        <v>213</v>
      </c>
      <c r="BI78" s="41" t="s">
        <v>214</v>
      </c>
    </row>
    <row r="79" spans="1:61" ht="19.5" customHeight="1">
      <c r="A79" s="104">
        <v>74</v>
      </c>
      <c r="B79" s="105" t="s">
        <v>215</v>
      </c>
      <c r="C79" s="106" t="s">
        <v>216</v>
      </c>
      <c r="D79" s="107">
        <v>409180167</v>
      </c>
      <c r="E79" s="108" t="s">
        <v>313</v>
      </c>
      <c r="F79" s="104" t="s">
        <v>42</v>
      </c>
      <c r="G79" s="129" t="s">
        <v>490</v>
      </c>
      <c r="H79" s="109">
        <v>6</v>
      </c>
      <c r="I79" s="109">
        <f>'HK1'!J85</f>
        <v>8</v>
      </c>
      <c r="J79" s="109">
        <f>'HK1'!M85</f>
        <v>9</v>
      </c>
      <c r="K79" s="109">
        <f>'HK1'!P85</f>
        <v>5</v>
      </c>
      <c r="L79" s="109">
        <f>'HK1'!S85</f>
        <v>10</v>
      </c>
      <c r="M79" s="109">
        <f>'HK1'!V85</f>
        <v>7</v>
      </c>
      <c r="N79" s="109">
        <f>'HK1'!Y85</f>
        <v>5</v>
      </c>
      <c r="O79" s="110">
        <f>'HK2'!J85</f>
        <v>7</v>
      </c>
      <c r="P79" s="110">
        <f>'HK2'!M85</f>
        <v>6</v>
      </c>
      <c r="Q79" s="110">
        <f>'HK2'!P85</f>
        <v>8</v>
      </c>
      <c r="R79" s="110">
        <f>'HK2'!V85</f>
        <v>5</v>
      </c>
      <c r="S79" s="110">
        <f>'HK2'!S85</f>
        <v>7</v>
      </c>
      <c r="T79" s="110">
        <f>'HK2'!Y85</f>
        <v>6</v>
      </c>
      <c r="U79" s="110">
        <f>'HK2'!AB85</f>
        <v>7</v>
      </c>
      <c r="V79" s="110">
        <f>'HK2'!AE85</f>
        <v>6</v>
      </c>
      <c r="W79" s="110">
        <f>'HK3'!K84</f>
        <v>8</v>
      </c>
      <c r="X79" s="110">
        <f>'HK3'!N84</f>
        <v>7</v>
      </c>
      <c r="Y79" s="110">
        <f>'HK3'!Q84</f>
        <v>10</v>
      </c>
      <c r="Z79" s="110">
        <f>'HK3'!W84</f>
        <v>8</v>
      </c>
      <c r="AA79" s="110">
        <f>'HK3'!T84</f>
        <v>8</v>
      </c>
      <c r="AB79" s="110">
        <f>'HK3'!Z84</f>
        <v>8</v>
      </c>
      <c r="AC79" s="110">
        <f>'HK3'!AC84</f>
        <v>6</v>
      </c>
      <c r="AD79" s="110">
        <f>'HK4'!J84</f>
        <v>8</v>
      </c>
      <c r="AE79" s="110">
        <f>'HK4'!M84</f>
        <v>6</v>
      </c>
      <c r="AF79" s="110">
        <f>'HK4'!P84</f>
        <v>7</v>
      </c>
      <c r="AG79" s="110">
        <f>'HK4'!S84</f>
        <v>8</v>
      </c>
      <c r="AH79" s="110">
        <f>'HK4'!V84</f>
        <v>9</v>
      </c>
      <c r="AI79" s="110">
        <f>'HK4'!Y84</f>
        <v>5</v>
      </c>
      <c r="AJ79" s="110">
        <f>'HK4'!AB84</f>
        <v>10</v>
      </c>
      <c r="AK79" s="112">
        <f>'HK5 (79)'!J81</f>
        <v>6</v>
      </c>
      <c r="AL79" s="112">
        <f>'HK5 (79)'!M81</f>
        <v>9</v>
      </c>
      <c r="AM79" s="112">
        <f>'HK5 (79)'!P81</f>
        <v>9</v>
      </c>
      <c r="AN79" s="112">
        <f>'HK5 (79)'!S81</f>
        <v>6</v>
      </c>
      <c r="AO79" s="112">
        <f>'HK5 (79)'!V81</f>
        <v>8</v>
      </c>
      <c r="AP79" s="112">
        <f>'HK5 (79)'!Y81</f>
        <v>9</v>
      </c>
      <c r="AQ79" s="112">
        <f>'HK5 (79)'!AB81</f>
        <v>6</v>
      </c>
      <c r="AR79" s="112">
        <f>'HK5 (79)'!AK81</f>
        <v>0</v>
      </c>
      <c r="AS79" s="112">
        <f>'HK6'!J81</f>
        <v>8</v>
      </c>
      <c r="AT79" s="112">
        <f>'HK6'!M81</f>
        <v>9</v>
      </c>
      <c r="AU79" s="112">
        <f>'HK6'!P81</f>
        <v>8</v>
      </c>
      <c r="AV79" s="112">
        <f>'HK6'!S81</f>
        <v>7</v>
      </c>
      <c r="AW79" s="112">
        <f>'HK6'!V81</f>
        <v>8</v>
      </c>
      <c r="AX79" s="112">
        <f>'HK6'!Y81</f>
        <v>9</v>
      </c>
      <c r="AY79" s="112">
        <f>'HK6'!AB81</f>
        <v>8</v>
      </c>
      <c r="AZ79" s="112">
        <f>'HK6'!AE81</f>
        <v>8</v>
      </c>
      <c r="BA79" s="112">
        <f>'HK6'!AH81</f>
        <v>0</v>
      </c>
      <c r="BB79" s="380">
        <f t="shared" si="7"/>
        <v>7.65</v>
      </c>
      <c r="BC79" s="380">
        <f t="shared" si="8"/>
        <v>7.53</v>
      </c>
      <c r="BD79" s="111" t="str">
        <f t="shared" si="6"/>
        <v>Khá</v>
      </c>
      <c r="BE79" s="104">
        <f t="shared" si="9"/>
        <v>2</v>
      </c>
      <c r="BF79" s="104">
        <f t="shared" si="10"/>
        <v>2</v>
      </c>
      <c r="BG79" s="391" t="str">
        <f t="shared" si="11"/>
        <v>Học tiếp</v>
      </c>
      <c r="BH79" s="41" t="s">
        <v>215</v>
      </c>
      <c r="BI79" s="41" t="s">
        <v>216</v>
      </c>
    </row>
    <row r="80" spans="1:61" s="427" customFormat="1" ht="19.5" customHeight="1">
      <c r="A80" s="438">
        <v>75</v>
      </c>
      <c r="B80" s="416" t="s">
        <v>217</v>
      </c>
      <c r="C80" s="417" t="s">
        <v>218</v>
      </c>
      <c r="D80" s="439">
        <v>409180169</v>
      </c>
      <c r="E80" s="419" t="s">
        <v>314</v>
      </c>
      <c r="F80" s="415" t="s">
        <v>10</v>
      </c>
      <c r="G80" s="420" t="s">
        <v>490</v>
      </c>
      <c r="H80" s="421">
        <v>7</v>
      </c>
      <c r="I80" s="421">
        <f>'HK1'!J87</f>
        <v>8</v>
      </c>
      <c r="J80" s="421">
        <f>'HK1'!M87</f>
        <v>7</v>
      </c>
      <c r="K80" s="421">
        <f>'HK1'!P87</f>
        <v>6</v>
      </c>
      <c r="L80" s="421">
        <f>'HK1'!S87</f>
        <v>9</v>
      </c>
      <c r="M80" s="421">
        <f>'HK1'!V87</f>
        <v>8</v>
      </c>
      <c r="N80" s="421">
        <f>'HK1'!Y87</f>
        <v>7</v>
      </c>
      <c r="O80" s="422">
        <f>'HK2'!J87</f>
        <v>7</v>
      </c>
      <c r="P80" s="422">
        <f>'HK2'!M87</f>
        <v>5</v>
      </c>
      <c r="Q80" s="422">
        <f>'HK2'!P87</f>
        <v>7</v>
      </c>
      <c r="R80" s="422">
        <f>'HK2'!V87</f>
        <v>7</v>
      </c>
      <c r="S80" s="422">
        <f>'HK2'!S87</f>
        <v>7</v>
      </c>
      <c r="T80" s="422">
        <f>'HK2'!Y87</f>
        <v>6</v>
      </c>
      <c r="U80" s="422">
        <f>'HK2'!AB87</f>
        <v>7</v>
      </c>
      <c r="V80" s="422">
        <f>'HK2'!AE87</f>
        <v>9</v>
      </c>
      <c r="W80" s="422">
        <f>'HK3'!K85</f>
        <v>7</v>
      </c>
      <c r="X80" s="422">
        <f>'HK3'!N85</f>
        <v>6</v>
      </c>
      <c r="Y80" s="422">
        <f>'HK3'!Q85</f>
        <v>10</v>
      </c>
      <c r="Z80" s="422">
        <f>'HK3'!W85</f>
        <v>8</v>
      </c>
      <c r="AA80" s="422">
        <f>'HK3'!T85</f>
        <v>6</v>
      </c>
      <c r="AB80" s="422">
        <f>'HK3'!Z85</f>
        <v>5</v>
      </c>
      <c r="AC80" s="422">
        <f>'HK3'!AC85</f>
        <v>6</v>
      </c>
      <c r="AD80" s="422">
        <f>'HK4'!J85</f>
        <v>7</v>
      </c>
      <c r="AE80" s="422">
        <f>'HK4'!M85</f>
        <v>7</v>
      </c>
      <c r="AF80" s="422">
        <f>'HK4'!P85</f>
        <v>5</v>
      </c>
      <c r="AG80" s="422">
        <f>'HK4'!S85</f>
        <v>8</v>
      </c>
      <c r="AH80" s="422">
        <f>'HK4'!V85</f>
        <v>8</v>
      </c>
      <c r="AI80" s="422">
        <f>'HK4'!Y85</f>
        <v>5</v>
      </c>
      <c r="AJ80" s="422">
        <f>'HK4'!AB85</f>
        <v>10</v>
      </c>
      <c r="AK80" s="423">
        <f>'HK5 (79)'!J82</f>
        <v>5</v>
      </c>
      <c r="AL80" s="423">
        <f>'HK5 (79)'!M82</f>
        <v>7</v>
      </c>
      <c r="AM80" s="423">
        <f>'HK5 (79)'!P82</f>
        <v>5</v>
      </c>
      <c r="AN80" s="423">
        <f>'HK5 (79)'!S82</f>
        <v>5</v>
      </c>
      <c r="AO80" s="423">
        <f>'HK5 (79)'!V82</f>
        <v>7</v>
      </c>
      <c r="AP80" s="423">
        <f>'HK5 (79)'!Y82</f>
        <v>8</v>
      </c>
      <c r="AQ80" s="423">
        <f>'HK5 (79)'!AB82</f>
        <v>6</v>
      </c>
      <c r="AR80" s="423">
        <f>'HK5 (79)'!AK82</f>
        <v>10</v>
      </c>
      <c r="AS80" s="423">
        <f>'HK6'!J82</f>
        <v>9</v>
      </c>
      <c r="AT80" s="423">
        <f>'HK6'!M82</f>
        <v>7</v>
      </c>
      <c r="AU80" s="423">
        <f>'HK6'!P82</f>
        <v>7</v>
      </c>
      <c r="AV80" s="423">
        <f>'HK6'!S82</f>
        <v>6</v>
      </c>
      <c r="AW80" s="423">
        <f>'HK6'!V82</f>
        <v>7</v>
      </c>
      <c r="AX80" s="423">
        <f>'HK6'!Y82</f>
        <v>8</v>
      </c>
      <c r="AY80" s="423">
        <f>'HK6'!AB82</f>
        <v>9</v>
      </c>
      <c r="AZ80" s="423">
        <f>'HK6'!AE82</f>
        <v>8</v>
      </c>
      <c r="BA80" s="423">
        <f>'HK6'!AH82</f>
        <v>10</v>
      </c>
      <c r="BB80" s="424">
        <f t="shared" si="7"/>
        <v>7</v>
      </c>
      <c r="BC80" s="424">
        <f t="shared" si="8"/>
        <v>7.02</v>
      </c>
      <c r="BD80" s="425" t="str">
        <f t="shared" si="6"/>
        <v>Khá</v>
      </c>
      <c r="BE80" s="415">
        <f t="shared" si="9"/>
        <v>0</v>
      </c>
      <c r="BF80" s="415">
        <f t="shared" si="10"/>
        <v>0</v>
      </c>
      <c r="BG80" s="426" t="str">
        <f t="shared" si="11"/>
        <v>Học tiếp</v>
      </c>
      <c r="BH80" s="427" t="s">
        <v>217</v>
      </c>
      <c r="BI80" s="427" t="s">
        <v>218</v>
      </c>
    </row>
    <row r="81" spans="1:61" ht="19.5" customHeight="1">
      <c r="A81" s="113">
        <v>76</v>
      </c>
      <c r="B81" s="105" t="s">
        <v>219</v>
      </c>
      <c r="C81" s="106" t="s">
        <v>220</v>
      </c>
      <c r="D81" s="114">
        <v>409180171</v>
      </c>
      <c r="E81" s="108" t="s">
        <v>315</v>
      </c>
      <c r="F81" s="104" t="s">
        <v>5</v>
      </c>
      <c r="G81" s="129" t="s">
        <v>490</v>
      </c>
      <c r="H81" s="109">
        <v>6</v>
      </c>
      <c r="I81" s="109">
        <f>'HK1'!J88</f>
        <v>7</v>
      </c>
      <c r="J81" s="109">
        <f>'HK1'!M88</f>
        <v>6</v>
      </c>
      <c r="K81" s="109">
        <f>'HK1'!P88</f>
        <v>5</v>
      </c>
      <c r="L81" s="109">
        <f>'HK1'!S88</f>
        <v>9</v>
      </c>
      <c r="M81" s="109">
        <f>'HK1'!V88</f>
        <v>8</v>
      </c>
      <c r="N81" s="109">
        <f>'HK1'!Y88</f>
        <v>5</v>
      </c>
      <c r="O81" s="110">
        <f>'HK2'!J88</f>
        <v>6</v>
      </c>
      <c r="P81" s="110">
        <f>'HK2'!M88</f>
        <v>5</v>
      </c>
      <c r="Q81" s="110">
        <f>'HK2'!P88</f>
        <v>5</v>
      </c>
      <c r="R81" s="110">
        <f>'HK2'!V88</f>
        <v>7</v>
      </c>
      <c r="S81" s="110">
        <f>'HK2'!S88</f>
        <v>7</v>
      </c>
      <c r="T81" s="110">
        <f>'HK2'!Y88</f>
        <v>7</v>
      </c>
      <c r="U81" s="110">
        <f>'HK2'!AB88</f>
        <v>6</v>
      </c>
      <c r="V81" s="110">
        <f>'HK2'!AE88</f>
        <v>9</v>
      </c>
      <c r="W81" s="110">
        <f>'HK3'!K86</f>
        <v>9</v>
      </c>
      <c r="X81" s="110">
        <f>'HK3'!N86</f>
        <v>5</v>
      </c>
      <c r="Y81" s="110">
        <f>'HK3'!Q86</f>
        <v>10</v>
      </c>
      <c r="Z81" s="110">
        <f>'HK3'!W86</f>
        <v>7</v>
      </c>
      <c r="AA81" s="110">
        <f>'HK3'!T86</f>
        <v>8</v>
      </c>
      <c r="AB81" s="110">
        <f>'HK3'!Z86</f>
        <v>7</v>
      </c>
      <c r="AC81" s="110">
        <f>'HK3'!AC86</f>
        <v>5</v>
      </c>
      <c r="AD81" s="110">
        <f>'HK4'!J86</f>
        <v>6</v>
      </c>
      <c r="AE81" s="110">
        <f>'HK4'!M86</f>
        <v>8</v>
      </c>
      <c r="AF81" s="110">
        <f>'HK4'!P86</f>
        <v>6</v>
      </c>
      <c r="AG81" s="110">
        <f>'HK4'!S86</f>
        <v>7</v>
      </c>
      <c r="AH81" s="110">
        <f>'HK4'!V86</f>
        <v>7</v>
      </c>
      <c r="AI81" s="110">
        <f>'HK4'!Y86</f>
        <v>5</v>
      </c>
      <c r="AJ81" s="110">
        <f>'HK4'!AB86</f>
        <v>6</v>
      </c>
      <c r="AK81" s="112">
        <f>'HK5 (79)'!J83</f>
        <v>6</v>
      </c>
      <c r="AL81" s="112">
        <f>'HK5 (79)'!M83</f>
        <v>6</v>
      </c>
      <c r="AM81" s="112">
        <f>'HK5 (79)'!P83</f>
        <v>8</v>
      </c>
      <c r="AN81" s="112">
        <f>'HK5 (79)'!S83</f>
        <v>9</v>
      </c>
      <c r="AO81" s="112">
        <f>'HK5 (79)'!V83</f>
        <v>8</v>
      </c>
      <c r="AP81" s="112">
        <f>'HK5 (79)'!Y83</f>
        <v>8</v>
      </c>
      <c r="AQ81" s="112">
        <f>'HK5 (79)'!AB83</f>
        <v>6</v>
      </c>
      <c r="AR81" s="112">
        <f>'HK5 (79)'!AK83</f>
        <v>10</v>
      </c>
      <c r="AS81" s="112">
        <f>'HK6'!J83</f>
        <v>9</v>
      </c>
      <c r="AT81" s="112">
        <f>'HK6'!M83</f>
        <v>7</v>
      </c>
      <c r="AU81" s="112">
        <f>'HK6'!P83</f>
        <v>6</v>
      </c>
      <c r="AV81" s="112">
        <f>'HK6'!S83</f>
        <v>6</v>
      </c>
      <c r="AW81" s="112">
        <f>'HK6'!V83</f>
        <v>9</v>
      </c>
      <c r="AX81" s="112">
        <f>'HK6'!Y83</f>
        <v>6</v>
      </c>
      <c r="AY81" s="112">
        <f>'HK6'!AB83</f>
        <v>9</v>
      </c>
      <c r="AZ81" s="112">
        <f>'HK6'!AE83</f>
        <v>7</v>
      </c>
      <c r="BA81" s="112">
        <f>'HK6'!AH83</f>
        <v>10</v>
      </c>
      <c r="BB81" s="380">
        <f t="shared" si="7"/>
        <v>7.59</v>
      </c>
      <c r="BC81" s="380">
        <f t="shared" si="8"/>
        <v>7.1</v>
      </c>
      <c r="BD81" s="111" t="str">
        <f t="shared" si="6"/>
        <v>Khá</v>
      </c>
      <c r="BE81" s="104">
        <f t="shared" si="9"/>
        <v>0</v>
      </c>
      <c r="BF81" s="104">
        <f t="shared" si="10"/>
        <v>0</v>
      </c>
      <c r="BG81" s="391" t="str">
        <f t="shared" si="11"/>
        <v>Học tiếp</v>
      </c>
      <c r="BH81" s="41" t="s">
        <v>219</v>
      </c>
      <c r="BI81" s="41" t="s">
        <v>220</v>
      </c>
    </row>
    <row r="82" spans="1:61" ht="19.5" customHeight="1">
      <c r="A82" s="104">
        <v>77</v>
      </c>
      <c r="B82" s="105" t="s">
        <v>221</v>
      </c>
      <c r="C82" s="106" t="s">
        <v>222</v>
      </c>
      <c r="D82" s="107">
        <v>409180172</v>
      </c>
      <c r="E82" s="108" t="s">
        <v>316</v>
      </c>
      <c r="F82" s="104" t="s">
        <v>44</v>
      </c>
      <c r="G82" s="129" t="s">
        <v>490</v>
      </c>
      <c r="H82" s="109">
        <v>6</v>
      </c>
      <c r="I82" s="109">
        <f>'HK1'!J89</f>
        <v>5</v>
      </c>
      <c r="J82" s="109">
        <f>'HK1'!M89</f>
        <v>6</v>
      </c>
      <c r="K82" s="109">
        <f>'HK1'!P89</f>
        <v>5</v>
      </c>
      <c r="L82" s="109">
        <f>'HK1'!S89</f>
        <v>9</v>
      </c>
      <c r="M82" s="109">
        <f>'HK1'!V89</f>
        <v>6</v>
      </c>
      <c r="N82" s="109">
        <f>'HK1'!Y89</f>
        <v>8</v>
      </c>
      <c r="O82" s="110">
        <f>'HK2'!J89</f>
        <v>7</v>
      </c>
      <c r="P82" s="110">
        <f>'HK2'!M89</f>
        <v>5</v>
      </c>
      <c r="Q82" s="110">
        <f>'HK2'!P89</f>
        <v>7</v>
      </c>
      <c r="R82" s="110">
        <f>'HK2'!V89</f>
        <v>5</v>
      </c>
      <c r="S82" s="110">
        <f>'HK2'!S89</f>
        <v>7</v>
      </c>
      <c r="T82" s="110">
        <f>'HK2'!Y89</f>
        <v>6</v>
      </c>
      <c r="U82" s="110">
        <f>'HK2'!AB89</f>
        <v>7</v>
      </c>
      <c r="V82" s="110">
        <f>'HK2'!AE89</f>
        <v>6</v>
      </c>
      <c r="W82" s="110">
        <f>'HK3'!K87</f>
        <v>8</v>
      </c>
      <c r="X82" s="110">
        <f>'HK3'!N87</f>
        <v>7</v>
      </c>
      <c r="Y82" s="110">
        <f>'HK3'!Q87</f>
        <v>10</v>
      </c>
      <c r="Z82" s="110">
        <f>'HK3'!W87</f>
        <v>7</v>
      </c>
      <c r="AA82" s="110">
        <f>'HK3'!T87</f>
        <v>8</v>
      </c>
      <c r="AB82" s="110">
        <f>'HK3'!Z87</f>
        <v>6</v>
      </c>
      <c r="AC82" s="110">
        <f>'HK3'!AC87</f>
        <v>5</v>
      </c>
      <c r="AD82" s="110">
        <f>'HK4'!J87</f>
        <v>6</v>
      </c>
      <c r="AE82" s="110">
        <f>'HK4'!M87</f>
        <v>5</v>
      </c>
      <c r="AF82" s="110">
        <f>'HK4'!P87</f>
        <v>6</v>
      </c>
      <c r="AG82" s="110">
        <f>'HK4'!S87</f>
        <v>8</v>
      </c>
      <c r="AH82" s="110">
        <f>'HK4'!V87</f>
        <v>7</v>
      </c>
      <c r="AI82" s="110">
        <f>'HK4'!Y87</f>
        <v>5</v>
      </c>
      <c r="AJ82" s="110">
        <f>'HK4'!AB87</f>
        <v>10</v>
      </c>
      <c r="AK82" s="112">
        <f>'HK5 (79)'!J84</f>
        <v>5</v>
      </c>
      <c r="AL82" s="112">
        <f>'HK5 (79)'!M84</f>
        <v>6</v>
      </c>
      <c r="AM82" s="112">
        <f>'HK5 (79)'!P84</f>
        <v>7</v>
      </c>
      <c r="AN82" s="112">
        <f>'HK5 (79)'!S84</f>
        <v>7</v>
      </c>
      <c r="AO82" s="112">
        <f>'HK5 (79)'!V84</f>
        <v>7</v>
      </c>
      <c r="AP82" s="112">
        <f>'HK5 (79)'!Y84</f>
        <v>8</v>
      </c>
      <c r="AQ82" s="112">
        <f>'HK5 (79)'!AB84</f>
        <v>7</v>
      </c>
      <c r="AR82" s="112">
        <f>'HK5 (79)'!AK84</f>
        <v>10</v>
      </c>
      <c r="AS82" s="112">
        <f>'HK6'!J84</f>
        <v>8</v>
      </c>
      <c r="AT82" s="112">
        <f>'HK6'!M84</f>
        <v>8</v>
      </c>
      <c r="AU82" s="112">
        <f>'HK6'!P84</f>
        <v>9</v>
      </c>
      <c r="AV82" s="112">
        <f>'HK6'!S84</f>
        <v>6</v>
      </c>
      <c r="AW82" s="112">
        <f>'HK6'!V84</f>
        <v>7</v>
      </c>
      <c r="AX82" s="112">
        <f>'HK6'!Y84</f>
        <v>9</v>
      </c>
      <c r="AY82" s="112">
        <f>'HK6'!AB84</f>
        <v>9</v>
      </c>
      <c r="AZ82" s="112">
        <f>'HK6'!AE84</f>
        <v>8</v>
      </c>
      <c r="BA82" s="112">
        <f>'HK6'!AH84</f>
        <v>10</v>
      </c>
      <c r="BB82" s="380">
        <f t="shared" si="7"/>
        <v>7.49</v>
      </c>
      <c r="BC82" s="380">
        <f t="shared" si="8"/>
        <v>7.04</v>
      </c>
      <c r="BD82" s="111" t="str">
        <f t="shared" si="6"/>
        <v>Khá</v>
      </c>
      <c r="BE82" s="104">
        <f t="shared" si="9"/>
        <v>0</v>
      </c>
      <c r="BF82" s="104">
        <f t="shared" si="10"/>
        <v>0</v>
      </c>
      <c r="BG82" s="391" t="str">
        <f t="shared" si="11"/>
        <v>Học tiếp</v>
      </c>
      <c r="BH82" s="41" t="s">
        <v>221</v>
      </c>
      <c r="BI82" s="41" t="s">
        <v>222</v>
      </c>
    </row>
    <row r="83" spans="1:61" ht="19.5" customHeight="1">
      <c r="A83" s="113">
        <v>78</v>
      </c>
      <c r="B83" s="105" t="s">
        <v>223</v>
      </c>
      <c r="C83" s="106" t="s">
        <v>224</v>
      </c>
      <c r="D83" s="107">
        <v>409180175</v>
      </c>
      <c r="E83" s="108" t="s">
        <v>317</v>
      </c>
      <c r="F83" s="104" t="s">
        <v>8</v>
      </c>
      <c r="G83" s="129" t="s">
        <v>491</v>
      </c>
      <c r="H83" s="109">
        <v>6</v>
      </c>
      <c r="I83" s="109">
        <f>'HK1'!J90</f>
        <v>6</v>
      </c>
      <c r="J83" s="109">
        <f>'HK1'!M90</f>
        <v>5</v>
      </c>
      <c r="K83" s="109">
        <f>'HK1'!P90</f>
        <v>5</v>
      </c>
      <c r="L83" s="109">
        <f>'HK1'!S90</f>
        <v>8</v>
      </c>
      <c r="M83" s="109">
        <f>'HK1'!V90</f>
        <v>8</v>
      </c>
      <c r="N83" s="109">
        <f>'HK1'!Y90</f>
        <v>5</v>
      </c>
      <c r="O83" s="110">
        <f>'HK2'!J90</f>
        <v>7</v>
      </c>
      <c r="P83" s="110">
        <f>'HK2'!M90</f>
        <v>5</v>
      </c>
      <c r="Q83" s="110">
        <f>'HK2'!P90</f>
        <v>5</v>
      </c>
      <c r="R83" s="110">
        <f>'HK2'!V90</f>
        <v>5</v>
      </c>
      <c r="S83" s="110">
        <f>'HK2'!S90</f>
        <v>7</v>
      </c>
      <c r="T83" s="110">
        <f>'HK2'!Y90</f>
        <v>7</v>
      </c>
      <c r="U83" s="110">
        <f>'HK2'!AB90</f>
        <v>7</v>
      </c>
      <c r="V83" s="110">
        <f>'HK2'!AE90</f>
        <v>7</v>
      </c>
      <c r="W83" s="110">
        <f>'HK3'!K88</f>
        <v>7</v>
      </c>
      <c r="X83" s="110">
        <f>'HK3'!N88</f>
        <v>7</v>
      </c>
      <c r="Y83" s="110">
        <f>'HK3'!Q88</f>
        <v>10</v>
      </c>
      <c r="Z83" s="110">
        <f>'HK3'!W88</f>
        <v>7</v>
      </c>
      <c r="AA83" s="110">
        <f>'HK3'!T88</f>
        <v>7</v>
      </c>
      <c r="AB83" s="110">
        <f>'HK3'!Z88</f>
        <v>7</v>
      </c>
      <c r="AC83" s="110">
        <f>'HK3'!AC88</f>
        <v>7</v>
      </c>
      <c r="AD83" s="110">
        <f>'HK4'!J88</f>
        <v>7</v>
      </c>
      <c r="AE83" s="110">
        <f>'HK4'!M88</f>
        <v>6</v>
      </c>
      <c r="AF83" s="110">
        <f>'HK4'!P88</f>
        <v>7</v>
      </c>
      <c r="AG83" s="110">
        <f>'HK4'!S88</f>
        <v>8</v>
      </c>
      <c r="AH83" s="110">
        <f>'HK4'!V88</f>
        <v>8</v>
      </c>
      <c r="AI83" s="110">
        <f>'HK4'!Y88</f>
        <v>6</v>
      </c>
      <c r="AJ83" s="110">
        <f>'HK4'!AB88</f>
        <v>0</v>
      </c>
      <c r="AK83" s="112">
        <f>'HK5 (79)'!J85</f>
        <v>5</v>
      </c>
      <c r="AL83" s="112">
        <f>'HK5 (79)'!M85</f>
        <v>7</v>
      </c>
      <c r="AM83" s="112">
        <f>'HK5 (79)'!P85</f>
        <v>8</v>
      </c>
      <c r="AN83" s="112">
        <f>'HK5 (79)'!S85</f>
        <v>9</v>
      </c>
      <c r="AO83" s="112">
        <f>'HK5 (79)'!V85</f>
        <v>8</v>
      </c>
      <c r="AP83" s="112">
        <f>'HK5 (79)'!Y85</f>
        <v>9</v>
      </c>
      <c r="AQ83" s="112">
        <f>'HK5 (79)'!AB85</f>
        <v>7</v>
      </c>
      <c r="AR83" s="112">
        <f>'HK5 (79)'!AK85</f>
        <v>10</v>
      </c>
      <c r="AS83" s="112">
        <f>'HK6'!J85</f>
        <v>8</v>
      </c>
      <c r="AT83" s="112">
        <f>'HK6'!M85</f>
        <v>8</v>
      </c>
      <c r="AU83" s="112">
        <f>'HK6'!P85</f>
        <v>7</v>
      </c>
      <c r="AV83" s="112">
        <f>'HK6'!S85</f>
        <v>7</v>
      </c>
      <c r="AW83" s="112">
        <f>'HK6'!V85</f>
        <v>8</v>
      </c>
      <c r="AX83" s="112">
        <f>'HK6'!Y85</f>
        <v>8</v>
      </c>
      <c r="AY83" s="112">
        <f>'HK6'!AB85</f>
        <v>9</v>
      </c>
      <c r="AZ83" s="112">
        <f>'HK6'!AE85</f>
        <v>7</v>
      </c>
      <c r="BA83" s="112">
        <f>'HK6'!AH85</f>
        <v>10</v>
      </c>
      <c r="BB83" s="380">
        <f t="shared" si="7"/>
        <v>7.86</v>
      </c>
      <c r="BC83" s="380">
        <f t="shared" si="8"/>
        <v>7.07</v>
      </c>
      <c r="BD83" s="111" t="str">
        <f t="shared" si="6"/>
        <v>Khá</v>
      </c>
      <c r="BE83" s="104">
        <f t="shared" si="9"/>
        <v>1</v>
      </c>
      <c r="BF83" s="104">
        <f t="shared" si="10"/>
        <v>1</v>
      </c>
      <c r="BG83" s="391" t="str">
        <f t="shared" si="11"/>
        <v>Học tiếp</v>
      </c>
      <c r="BH83" s="41" t="s">
        <v>223</v>
      </c>
      <c r="BI83" s="41" t="s">
        <v>224</v>
      </c>
    </row>
    <row r="84" spans="1:61" ht="19.5" customHeight="1">
      <c r="A84" s="104">
        <v>79</v>
      </c>
      <c r="B84" s="105" t="s">
        <v>173</v>
      </c>
      <c r="C84" s="106" t="s">
        <v>225</v>
      </c>
      <c r="D84" s="114">
        <v>409180177</v>
      </c>
      <c r="E84" s="108" t="s">
        <v>318</v>
      </c>
      <c r="F84" s="104" t="s">
        <v>4</v>
      </c>
      <c r="G84" s="129" t="s">
        <v>491</v>
      </c>
      <c r="H84" s="109">
        <v>7</v>
      </c>
      <c r="I84" s="109">
        <f>'HK1'!J92</f>
        <v>6</v>
      </c>
      <c r="J84" s="109">
        <f>'HK1'!M92</f>
        <v>6</v>
      </c>
      <c r="K84" s="109">
        <f>'HK1'!P92</f>
        <v>7</v>
      </c>
      <c r="L84" s="109">
        <f>'HK1'!S92</f>
        <v>9</v>
      </c>
      <c r="M84" s="109">
        <f>'HK1'!V92</f>
        <v>7</v>
      </c>
      <c r="N84" s="109">
        <f>'HK1'!Y92</f>
        <v>6</v>
      </c>
      <c r="O84" s="110">
        <f>'HK2'!J92</f>
        <v>6</v>
      </c>
      <c r="P84" s="110">
        <f>'HK2'!M92</f>
        <v>6</v>
      </c>
      <c r="Q84" s="110">
        <f>'HK2'!P92</f>
        <v>8</v>
      </c>
      <c r="R84" s="110">
        <f>'HK2'!V92</f>
        <v>5</v>
      </c>
      <c r="S84" s="110">
        <f>'HK2'!S92</f>
        <v>7</v>
      </c>
      <c r="T84" s="110">
        <f>'HK2'!Y92</f>
        <v>5</v>
      </c>
      <c r="U84" s="110">
        <f>'HK2'!AB92</f>
        <v>6</v>
      </c>
      <c r="V84" s="110">
        <f>'HK2'!AE92</f>
        <v>8</v>
      </c>
      <c r="W84" s="110">
        <f>'HK3'!K89</f>
        <v>5</v>
      </c>
      <c r="X84" s="110">
        <f>'HK3'!N89</f>
        <v>5</v>
      </c>
      <c r="Y84" s="110">
        <f>'HK3'!Q89</f>
        <v>6</v>
      </c>
      <c r="Z84" s="110">
        <f>'HK3'!W89</f>
        <v>7</v>
      </c>
      <c r="AA84" s="110">
        <f>'HK3'!T89</f>
        <v>8</v>
      </c>
      <c r="AB84" s="110">
        <f>'HK3'!Z89</f>
        <v>7</v>
      </c>
      <c r="AC84" s="110">
        <f>'HK3'!AC89</f>
        <v>8</v>
      </c>
      <c r="AD84" s="110">
        <f>'HK4'!J89</f>
        <v>7</v>
      </c>
      <c r="AE84" s="110">
        <f>'HK4'!M89</f>
        <v>5</v>
      </c>
      <c r="AF84" s="110">
        <f>'HK4'!P89</f>
        <v>7</v>
      </c>
      <c r="AG84" s="110">
        <f>'HK4'!S89</f>
        <v>8</v>
      </c>
      <c r="AH84" s="110">
        <f>'HK4'!V89</f>
        <v>7</v>
      </c>
      <c r="AI84" s="110">
        <f>'HK4'!Y89</f>
        <v>7</v>
      </c>
      <c r="AJ84" s="110">
        <f>'HK4'!AB89</f>
        <v>10</v>
      </c>
      <c r="AK84" s="112">
        <f>'HK5 (79)'!J86</f>
        <v>5</v>
      </c>
      <c r="AL84" s="112">
        <f>'HK5 (79)'!M86</f>
        <v>6</v>
      </c>
      <c r="AM84" s="112">
        <f>'HK5 (79)'!P86</f>
        <v>7</v>
      </c>
      <c r="AN84" s="112">
        <f>'HK5 (79)'!S86</f>
        <v>6</v>
      </c>
      <c r="AO84" s="112">
        <f>'HK5 (79)'!V86</f>
        <v>7</v>
      </c>
      <c r="AP84" s="112">
        <f>'HK5 (79)'!Y86</f>
        <v>8</v>
      </c>
      <c r="AQ84" s="112">
        <f>'HK5 (79)'!AB86</f>
        <v>7</v>
      </c>
      <c r="AR84" s="112">
        <f>'HK5 (79)'!AK86</f>
        <v>10</v>
      </c>
      <c r="AS84" s="112">
        <f>'HK6'!J86</f>
        <v>8</v>
      </c>
      <c r="AT84" s="112">
        <f>'HK6'!M86</f>
        <v>6</v>
      </c>
      <c r="AU84" s="112">
        <f>'HK6'!P86</f>
        <v>7</v>
      </c>
      <c r="AV84" s="112">
        <f>'HK6'!S86</f>
        <v>5</v>
      </c>
      <c r="AW84" s="112">
        <f>'HK6'!V86</f>
        <v>8</v>
      </c>
      <c r="AX84" s="112">
        <f>'HK6'!Y86</f>
        <v>7</v>
      </c>
      <c r="AY84" s="112">
        <f>'HK6'!AB86</f>
        <v>8</v>
      </c>
      <c r="AZ84" s="112">
        <f>'HK6'!AE86</f>
        <v>7</v>
      </c>
      <c r="BA84" s="112">
        <f>'HK6'!AH86</f>
        <v>10</v>
      </c>
      <c r="BB84" s="380">
        <f t="shared" si="7"/>
        <v>6.9</v>
      </c>
      <c r="BC84" s="380">
        <f t="shared" si="8"/>
        <v>6.65</v>
      </c>
      <c r="BD84" s="111" t="str">
        <f t="shared" si="6"/>
        <v>TB.Khá</v>
      </c>
      <c r="BE84" s="104">
        <f t="shared" si="9"/>
        <v>0</v>
      </c>
      <c r="BF84" s="104">
        <f t="shared" si="10"/>
        <v>0</v>
      </c>
      <c r="BG84" s="391" t="str">
        <f t="shared" si="11"/>
        <v>Học tiếp</v>
      </c>
      <c r="BH84" s="41" t="s">
        <v>173</v>
      </c>
      <c r="BI84" s="41" t="s">
        <v>225</v>
      </c>
    </row>
    <row r="85" spans="1:61" ht="19.5" customHeight="1">
      <c r="A85" s="113">
        <v>80</v>
      </c>
      <c r="B85" s="105" t="s">
        <v>226</v>
      </c>
      <c r="C85" s="106" t="s">
        <v>227</v>
      </c>
      <c r="D85" s="107">
        <v>409180178</v>
      </c>
      <c r="E85" s="108" t="s">
        <v>319</v>
      </c>
      <c r="F85" s="104" t="s">
        <v>46</v>
      </c>
      <c r="G85" s="129" t="s">
        <v>491</v>
      </c>
      <c r="H85" s="109">
        <v>6</v>
      </c>
      <c r="I85" s="109">
        <f>'HK1'!J93</f>
        <v>5</v>
      </c>
      <c r="J85" s="109">
        <f>'HK1'!M93</f>
        <v>5</v>
      </c>
      <c r="K85" s="109">
        <f>'HK1'!P93</f>
        <v>8</v>
      </c>
      <c r="L85" s="109">
        <f>'HK1'!S93</f>
        <v>8</v>
      </c>
      <c r="M85" s="109">
        <f>'HK1'!V93</f>
        <v>7</v>
      </c>
      <c r="N85" s="109">
        <f>'HK1'!Y93</f>
        <v>6</v>
      </c>
      <c r="O85" s="110">
        <f>'HK2'!J93</f>
        <v>7</v>
      </c>
      <c r="P85" s="110">
        <f>'HK2'!M93</f>
        <v>6</v>
      </c>
      <c r="Q85" s="110">
        <f>'HK2'!P93</f>
        <v>8</v>
      </c>
      <c r="R85" s="110">
        <f>'HK2'!V93</f>
        <v>6</v>
      </c>
      <c r="S85" s="110">
        <f>'HK2'!S93</f>
        <v>8</v>
      </c>
      <c r="T85" s="110">
        <f>'HK2'!Y93</f>
        <v>5</v>
      </c>
      <c r="U85" s="110">
        <f>'HK2'!AB93</f>
        <v>7</v>
      </c>
      <c r="V85" s="110">
        <f>'HK2'!AE93</f>
        <v>7</v>
      </c>
      <c r="W85" s="110">
        <f>'HK3'!K90</f>
        <v>6</v>
      </c>
      <c r="X85" s="110">
        <f>'HK3'!N90</f>
        <v>5</v>
      </c>
      <c r="Y85" s="110">
        <f>'HK3'!Q90</f>
        <v>10</v>
      </c>
      <c r="Z85" s="110">
        <f>'HK3'!W90</f>
        <v>8</v>
      </c>
      <c r="AA85" s="110">
        <f>'HK3'!T90</f>
        <v>8</v>
      </c>
      <c r="AB85" s="110">
        <f>'HK3'!Z90</f>
        <v>7</v>
      </c>
      <c r="AC85" s="110">
        <f>'HK3'!AC90</f>
        <v>9</v>
      </c>
      <c r="AD85" s="110">
        <f>'HK4'!J90</f>
        <v>6</v>
      </c>
      <c r="AE85" s="110">
        <f>'HK4'!M90</f>
        <v>7</v>
      </c>
      <c r="AF85" s="110">
        <f>'HK4'!P90</f>
        <v>7</v>
      </c>
      <c r="AG85" s="110">
        <f>'HK4'!S90</f>
        <v>8</v>
      </c>
      <c r="AH85" s="110">
        <f>'HK4'!V90</f>
        <v>7</v>
      </c>
      <c r="AI85" s="110">
        <f>'HK4'!Y90</f>
        <v>6</v>
      </c>
      <c r="AJ85" s="110">
        <f>'HK4'!AB90</f>
        <v>10</v>
      </c>
      <c r="AK85" s="112">
        <f>'HK5 (79)'!J87</f>
        <v>5</v>
      </c>
      <c r="AL85" s="112">
        <f>'HK5 (79)'!M87</f>
        <v>6</v>
      </c>
      <c r="AM85" s="112">
        <f>'HK5 (79)'!P87</f>
        <v>5</v>
      </c>
      <c r="AN85" s="112">
        <f>'HK5 (79)'!S87</f>
        <v>5</v>
      </c>
      <c r="AO85" s="112">
        <f>'HK5 (79)'!V87</f>
        <v>7</v>
      </c>
      <c r="AP85" s="112">
        <f>'HK5 (79)'!Y87</f>
        <v>8</v>
      </c>
      <c r="AQ85" s="112">
        <f>'HK5 (79)'!AB87</f>
        <v>7</v>
      </c>
      <c r="AR85" s="112">
        <f>'HK5 (79)'!AK87</f>
        <v>10</v>
      </c>
      <c r="AS85" s="112">
        <f>'HK6'!J87</f>
        <v>8</v>
      </c>
      <c r="AT85" s="112">
        <f>'HK6'!M87</f>
        <v>6</v>
      </c>
      <c r="AU85" s="112">
        <f>'HK6'!P87</f>
        <v>6</v>
      </c>
      <c r="AV85" s="112">
        <f>'HK6'!S87</f>
        <v>6</v>
      </c>
      <c r="AW85" s="112">
        <f>'HK6'!V87</f>
        <v>7</v>
      </c>
      <c r="AX85" s="112">
        <f>'HK6'!Y87</f>
        <v>8</v>
      </c>
      <c r="AY85" s="112">
        <f>'HK6'!AB87</f>
        <v>8</v>
      </c>
      <c r="AZ85" s="112">
        <f>'HK6'!AE87</f>
        <v>9</v>
      </c>
      <c r="BA85" s="112">
        <f>'HK6'!AH87</f>
        <v>10</v>
      </c>
      <c r="BB85" s="380">
        <f t="shared" si="7"/>
        <v>6.63</v>
      </c>
      <c r="BC85" s="380">
        <f t="shared" si="8"/>
        <v>6.8</v>
      </c>
      <c r="BD85" s="111" t="str">
        <f t="shared" si="6"/>
        <v>TB.Khá</v>
      </c>
      <c r="BE85" s="104">
        <f t="shared" si="9"/>
        <v>0</v>
      </c>
      <c r="BF85" s="104">
        <f t="shared" si="10"/>
        <v>0</v>
      </c>
      <c r="BG85" s="391" t="str">
        <f t="shared" si="11"/>
        <v>Học tiếp</v>
      </c>
      <c r="BH85" s="41" t="s">
        <v>226</v>
      </c>
      <c r="BI85" s="41" t="s">
        <v>227</v>
      </c>
    </row>
    <row r="86" spans="1:61" ht="19.5" customHeight="1">
      <c r="A86" s="113">
        <v>81</v>
      </c>
      <c r="B86" s="105" t="s">
        <v>228</v>
      </c>
      <c r="C86" s="106" t="s">
        <v>229</v>
      </c>
      <c r="D86" s="107">
        <v>409180179</v>
      </c>
      <c r="E86" s="108" t="s">
        <v>320</v>
      </c>
      <c r="F86" s="104" t="s">
        <v>31</v>
      </c>
      <c r="G86" s="129" t="s">
        <v>490</v>
      </c>
      <c r="H86" s="109">
        <v>0</v>
      </c>
      <c r="I86" s="109">
        <f>'HK1'!J94</f>
        <v>5</v>
      </c>
      <c r="J86" s="109">
        <f>'HK1'!M94</f>
        <v>9</v>
      </c>
      <c r="K86" s="109">
        <f>'HK1'!P94</f>
        <v>6</v>
      </c>
      <c r="L86" s="109">
        <f>'HK1'!S94</f>
        <v>9</v>
      </c>
      <c r="M86" s="109">
        <f>'HK1'!V94</f>
        <v>7</v>
      </c>
      <c r="N86" s="109">
        <f>'HK1'!Y94</f>
        <v>5</v>
      </c>
      <c r="O86" s="110">
        <f>'HK2'!J94</f>
        <v>7</v>
      </c>
      <c r="P86" s="110">
        <f>'HK2'!M94</f>
        <v>7</v>
      </c>
      <c r="Q86" s="110">
        <f>'HK2'!P94</f>
        <v>8</v>
      </c>
      <c r="R86" s="110">
        <f>'HK2'!V94</f>
        <v>5</v>
      </c>
      <c r="S86" s="110">
        <f>'HK2'!S94</f>
        <v>8</v>
      </c>
      <c r="T86" s="110">
        <f>'HK2'!Y94</f>
        <v>7</v>
      </c>
      <c r="U86" s="110">
        <f>'HK2'!AB94</f>
        <v>7</v>
      </c>
      <c r="V86" s="110">
        <f>'HK2'!AE94</f>
        <v>7</v>
      </c>
      <c r="W86" s="110">
        <f>'HK3'!K91</f>
        <v>8</v>
      </c>
      <c r="X86" s="110">
        <f>'HK3'!N91</f>
        <v>6</v>
      </c>
      <c r="Y86" s="110">
        <f>'HK3'!Q91</f>
        <v>10</v>
      </c>
      <c r="Z86" s="110">
        <f>'HK3'!W91</f>
        <v>7</v>
      </c>
      <c r="AA86" s="110">
        <f>'HK3'!T91</f>
        <v>8</v>
      </c>
      <c r="AB86" s="110">
        <f>'HK3'!Z91</f>
        <v>6</v>
      </c>
      <c r="AC86" s="110">
        <f>'HK3'!AC91</f>
        <v>6</v>
      </c>
      <c r="AD86" s="110">
        <f>'HK4'!J91</f>
        <v>6</v>
      </c>
      <c r="AE86" s="110">
        <f>'HK4'!M91</f>
        <v>8</v>
      </c>
      <c r="AF86" s="110">
        <f>'HK4'!P91</f>
        <v>8</v>
      </c>
      <c r="AG86" s="110">
        <f>'HK4'!S91</f>
        <v>8</v>
      </c>
      <c r="AH86" s="110">
        <f>'HK4'!V91</f>
        <v>8</v>
      </c>
      <c r="AI86" s="110">
        <f>'HK4'!Y91</f>
        <v>6</v>
      </c>
      <c r="AJ86" s="110">
        <f>'HK4'!AB91</f>
        <v>10</v>
      </c>
      <c r="AK86" s="112">
        <f>'HK5 (79)'!J88</f>
        <v>7</v>
      </c>
      <c r="AL86" s="112">
        <f>'HK5 (79)'!M88</f>
        <v>8</v>
      </c>
      <c r="AM86" s="112">
        <f>'HK5 (79)'!P88</f>
        <v>8</v>
      </c>
      <c r="AN86" s="112">
        <f>'HK5 (79)'!S88</f>
        <v>10</v>
      </c>
      <c r="AO86" s="112">
        <f>'HK5 (79)'!V88</f>
        <v>8</v>
      </c>
      <c r="AP86" s="112">
        <f>'HK5 (79)'!Y88</f>
        <v>9</v>
      </c>
      <c r="AQ86" s="112">
        <f>'HK5 (79)'!AB88</f>
        <v>6</v>
      </c>
      <c r="AR86" s="112">
        <f>'HK5 (79)'!AK88</f>
        <v>10</v>
      </c>
      <c r="AS86" s="112">
        <f>'HK6'!J88</f>
        <v>9</v>
      </c>
      <c r="AT86" s="112">
        <f>'HK6'!M88</f>
        <v>9</v>
      </c>
      <c r="AU86" s="112">
        <f>'HK6'!P88</f>
        <v>8</v>
      </c>
      <c r="AV86" s="112">
        <f>'HK6'!S88</f>
        <v>7</v>
      </c>
      <c r="AW86" s="112">
        <f>'HK6'!V88</f>
        <v>9</v>
      </c>
      <c r="AX86" s="112">
        <f>'HK6'!Y88</f>
        <v>9</v>
      </c>
      <c r="AY86" s="112">
        <f>'HK6'!AB88</f>
        <v>9</v>
      </c>
      <c r="AZ86" s="112">
        <f>'HK6'!AE88</f>
        <v>8</v>
      </c>
      <c r="BA86" s="112">
        <f>'HK6'!AH88</f>
        <v>10</v>
      </c>
      <c r="BB86" s="380">
        <f t="shared" si="7"/>
        <v>8.53</v>
      </c>
      <c r="BC86" s="380">
        <f t="shared" si="8"/>
        <v>7.78</v>
      </c>
      <c r="BD86" s="111" t="str">
        <f t="shared" si="6"/>
        <v>Khá</v>
      </c>
      <c r="BE86" s="104">
        <f t="shared" si="9"/>
        <v>1</v>
      </c>
      <c r="BF86" s="104">
        <f t="shared" si="10"/>
        <v>0</v>
      </c>
      <c r="BG86" s="391" t="str">
        <f t="shared" si="11"/>
        <v>Học tiếp</v>
      </c>
      <c r="BH86" s="49" t="s">
        <v>228</v>
      </c>
      <c r="BI86" s="49" t="s">
        <v>229</v>
      </c>
    </row>
    <row r="87" spans="1:61" ht="19.5" customHeight="1">
      <c r="A87" s="119">
        <v>82</v>
      </c>
      <c r="B87" s="120" t="s">
        <v>230</v>
      </c>
      <c r="C87" s="121" t="s">
        <v>47</v>
      </c>
      <c r="D87" s="122">
        <v>409180180</v>
      </c>
      <c r="E87" s="123" t="s">
        <v>321</v>
      </c>
      <c r="F87" s="119" t="s">
        <v>5</v>
      </c>
      <c r="G87" s="130" t="s">
        <v>490</v>
      </c>
      <c r="H87" s="124">
        <v>6</v>
      </c>
      <c r="I87" s="124">
        <f>'HK1'!J95</f>
        <v>6</v>
      </c>
      <c r="J87" s="124">
        <f>'HK1'!M95</f>
        <v>8</v>
      </c>
      <c r="K87" s="124">
        <f>'HK1'!P95</f>
        <v>6</v>
      </c>
      <c r="L87" s="124">
        <f>'HK1'!S95</f>
        <v>9</v>
      </c>
      <c r="M87" s="124">
        <f>'HK1'!V95</f>
        <v>7</v>
      </c>
      <c r="N87" s="124">
        <f>'HK1'!Y95</f>
        <v>8</v>
      </c>
      <c r="O87" s="125">
        <f>'HK2'!J95</f>
        <v>6</v>
      </c>
      <c r="P87" s="125">
        <f>'HK2'!M95</f>
        <v>5</v>
      </c>
      <c r="Q87" s="125">
        <f>'HK2'!P95</f>
        <v>7</v>
      </c>
      <c r="R87" s="125">
        <f>'HK2'!V95</f>
        <v>5</v>
      </c>
      <c r="S87" s="125">
        <f>'HK2'!S95</f>
        <v>7</v>
      </c>
      <c r="T87" s="125">
        <f>'HK2'!Y95</f>
        <v>7</v>
      </c>
      <c r="U87" s="125">
        <f>'HK2'!AB95</f>
        <v>7</v>
      </c>
      <c r="V87" s="125">
        <f>'HK2'!AE95</f>
        <v>7</v>
      </c>
      <c r="W87" s="125">
        <f>'HK3'!K92</f>
        <v>7</v>
      </c>
      <c r="X87" s="125">
        <f>'HK3'!N92</f>
        <v>6</v>
      </c>
      <c r="Y87" s="125">
        <f>'HK3'!Q92</f>
        <v>10</v>
      </c>
      <c r="Z87" s="125">
        <f>'HK3'!W92</f>
        <v>7</v>
      </c>
      <c r="AA87" s="125">
        <f>'HK3'!T92</f>
        <v>7</v>
      </c>
      <c r="AB87" s="125">
        <f>'HK3'!Z92</f>
        <v>7</v>
      </c>
      <c r="AC87" s="125">
        <f>'HK3'!AC92</f>
        <v>7</v>
      </c>
      <c r="AD87" s="125">
        <f>'HK4'!J92</f>
        <v>6</v>
      </c>
      <c r="AE87" s="125">
        <f>'HK4'!M92</f>
        <v>5</v>
      </c>
      <c r="AF87" s="125">
        <f>'HK4'!P92</f>
        <v>7</v>
      </c>
      <c r="AG87" s="125">
        <f>'HK4'!S92</f>
        <v>8</v>
      </c>
      <c r="AH87" s="125">
        <f>'HK4'!V92</f>
        <v>8</v>
      </c>
      <c r="AI87" s="125">
        <f>'HK4'!Y92</f>
        <v>8</v>
      </c>
      <c r="AJ87" s="125">
        <f>'HK4'!AB92</f>
        <v>0</v>
      </c>
      <c r="AK87" s="127">
        <f>'HK5 (79)'!J89</f>
        <v>8</v>
      </c>
      <c r="AL87" s="127">
        <f>'HK5 (79)'!M89</f>
        <v>7</v>
      </c>
      <c r="AM87" s="127">
        <f>'HK5 (79)'!P89</f>
        <v>8</v>
      </c>
      <c r="AN87" s="127">
        <f>'HK5 (79)'!S89</f>
        <v>7</v>
      </c>
      <c r="AO87" s="127">
        <f>'HK5 (79)'!V89</f>
        <v>9</v>
      </c>
      <c r="AP87" s="127">
        <f>'HK5 (79)'!Y89</f>
        <v>9</v>
      </c>
      <c r="AQ87" s="127">
        <f>'HK5 (79)'!AB89</f>
        <v>6</v>
      </c>
      <c r="AR87" s="127">
        <f>'HK5 (79)'!AK89</f>
        <v>10</v>
      </c>
      <c r="AS87" s="127">
        <f>'HK6'!J89</f>
        <v>7</v>
      </c>
      <c r="AT87" s="127">
        <f>'HK6'!M89</f>
        <v>9</v>
      </c>
      <c r="AU87" s="127">
        <f>'HK6'!P89</f>
        <v>7</v>
      </c>
      <c r="AV87" s="127">
        <f>'HK6'!S89</f>
        <v>6</v>
      </c>
      <c r="AW87" s="127">
        <f>'HK6'!V89</f>
        <v>8</v>
      </c>
      <c r="AX87" s="127">
        <f>'HK6'!Y89</f>
        <v>8</v>
      </c>
      <c r="AY87" s="127">
        <f>'HK6'!AB89</f>
        <v>9</v>
      </c>
      <c r="AZ87" s="127">
        <f>'HK6'!AE89</f>
        <v>9</v>
      </c>
      <c r="BA87" s="127">
        <f>'HK6'!AH89</f>
        <v>8</v>
      </c>
      <c r="BB87" s="381">
        <f t="shared" si="7"/>
        <v>7.92</v>
      </c>
      <c r="BC87" s="381">
        <f t="shared" si="8"/>
        <v>7.24</v>
      </c>
      <c r="BD87" s="126" t="str">
        <f t="shared" si="6"/>
        <v>Khá</v>
      </c>
      <c r="BE87" s="119">
        <f t="shared" si="9"/>
        <v>1</v>
      </c>
      <c r="BF87" s="119">
        <f t="shared" si="10"/>
        <v>1</v>
      </c>
      <c r="BG87" s="392" t="str">
        <f t="shared" si="11"/>
        <v>Học tiếp</v>
      </c>
      <c r="BH87" s="49" t="s">
        <v>230</v>
      </c>
      <c r="BI87" s="49" t="s">
        <v>47</v>
      </c>
    </row>
    <row r="88" spans="1:61" ht="11.25" customHeight="1">
      <c r="A88" s="234"/>
      <c r="D88" s="235"/>
      <c r="E88" s="236"/>
      <c r="F88" s="234"/>
      <c r="G88" s="215"/>
      <c r="H88" s="216"/>
      <c r="I88" s="216"/>
      <c r="J88" s="216"/>
      <c r="K88" s="216"/>
      <c r="L88" s="216"/>
      <c r="M88" s="216"/>
      <c r="N88" s="216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409"/>
      <c r="BC88" s="409"/>
      <c r="BD88" s="410"/>
      <c r="BE88" s="234"/>
      <c r="BF88" s="234"/>
      <c r="BG88" s="411"/>
      <c r="BH88" s="49"/>
      <c r="BI88" s="49"/>
    </row>
    <row r="89" spans="1:44" s="398" customFormat="1" ht="15.75">
      <c r="A89" s="44"/>
      <c r="B89" s="394"/>
      <c r="C89" s="394"/>
      <c r="D89" s="395" t="s">
        <v>510</v>
      </c>
      <c r="E89" s="396"/>
      <c r="F89" s="44"/>
      <c r="G89" s="44"/>
      <c r="H89" s="44"/>
      <c r="I89" s="397"/>
      <c r="J89" s="397"/>
      <c r="K89" s="397"/>
      <c r="L89" s="397"/>
      <c r="M89" s="397"/>
      <c r="N89" s="397"/>
      <c r="O89" s="397"/>
      <c r="P89" s="397"/>
      <c r="R89" s="399"/>
      <c r="AA89" s="400"/>
      <c r="AR89" s="401" t="s">
        <v>511</v>
      </c>
    </row>
    <row r="90" spans="1:44" s="398" customFormat="1" ht="15.75">
      <c r="A90" s="44"/>
      <c r="B90" s="394"/>
      <c r="C90" s="394"/>
      <c r="D90" s="53" t="s">
        <v>238</v>
      </c>
      <c r="E90" s="396"/>
      <c r="F90" s="44"/>
      <c r="G90" s="20"/>
      <c r="H90" s="44"/>
      <c r="I90" s="397"/>
      <c r="J90" s="397"/>
      <c r="K90" s="397"/>
      <c r="L90" s="397"/>
      <c r="M90" s="397"/>
      <c r="N90" s="397"/>
      <c r="O90" s="397"/>
      <c r="P90" s="397"/>
      <c r="R90" s="402"/>
      <c r="AA90" s="400"/>
      <c r="AR90" s="401" t="s">
        <v>512</v>
      </c>
    </row>
    <row r="91" spans="1:27" s="398" customFormat="1" ht="15.75">
      <c r="A91" s="44"/>
      <c r="B91" s="394"/>
      <c r="C91" s="394"/>
      <c r="D91" s="403"/>
      <c r="E91" s="396"/>
      <c r="F91" s="44"/>
      <c r="G91" s="52"/>
      <c r="H91" s="44"/>
      <c r="I91" s="397"/>
      <c r="J91" s="397"/>
      <c r="K91" s="397"/>
      <c r="L91" s="397"/>
      <c r="M91" s="397"/>
      <c r="N91" s="397"/>
      <c r="O91" s="404"/>
      <c r="P91" s="397"/>
      <c r="R91" s="402"/>
      <c r="AA91" s="400"/>
    </row>
    <row r="92" spans="1:44" s="406" customFormat="1" ht="26.25" customHeight="1">
      <c r="A92" s="55"/>
      <c r="B92" s="394"/>
      <c r="C92" s="394"/>
      <c r="D92" s="401"/>
      <c r="E92" s="396"/>
      <c r="F92" s="44"/>
      <c r="G92" s="44"/>
      <c r="H92" s="405"/>
      <c r="S92" s="398"/>
      <c r="T92" s="398"/>
      <c r="U92" s="398"/>
      <c r="V92" s="398"/>
      <c r="W92" s="398"/>
      <c r="X92" s="398"/>
      <c r="Y92" s="398"/>
      <c r="AA92" s="400"/>
      <c r="AB92" s="398"/>
      <c r="AC92" s="407"/>
      <c r="AD92" s="407"/>
      <c r="AR92" s="401"/>
    </row>
    <row r="93" spans="2:44" s="406" customFormat="1" ht="18.75">
      <c r="B93" s="45"/>
      <c r="C93" s="408"/>
      <c r="D93" s="401" t="s">
        <v>508</v>
      </c>
      <c r="E93" s="52"/>
      <c r="H93" s="405"/>
      <c r="S93" s="398"/>
      <c r="T93" s="398"/>
      <c r="U93" s="398"/>
      <c r="V93" s="398"/>
      <c r="W93" s="398"/>
      <c r="X93" s="398"/>
      <c r="Y93" s="398"/>
      <c r="AA93" s="400"/>
      <c r="AB93" s="398"/>
      <c r="AC93" s="407"/>
      <c r="AD93" s="407"/>
      <c r="AR93" s="401" t="s">
        <v>509</v>
      </c>
    </row>
    <row r="94" spans="1:64" s="49" customFormat="1" ht="15.75">
      <c r="A94" s="55"/>
      <c r="C94" s="55"/>
      <c r="E94" s="44"/>
      <c r="F94" s="44"/>
      <c r="G94" s="44"/>
      <c r="H94" s="47"/>
      <c r="I94" s="47"/>
      <c r="J94" s="47"/>
      <c r="K94" s="47"/>
      <c r="L94" s="47"/>
      <c r="M94" s="47"/>
      <c r="N94" s="47"/>
      <c r="O94" s="47"/>
      <c r="P94" s="57"/>
      <c r="Q94" s="57"/>
      <c r="S94" s="57"/>
      <c r="T94" s="57"/>
      <c r="U94" s="57"/>
      <c r="V94" s="58"/>
      <c r="W94" s="47"/>
      <c r="Z94" s="57"/>
      <c r="AG94" s="56"/>
      <c r="BB94" s="377"/>
      <c r="BH94" s="41"/>
      <c r="BI94" s="41"/>
      <c r="BL94" s="57"/>
    </row>
    <row r="95" spans="1:59" s="360" customFormat="1" ht="24" customHeight="1">
      <c r="A95" s="361">
        <v>48</v>
      </c>
      <c r="B95" s="354" t="s">
        <v>234</v>
      </c>
      <c r="C95" s="106" t="s">
        <v>176</v>
      </c>
      <c r="D95" s="362">
        <v>409180136</v>
      </c>
      <c r="E95" s="356" t="s">
        <v>294</v>
      </c>
      <c r="F95" s="353" t="s">
        <v>36</v>
      </c>
      <c r="G95" s="357" t="s">
        <v>490</v>
      </c>
      <c r="H95" s="308">
        <v>7</v>
      </c>
      <c r="I95" s="308">
        <f>'HK1'!J59</f>
        <v>8</v>
      </c>
      <c r="J95" s="308">
        <f>'HK1'!M59</f>
        <v>8</v>
      </c>
      <c r="K95" s="308">
        <f>'HK1'!P59</f>
        <v>5</v>
      </c>
      <c r="L95" s="308">
        <f>'HK1'!S59</f>
        <v>10</v>
      </c>
      <c r="M95" s="308">
        <f>'HK1'!V59</f>
        <v>8</v>
      </c>
      <c r="N95" s="308">
        <f>'HK1'!Y59</f>
        <v>7</v>
      </c>
      <c r="O95" s="307">
        <f>'HK2'!J59</f>
        <v>8</v>
      </c>
      <c r="P95" s="307">
        <f>'HK2'!M59</f>
        <v>6</v>
      </c>
      <c r="Q95" s="307">
        <f>'HK2'!P59</f>
        <v>0</v>
      </c>
      <c r="R95" s="307">
        <f>'HK2'!V59</f>
        <v>4</v>
      </c>
      <c r="S95" s="307">
        <f>'HK2'!S59</f>
        <v>0</v>
      </c>
      <c r="T95" s="307">
        <f>'HK2'!Y59</f>
        <v>7</v>
      </c>
      <c r="U95" s="307">
        <f>'HK2'!AB59</f>
        <v>7</v>
      </c>
      <c r="V95" s="307">
        <f>'HK2'!AE59</f>
        <v>6</v>
      </c>
      <c r="W95" s="307">
        <f>'HK3'!K58</f>
        <v>7</v>
      </c>
      <c r="X95" s="307">
        <f>'HK3'!N58</f>
        <v>6</v>
      </c>
      <c r="Y95" s="307">
        <f>'HK3'!Q58</f>
        <v>10</v>
      </c>
      <c r="Z95" s="307">
        <f>'HK3'!W58</f>
        <v>8</v>
      </c>
      <c r="AA95" s="307">
        <f>'HK3'!T58</f>
        <v>8</v>
      </c>
      <c r="AB95" s="307">
        <f>'HK3'!Z58</f>
        <v>7</v>
      </c>
      <c r="AC95" s="307">
        <f>'HK3'!AC58</f>
        <v>6</v>
      </c>
      <c r="AD95" s="307">
        <f>'HK4'!J58</f>
        <v>7</v>
      </c>
      <c r="AE95" s="307">
        <f>'HK4'!M58</f>
        <v>7</v>
      </c>
      <c r="AF95" s="307">
        <f>'HK4'!P58</f>
        <v>7</v>
      </c>
      <c r="AG95" s="307">
        <f>'HK4'!S58</f>
        <v>7</v>
      </c>
      <c r="AH95" s="307">
        <f>'HK4'!V58</f>
        <v>7</v>
      </c>
      <c r="AI95" s="307">
        <f>'HK4'!Y58</f>
        <v>6</v>
      </c>
      <c r="AJ95" s="307">
        <f>'HK4'!AB58</f>
        <v>10</v>
      </c>
      <c r="AK95" s="358"/>
      <c r="AL95" s="358"/>
      <c r="AM95" s="358"/>
      <c r="AN95" s="358"/>
      <c r="AO95" s="358"/>
      <c r="AP95" s="358"/>
      <c r="AQ95" s="358"/>
      <c r="AR95" s="358"/>
      <c r="AS95" s="358"/>
      <c r="AT95" s="358"/>
      <c r="AU95" s="358"/>
      <c r="AV95" s="358"/>
      <c r="AW95" s="358"/>
      <c r="AX95" s="358"/>
      <c r="AY95" s="358"/>
      <c r="AZ95" s="358"/>
      <c r="BA95" s="358"/>
      <c r="BB95" s="378"/>
      <c r="BC95" s="359">
        <f>ROUND(SUMPRODUCT(H95:AQ95,$H$8:$AQ$8)/SUM($H$8:$AQ$8),2)</f>
        <v>5.09</v>
      </c>
      <c r="BD95" s="359"/>
      <c r="BE95" s="353">
        <f>COUNTIF(H95:AQ95,"&lt;5")</f>
        <v>3</v>
      </c>
      <c r="BF95" s="353">
        <f>SUMIF(H95:AQ95,"&lt;5",$H$8:$AQ$8)</f>
        <v>15.5</v>
      </c>
      <c r="BG95" s="358" t="str">
        <f>IF(AND(BC95&gt;=5,BF95&lt;=25),"Học tiếp",IF(OR(#REF!&lt;3.5,BC95&lt;4),"Thôi học","Ngừng học"))</f>
        <v>Học tiếp</v>
      </c>
    </row>
    <row r="96" spans="1:59" s="360" customFormat="1" ht="24" customHeight="1">
      <c r="A96" s="353">
        <v>22</v>
      </c>
      <c r="B96" s="354" t="s">
        <v>141</v>
      </c>
      <c r="C96" s="106" t="s">
        <v>235</v>
      </c>
      <c r="D96" s="355">
        <v>409180105</v>
      </c>
      <c r="E96" s="356" t="s">
        <v>269</v>
      </c>
      <c r="F96" s="353" t="s">
        <v>9</v>
      </c>
      <c r="G96" s="357" t="s">
        <v>490</v>
      </c>
      <c r="H96" s="308">
        <v>0</v>
      </c>
      <c r="I96" s="308">
        <f>'HK1'!J32</f>
        <v>7</v>
      </c>
      <c r="J96" s="308">
        <f>'HK1'!M32</f>
        <v>7</v>
      </c>
      <c r="K96" s="308">
        <f>'HK1'!P32</f>
        <v>7</v>
      </c>
      <c r="L96" s="308">
        <f>'HK1'!S32</f>
        <v>8</v>
      </c>
      <c r="M96" s="308">
        <f>'HK1'!V32</f>
        <v>7</v>
      </c>
      <c r="N96" s="308">
        <f>'HK1'!Y32</f>
        <v>8</v>
      </c>
      <c r="O96" s="307">
        <f>'HK2'!J32</f>
        <v>7</v>
      </c>
      <c r="P96" s="307">
        <f>'HK2'!M32</f>
        <v>5</v>
      </c>
      <c r="Q96" s="307">
        <f>'HK2'!P32</f>
        <v>3</v>
      </c>
      <c r="R96" s="307">
        <f>'HK2'!V32</f>
        <v>3</v>
      </c>
      <c r="S96" s="307">
        <f>'HK2'!S32</f>
        <v>6</v>
      </c>
      <c r="T96" s="307">
        <f>'HK2'!Y32</f>
        <v>4</v>
      </c>
      <c r="U96" s="307">
        <f>'HK2'!AB32</f>
        <v>6</v>
      </c>
      <c r="V96" s="307">
        <f>'HK2'!AE32</f>
        <v>7</v>
      </c>
      <c r="W96" s="307">
        <f>'HK3'!K32</f>
        <v>0</v>
      </c>
      <c r="X96" s="307">
        <f>'HK3'!N32</f>
        <v>0</v>
      </c>
      <c r="Y96" s="307">
        <f>'HK3'!Q32</f>
        <v>0</v>
      </c>
      <c r="Z96" s="307">
        <f>'HK3'!W32</f>
        <v>0</v>
      </c>
      <c r="AA96" s="307">
        <f>'HK3'!T32</f>
        <v>0</v>
      </c>
      <c r="AB96" s="307">
        <f>'HK3'!Z32</f>
        <v>0</v>
      </c>
      <c r="AC96" s="307">
        <f>'HK3'!AC32</f>
        <v>0</v>
      </c>
      <c r="AD96" s="307">
        <f>'HK4'!J32</f>
        <v>0</v>
      </c>
      <c r="AE96" s="307">
        <f>'HK4'!M32</f>
        <v>0</v>
      </c>
      <c r="AF96" s="307">
        <f>'HK4'!P32</f>
        <v>0</v>
      </c>
      <c r="AG96" s="307">
        <f>'HK4'!S32</f>
        <v>0</v>
      </c>
      <c r="AH96" s="307">
        <f>'HK4'!V32</f>
        <v>0</v>
      </c>
      <c r="AI96" s="307">
        <f>'HK4'!Y32</f>
        <v>0</v>
      </c>
      <c r="AJ96" s="307">
        <f>'HK4'!AB32</f>
        <v>0</v>
      </c>
      <c r="AK96" s="358"/>
      <c r="AL96" s="358"/>
      <c r="AM96" s="358"/>
      <c r="AN96" s="358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78"/>
      <c r="BC96" s="359">
        <f>ROUND(SUMPRODUCT(H96:AQ96,$H$8:$AQ$8)/SUM($H$8:$AQ$8),2)</f>
        <v>2.48</v>
      </c>
      <c r="BD96" s="359"/>
      <c r="BE96" s="353">
        <f>COUNTIF(H96:AQ96,"&lt;5")</f>
        <v>18</v>
      </c>
      <c r="BF96" s="353">
        <f>SUMIF(H96:AQ96,"&lt;5",$H$8:$AQ$8)</f>
        <v>54</v>
      </c>
      <c r="BG96" s="358" t="e">
        <f>IF(AND(BC96&gt;=5,BF96&lt;=25),"Học tiếp",IF(OR(#REF!&lt;3.5,BC96&lt;4),"Thôi học","Ngừng học"))</f>
        <v>#REF!</v>
      </c>
    </row>
    <row r="97" spans="1:59" s="360" customFormat="1" ht="24" customHeight="1">
      <c r="A97" s="353">
        <v>57</v>
      </c>
      <c r="B97" s="363" t="s">
        <v>232</v>
      </c>
      <c r="C97" s="116" t="s">
        <v>233</v>
      </c>
      <c r="D97" s="355">
        <v>409180147</v>
      </c>
      <c r="E97" s="364" t="s">
        <v>260</v>
      </c>
      <c r="F97" s="365" t="s">
        <v>37</v>
      </c>
      <c r="G97" s="357" t="s">
        <v>490</v>
      </c>
      <c r="H97" s="308">
        <v>0</v>
      </c>
      <c r="I97" s="308">
        <f>'HK1'!J68</f>
        <v>7</v>
      </c>
      <c r="J97" s="308">
        <f>'HK1'!M68</f>
        <v>10</v>
      </c>
      <c r="K97" s="308">
        <f>'HK1'!P68</f>
        <v>5</v>
      </c>
      <c r="L97" s="308">
        <f>'HK1'!S68</f>
        <v>9</v>
      </c>
      <c r="M97" s="308">
        <f>'HK1'!V68</f>
        <v>8</v>
      </c>
      <c r="N97" s="308">
        <f>'HK1'!Y68</f>
        <v>7</v>
      </c>
      <c r="O97" s="307">
        <f>'HK2'!J68</f>
        <v>10</v>
      </c>
      <c r="P97" s="307">
        <f>'HK2'!M68</f>
        <v>7</v>
      </c>
      <c r="Q97" s="307">
        <f>'HK2'!P68</f>
        <v>5</v>
      </c>
      <c r="R97" s="307">
        <f>'HK2'!V68</f>
        <v>5</v>
      </c>
      <c r="S97" s="307">
        <f>'HK2'!S68</f>
        <v>8</v>
      </c>
      <c r="T97" s="307">
        <f>'HK2'!Y68</f>
        <v>7</v>
      </c>
      <c r="U97" s="307">
        <f>'HK2'!AB68</f>
        <v>7</v>
      </c>
      <c r="V97" s="307">
        <f>'HK2'!AE68</f>
        <v>6</v>
      </c>
      <c r="W97" s="307">
        <f>'HK3'!K67</f>
        <v>0</v>
      </c>
      <c r="X97" s="307">
        <f>'HK3'!N67</f>
        <v>0</v>
      </c>
      <c r="Y97" s="307">
        <f>'HK3'!Q67</f>
        <v>0</v>
      </c>
      <c r="Z97" s="307">
        <f>'HK3'!W67</f>
        <v>0</v>
      </c>
      <c r="AA97" s="307">
        <f>'HK3'!T67</f>
        <v>0</v>
      </c>
      <c r="AB97" s="307">
        <f>'HK3'!Z67</f>
        <v>0</v>
      </c>
      <c r="AC97" s="307">
        <f>'HK3'!AC67</f>
        <v>0</v>
      </c>
      <c r="AD97" s="307">
        <f>'HK4'!J67</f>
        <v>0</v>
      </c>
      <c r="AE97" s="307">
        <f>'HK4'!M67</f>
        <v>0</v>
      </c>
      <c r="AF97" s="307">
        <f>'HK4'!P67</f>
        <v>0</v>
      </c>
      <c r="AG97" s="307">
        <f>'HK4'!S67</f>
        <v>0</v>
      </c>
      <c r="AH97" s="307">
        <f>'HK4'!V67</f>
        <v>0</v>
      </c>
      <c r="AI97" s="307">
        <f>'HK4'!Y67</f>
        <v>0</v>
      </c>
      <c r="AJ97" s="307">
        <f>'HK4'!AB67</f>
        <v>0</v>
      </c>
      <c r="AK97" s="358"/>
      <c r="AL97" s="358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78"/>
      <c r="BC97" s="359">
        <f>ROUND(SUMPRODUCT(H97:AQ97,$H$8:$AQ$8)/SUM($H$8:$AQ$8),2)</f>
        <v>3.21</v>
      </c>
      <c r="BD97" s="359"/>
      <c r="BE97" s="353">
        <f>COUNTIF(H97:AQ97,"&lt;5")</f>
        <v>15</v>
      </c>
      <c r="BF97" s="353">
        <f>SUMIF(H97:AQ97,"&lt;5",$H$8:$AQ$8)</f>
        <v>42</v>
      </c>
      <c r="BG97" s="358" t="e">
        <f>IF(AND(BC97&gt;=5,BF97&lt;=25),"Học tiếp",IF(OR(#REF!&lt;3.5,BC97&lt;4),"Thôi học","Ngừng học"))</f>
        <v>#REF!</v>
      </c>
    </row>
    <row r="98" spans="1:64" s="49" customFormat="1" ht="15.75">
      <c r="A98" s="44"/>
      <c r="E98" s="44"/>
      <c r="F98" s="44"/>
      <c r="G98" s="44"/>
      <c r="H98" s="47"/>
      <c r="I98" s="47"/>
      <c r="J98" s="47"/>
      <c r="K98" s="47"/>
      <c r="L98" s="47"/>
      <c r="M98" s="47"/>
      <c r="N98" s="59"/>
      <c r="O98" s="47"/>
      <c r="P98" s="57"/>
      <c r="Q98" s="57"/>
      <c r="S98" s="47"/>
      <c r="T98" s="57"/>
      <c r="U98" s="57"/>
      <c r="V98" s="58"/>
      <c r="W98" s="47"/>
      <c r="Z98" s="54"/>
      <c r="AG98" s="54"/>
      <c r="BB98" s="377"/>
      <c r="BH98" s="41"/>
      <c r="BI98" s="41"/>
      <c r="BL98" s="54"/>
    </row>
    <row r="99" spans="1:57" ht="18.75">
      <c r="A99" s="70"/>
      <c r="B99" s="72"/>
      <c r="C99" s="72"/>
      <c r="D99" s="82"/>
      <c r="E99" s="82"/>
      <c r="F99" s="82"/>
      <c r="H99" s="83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2"/>
      <c r="AH99" s="82"/>
      <c r="AI99" s="84"/>
      <c r="AJ99" s="8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6"/>
      <c r="BC99" s="86"/>
      <c r="BD99" s="86"/>
      <c r="BE99" s="84"/>
    </row>
    <row r="100" spans="1:57" ht="18.75">
      <c r="A100" s="70"/>
      <c r="B100" s="72"/>
      <c r="C100" s="72"/>
      <c r="D100" s="82"/>
      <c r="E100" s="82"/>
      <c r="F100" s="82"/>
      <c r="H100" s="83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2"/>
      <c r="AH100" s="82"/>
      <c r="AI100" s="84"/>
      <c r="AJ100" s="87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88"/>
      <c r="BD100" s="88"/>
      <c r="BE100" s="84"/>
    </row>
    <row r="101" spans="1:57" ht="18.75">
      <c r="A101" s="82"/>
      <c r="B101" s="82"/>
      <c r="C101" s="82"/>
      <c r="D101" s="82"/>
      <c r="E101" s="82"/>
      <c r="F101" s="89"/>
      <c r="H101" s="82"/>
      <c r="I101" s="82"/>
      <c r="J101" s="82"/>
      <c r="K101" s="82"/>
      <c r="L101" s="82"/>
      <c r="M101" s="82"/>
      <c r="N101" s="82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90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1"/>
      <c r="BC101" s="91"/>
      <c r="BD101" s="91"/>
      <c r="BE101" s="82"/>
    </row>
    <row r="118" ht="18.75"/>
    <row r="119" ht="18.75"/>
    <row r="122" ht="18.75"/>
  </sheetData>
  <sheetProtection/>
  <mergeCells count="2">
    <mergeCell ref="A4:BG4"/>
    <mergeCell ref="A5:BG5"/>
  </mergeCells>
  <printOptions/>
  <pageMargins left="0.29" right="0.2" top="0.35" bottom="0.19" header="0.25" footer="0.16"/>
  <pageSetup horizontalDpi="600" verticalDpi="600" orientation="landscape" paperSize="9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Y97"/>
  <sheetViews>
    <sheetView zoomScale="75" zoomScaleNormal="75" workbookViewId="0" topLeftCell="A1">
      <pane xSplit="3" ySplit="2" topLeftCell="C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T7" sqref="DT7"/>
    </sheetView>
  </sheetViews>
  <sheetFormatPr defaultColWidth="9.140625" defaultRowHeight="12.75"/>
  <cols>
    <col min="1" max="1" width="4.00390625" style="0" customWidth="1"/>
    <col min="2" max="2" width="20.140625" style="0" customWidth="1"/>
    <col min="4" max="4" width="11.28125" style="0" bestFit="1" customWidth="1"/>
    <col min="5" max="5" width="11.28125" style="0" customWidth="1"/>
    <col min="6" max="6" width="12.8515625" style="0" customWidth="1"/>
    <col min="7" max="7" width="6.7109375" style="0" customWidth="1"/>
    <col min="8" max="16" width="4.8515625" style="264" customWidth="1"/>
    <col min="17" max="17" width="4.8515625" style="265" customWidth="1"/>
    <col min="18" max="24" width="4.8515625" style="264" customWidth="1"/>
    <col min="25" max="25" width="4.8515625" style="266" customWidth="1"/>
    <col min="26" max="26" width="8.00390625" style="242" customWidth="1"/>
    <col min="27" max="27" width="9.7109375" style="242" customWidth="1"/>
    <col min="28" max="51" width="4.140625" style="267" customWidth="1"/>
    <col min="52" max="53" width="9.140625" style="267" customWidth="1"/>
    <col min="54" max="76" width="5.57421875" style="285" customWidth="1"/>
    <col min="77" max="97" width="4.00390625" style="301" customWidth="1"/>
    <col min="98" max="98" width="5.57421875" style="301" customWidth="1"/>
    <col min="99" max="99" width="12.140625" style="301" customWidth="1"/>
    <col min="100" max="120" width="4.7109375" style="0" customWidth="1"/>
    <col min="122" max="122" width="13.140625" style="0" customWidth="1"/>
    <col min="123" max="123" width="7.8515625" style="67" customWidth="1"/>
    <col min="124" max="124" width="7.7109375" style="0" customWidth="1"/>
    <col min="125" max="125" width="6.8515625" style="0" customWidth="1"/>
    <col min="126" max="126" width="15.28125" style="0" customWidth="1"/>
    <col min="128" max="128" width="27.421875" style="0" customWidth="1"/>
  </cols>
  <sheetData>
    <row r="1" spans="1:126" s="222" customFormat="1" ht="117" customHeight="1">
      <c r="A1" s="332" t="s">
        <v>0</v>
      </c>
      <c r="B1" s="330" t="s">
        <v>415</v>
      </c>
      <c r="C1" s="331" t="s">
        <v>416</v>
      </c>
      <c r="D1" s="332" t="s">
        <v>65</v>
      </c>
      <c r="E1" s="332" t="s">
        <v>66</v>
      </c>
      <c r="F1" s="332" t="s">
        <v>67</v>
      </c>
      <c r="G1" s="333" t="s">
        <v>236</v>
      </c>
      <c r="H1" s="317" t="s">
        <v>52</v>
      </c>
      <c r="I1" s="317" t="s">
        <v>375</v>
      </c>
      <c r="J1" s="317"/>
      <c r="K1" s="317" t="s">
        <v>49</v>
      </c>
      <c r="L1" s="317" t="s">
        <v>376</v>
      </c>
      <c r="M1" s="317"/>
      <c r="N1" s="317" t="s">
        <v>48</v>
      </c>
      <c r="O1" s="317" t="s">
        <v>377</v>
      </c>
      <c r="P1" s="317"/>
      <c r="Q1" s="317" t="s">
        <v>53</v>
      </c>
      <c r="R1" s="317" t="s">
        <v>378</v>
      </c>
      <c r="S1" s="317"/>
      <c r="T1" s="317" t="s">
        <v>350</v>
      </c>
      <c r="U1" s="317" t="s">
        <v>379</v>
      </c>
      <c r="V1" s="317"/>
      <c r="W1" s="317" t="s">
        <v>55</v>
      </c>
      <c r="X1" s="317" t="s">
        <v>380</v>
      </c>
      <c r="Y1" s="317"/>
      <c r="Z1" s="243" t="s">
        <v>354</v>
      </c>
      <c r="AA1" s="243" t="s">
        <v>355</v>
      </c>
      <c r="AB1" s="323" t="s">
        <v>56</v>
      </c>
      <c r="AC1" s="323" t="s">
        <v>381</v>
      </c>
      <c r="AD1" s="323"/>
      <c r="AE1" s="323" t="s">
        <v>345</v>
      </c>
      <c r="AF1" s="323" t="s">
        <v>382</v>
      </c>
      <c r="AG1" s="323"/>
      <c r="AH1" s="323" t="s">
        <v>346</v>
      </c>
      <c r="AI1" s="323" t="s">
        <v>383</v>
      </c>
      <c r="AJ1" s="323"/>
      <c r="AK1" s="324" t="s">
        <v>347</v>
      </c>
      <c r="AL1" s="324" t="s">
        <v>384</v>
      </c>
      <c r="AM1" s="324"/>
      <c r="AN1" s="323" t="s">
        <v>58</v>
      </c>
      <c r="AO1" s="323" t="s">
        <v>385</v>
      </c>
      <c r="AP1" s="323"/>
      <c r="AQ1" s="323" t="s">
        <v>60</v>
      </c>
      <c r="AR1" s="323" t="s">
        <v>386</v>
      </c>
      <c r="AS1" s="323"/>
      <c r="AT1" s="323" t="s">
        <v>348</v>
      </c>
      <c r="AU1" s="323" t="s">
        <v>387</v>
      </c>
      <c r="AV1" s="323"/>
      <c r="AW1" s="323" t="s">
        <v>50</v>
      </c>
      <c r="AX1" s="323" t="s">
        <v>388</v>
      </c>
      <c r="AY1" s="323"/>
      <c r="AZ1" s="325" t="s">
        <v>333</v>
      </c>
      <c r="BA1" s="325" t="s">
        <v>334</v>
      </c>
      <c r="BB1" s="326" t="s">
        <v>68</v>
      </c>
      <c r="BC1" s="326" t="s">
        <v>389</v>
      </c>
      <c r="BD1" s="326"/>
      <c r="BE1" s="326" t="s">
        <v>71</v>
      </c>
      <c r="BF1" s="326" t="s">
        <v>390</v>
      </c>
      <c r="BG1" s="326"/>
      <c r="BH1" s="326" t="s">
        <v>72</v>
      </c>
      <c r="BI1" s="326" t="s">
        <v>391</v>
      </c>
      <c r="BJ1" s="326"/>
      <c r="BK1" s="326" t="s">
        <v>73</v>
      </c>
      <c r="BL1" s="326" t="s">
        <v>392</v>
      </c>
      <c r="BM1" s="326"/>
      <c r="BN1" s="326" t="s">
        <v>74</v>
      </c>
      <c r="BO1" s="326" t="s">
        <v>393</v>
      </c>
      <c r="BP1" s="326"/>
      <c r="BQ1" s="326" t="s">
        <v>75</v>
      </c>
      <c r="BR1" s="326" t="s">
        <v>394</v>
      </c>
      <c r="BS1" s="326"/>
      <c r="BT1" s="326" t="s">
        <v>76</v>
      </c>
      <c r="BU1" s="326" t="s">
        <v>395</v>
      </c>
      <c r="BV1" s="326"/>
      <c r="BW1" s="286" t="s">
        <v>77</v>
      </c>
      <c r="BX1" s="286" t="s">
        <v>78</v>
      </c>
      <c r="BY1" s="327" t="s">
        <v>79</v>
      </c>
      <c r="BZ1" s="327" t="s">
        <v>396</v>
      </c>
      <c r="CA1" s="327"/>
      <c r="CB1" s="327" t="s">
        <v>80</v>
      </c>
      <c r="CC1" s="327" t="s">
        <v>397</v>
      </c>
      <c r="CD1" s="327"/>
      <c r="CE1" s="327" t="s">
        <v>81</v>
      </c>
      <c r="CF1" s="327" t="s">
        <v>398</v>
      </c>
      <c r="CG1" s="327"/>
      <c r="CH1" s="327" t="s">
        <v>82</v>
      </c>
      <c r="CI1" s="327" t="s">
        <v>399</v>
      </c>
      <c r="CJ1" s="327"/>
      <c r="CK1" s="327" t="s">
        <v>83</v>
      </c>
      <c r="CL1" s="327" t="s">
        <v>400</v>
      </c>
      <c r="CM1" s="327"/>
      <c r="CN1" s="327" t="s">
        <v>84</v>
      </c>
      <c r="CO1" s="327" t="s">
        <v>401</v>
      </c>
      <c r="CP1" s="327"/>
      <c r="CQ1" s="327" t="s">
        <v>85</v>
      </c>
      <c r="CR1" s="327" t="s">
        <v>402</v>
      </c>
      <c r="CS1" s="327"/>
      <c r="CT1" s="328" t="s">
        <v>86</v>
      </c>
      <c r="CU1" s="328" t="s">
        <v>353</v>
      </c>
      <c r="CV1" s="329" t="s">
        <v>357</v>
      </c>
      <c r="CW1" s="329" t="s">
        <v>403</v>
      </c>
      <c r="CX1" s="329"/>
      <c r="CY1" s="329" t="s">
        <v>358</v>
      </c>
      <c r="CZ1" s="329" t="s">
        <v>404</v>
      </c>
      <c r="DA1" s="329"/>
      <c r="DB1" s="329" t="s">
        <v>359</v>
      </c>
      <c r="DC1" s="329" t="s">
        <v>405</v>
      </c>
      <c r="DD1" s="329"/>
      <c r="DE1" s="329" t="s">
        <v>360</v>
      </c>
      <c r="DF1" s="329" t="s">
        <v>406</v>
      </c>
      <c r="DG1" s="329"/>
      <c r="DH1" s="329" t="s">
        <v>361</v>
      </c>
      <c r="DI1" s="329" t="s">
        <v>407</v>
      </c>
      <c r="DJ1" s="329"/>
      <c r="DK1" s="329" t="s">
        <v>362</v>
      </c>
      <c r="DL1" s="329" t="s">
        <v>408</v>
      </c>
      <c r="DM1" s="329"/>
      <c r="DN1" s="329" t="s">
        <v>363</v>
      </c>
      <c r="DO1" s="329" t="s">
        <v>409</v>
      </c>
      <c r="DP1" s="329"/>
      <c r="DQ1" s="241" t="s">
        <v>365</v>
      </c>
      <c r="DR1" s="241" t="s">
        <v>366</v>
      </c>
      <c r="DS1" s="336" t="s">
        <v>88</v>
      </c>
      <c r="DT1" s="336" t="s">
        <v>61</v>
      </c>
      <c r="DU1" s="336" t="s">
        <v>417</v>
      </c>
      <c r="DV1" s="336" t="s">
        <v>63</v>
      </c>
    </row>
    <row r="2" spans="1:126" s="177" customFormat="1" ht="16.5">
      <c r="A2" s="334"/>
      <c r="B2" s="134"/>
      <c r="C2" s="93"/>
      <c r="D2" s="334"/>
      <c r="E2" s="334"/>
      <c r="F2" s="334"/>
      <c r="G2" s="335"/>
      <c r="H2" s="316">
        <v>0</v>
      </c>
      <c r="I2" s="316">
        <v>0</v>
      </c>
      <c r="J2" s="316">
        <v>3</v>
      </c>
      <c r="K2" s="316">
        <v>0</v>
      </c>
      <c r="L2" s="316">
        <v>0</v>
      </c>
      <c r="M2" s="316">
        <v>5</v>
      </c>
      <c r="N2" s="316">
        <v>0</v>
      </c>
      <c r="O2" s="316">
        <v>0</v>
      </c>
      <c r="P2" s="316">
        <v>0</v>
      </c>
      <c r="Q2" s="316">
        <v>0</v>
      </c>
      <c r="R2" s="316">
        <v>0</v>
      </c>
      <c r="S2" s="316">
        <v>3</v>
      </c>
      <c r="T2" s="316">
        <v>0</v>
      </c>
      <c r="U2" s="316">
        <v>0</v>
      </c>
      <c r="V2" s="316">
        <v>3</v>
      </c>
      <c r="W2" s="316">
        <v>0</v>
      </c>
      <c r="X2" s="316">
        <v>0</v>
      </c>
      <c r="Y2" s="316">
        <v>4</v>
      </c>
      <c r="Z2" s="244">
        <f>SUM(H2:Y2)</f>
        <v>18</v>
      </c>
      <c r="AA2" s="244">
        <v>0</v>
      </c>
      <c r="AB2" s="318">
        <v>0</v>
      </c>
      <c r="AC2" s="318">
        <v>0</v>
      </c>
      <c r="AD2" s="318">
        <v>3</v>
      </c>
      <c r="AE2" s="318">
        <v>0</v>
      </c>
      <c r="AF2" s="318">
        <v>0</v>
      </c>
      <c r="AG2" s="318">
        <v>5</v>
      </c>
      <c r="AH2" s="318">
        <v>0</v>
      </c>
      <c r="AI2" s="318">
        <v>0</v>
      </c>
      <c r="AJ2" s="318">
        <v>4</v>
      </c>
      <c r="AK2" s="318">
        <v>0</v>
      </c>
      <c r="AL2" s="318">
        <v>0</v>
      </c>
      <c r="AM2" s="318">
        <v>7.5</v>
      </c>
      <c r="AN2" s="318">
        <v>0</v>
      </c>
      <c r="AO2" s="318">
        <v>0</v>
      </c>
      <c r="AP2" s="318">
        <v>4</v>
      </c>
      <c r="AQ2" s="318">
        <v>0</v>
      </c>
      <c r="AR2" s="318">
        <v>0</v>
      </c>
      <c r="AS2" s="318">
        <v>4</v>
      </c>
      <c r="AT2" s="318">
        <v>0</v>
      </c>
      <c r="AU2" s="318">
        <v>0</v>
      </c>
      <c r="AV2" s="318">
        <v>3</v>
      </c>
      <c r="AW2" s="318">
        <v>0</v>
      </c>
      <c r="AX2" s="318">
        <v>0</v>
      </c>
      <c r="AY2" s="318">
        <v>0</v>
      </c>
      <c r="AZ2" s="319">
        <f>SUM(AB2:AY2)</f>
        <v>30.5</v>
      </c>
      <c r="BA2" s="319">
        <v>0</v>
      </c>
      <c r="BB2" s="320">
        <v>0</v>
      </c>
      <c r="BC2" s="320">
        <v>0</v>
      </c>
      <c r="BD2" s="320">
        <v>4</v>
      </c>
      <c r="BE2" s="320">
        <v>0</v>
      </c>
      <c r="BF2" s="320">
        <v>0</v>
      </c>
      <c r="BG2" s="320">
        <v>3</v>
      </c>
      <c r="BH2" s="320">
        <v>0</v>
      </c>
      <c r="BI2" s="320">
        <v>0</v>
      </c>
      <c r="BJ2" s="320">
        <v>4</v>
      </c>
      <c r="BK2" s="320">
        <v>0</v>
      </c>
      <c r="BL2" s="320">
        <v>0</v>
      </c>
      <c r="BM2" s="320">
        <v>4</v>
      </c>
      <c r="BN2" s="320">
        <v>0</v>
      </c>
      <c r="BO2" s="320">
        <v>0</v>
      </c>
      <c r="BP2" s="320">
        <v>3</v>
      </c>
      <c r="BQ2" s="320">
        <v>0</v>
      </c>
      <c r="BR2" s="320">
        <v>0</v>
      </c>
      <c r="BS2" s="320">
        <v>3</v>
      </c>
      <c r="BT2" s="320">
        <v>0</v>
      </c>
      <c r="BU2" s="320">
        <v>0</v>
      </c>
      <c r="BV2" s="320">
        <v>0</v>
      </c>
      <c r="BW2" s="321">
        <f>SUM(BB2:BV2)</f>
        <v>21</v>
      </c>
      <c r="BX2" s="320">
        <v>0</v>
      </c>
      <c r="BY2" s="322">
        <v>0</v>
      </c>
      <c r="BZ2" s="322">
        <v>0</v>
      </c>
      <c r="CA2" s="322">
        <v>4</v>
      </c>
      <c r="CB2" s="322">
        <v>0</v>
      </c>
      <c r="CC2" s="322">
        <v>0</v>
      </c>
      <c r="CD2" s="322">
        <v>4</v>
      </c>
      <c r="CE2" s="322">
        <v>0</v>
      </c>
      <c r="CF2" s="322">
        <v>0</v>
      </c>
      <c r="CG2" s="322">
        <v>4</v>
      </c>
      <c r="CH2" s="322">
        <v>0</v>
      </c>
      <c r="CI2" s="322">
        <v>0</v>
      </c>
      <c r="CJ2" s="322">
        <v>4</v>
      </c>
      <c r="CK2" s="322">
        <v>0</v>
      </c>
      <c r="CL2" s="322">
        <v>0</v>
      </c>
      <c r="CM2" s="322">
        <v>4</v>
      </c>
      <c r="CN2" s="322">
        <v>0</v>
      </c>
      <c r="CO2" s="322">
        <v>0</v>
      </c>
      <c r="CP2" s="322">
        <v>0</v>
      </c>
      <c r="CQ2" s="322">
        <v>0</v>
      </c>
      <c r="CR2" s="322">
        <v>0</v>
      </c>
      <c r="CS2" s="322">
        <v>0</v>
      </c>
      <c r="CT2" s="322">
        <f>SUM(BY2:CS2)</f>
        <v>20</v>
      </c>
      <c r="CU2" s="322">
        <v>0</v>
      </c>
      <c r="CV2" s="240">
        <v>0</v>
      </c>
      <c r="CW2" s="240">
        <v>0</v>
      </c>
      <c r="CX2" s="240">
        <v>4</v>
      </c>
      <c r="CY2" s="240">
        <v>0</v>
      </c>
      <c r="CZ2" s="240">
        <v>0</v>
      </c>
      <c r="DA2" s="240">
        <v>3</v>
      </c>
      <c r="DB2" s="240">
        <v>0</v>
      </c>
      <c r="DC2" s="240">
        <v>0</v>
      </c>
      <c r="DD2" s="240">
        <v>4</v>
      </c>
      <c r="DE2" s="240">
        <v>0</v>
      </c>
      <c r="DF2" s="240">
        <v>0</v>
      </c>
      <c r="DG2" s="240">
        <v>4</v>
      </c>
      <c r="DH2" s="240">
        <v>0</v>
      </c>
      <c r="DI2" s="240">
        <v>0</v>
      </c>
      <c r="DJ2" s="240">
        <v>4</v>
      </c>
      <c r="DK2" s="240">
        <v>0</v>
      </c>
      <c r="DL2" s="240">
        <v>0</v>
      </c>
      <c r="DM2" s="240">
        <v>4</v>
      </c>
      <c r="DN2" s="240">
        <v>0</v>
      </c>
      <c r="DO2" s="240">
        <v>0</v>
      </c>
      <c r="DP2" s="240">
        <v>0</v>
      </c>
      <c r="DQ2" s="135">
        <f>SUM(CV2:DP2)</f>
        <v>23</v>
      </c>
      <c r="DR2" s="135">
        <v>0</v>
      </c>
      <c r="DS2" s="337">
        <v>112.5</v>
      </c>
      <c r="DT2" s="337">
        <v>0</v>
      </c>
      <c r="DU2" s="337">
        <v>0</v>
      </c>
      <c r="DV2" s="337">
        <v>0</v>
      </c>
    </row>
    <row r="3" spans="1:129" ht="19.5" customHeight="1">
      <c r="A3" s="154">
        <v>1</v>
      </c>
      <c r="B3" s="95" t="s">
        <v>98</v>
      </c>
      <c r="C3" s="96" t="s">
        <v>99</v>
      </c>
      <c r="D3" s="155">
        <v>409180081</v>
      </c>
      <c r="E3" s="156" t="s">
        <v>248</v>
      </c>
      <c r="F3" s="157" t="s">
        <v>328</v>
      </c>
      <c r="G3" s="128" t="s">
        <v>231</v>
      </c>
      <c r="H3" s="245">
        <v>7</v>
      </c>
      <c r="I3" s="246"/>
      <c r="J3" s="247">
        <v>7</v>
      </c>
      <c r="K3" s="245">
        <v>7</v>
      </c>
      <c r="L3" s="246"/>
      <c r="M3" s="247">
        <v>7</v>
      </c>
      <c r="N3" s="245">
        <v>4</v>
      </c>
      <c r="O3" s="246">
        <v>6</v>
      </c>
      <c r="P3" s="247">
        <v>6</v>
      </c>
      <c r="Q3" s="246">
        <v>9</v>
      </c>
      <c r="R3" s="246"/>
      <c r="S3" s="247">
        <v>9</v>
      </c>
      <c r="T3" s="245">
        <v>7</v>
      </c>
      <c r="U3" s="246"/>
      <c r="V3" s="247">
        <v>7</v>
      </c>
      <c r="W3" s="245">
        <v>8</v>
      </c>
      <c r="X3" s="246"/>
      <c r="Y3" s="247">
        <v>8</v>
      </c>
      <c r="Z3" s="248">
        <v>7.56</v>
      </c>
      <c r="AA3" s="249" t="s">
        <v>368</v>
      </c>
      <c r="AB3" s="268">
        <v>7</v>
      </c>
      <c r="AC3" s="268"/>
      <c r="AD3" s="269">
        <v>7</v>
      </c>
      <c r="AE3" s="268">
        <v>5</v>
      </c>
      <c r="AF3" s="268"/>
      <c r="AG3" s="269">
        <v>5</v>
      </c>
      <c r="AH3" s="268">
        <v>5</v>
      </c>
      <c r="AI3" s="268"/>
      <c r="AJ3" s="269">
        <v>5</v>
      </c>
      <c r="AK3" s="268">
        <v>7</v>
      </c>
      <c r="AL3" s="268"/>
      <c r="AM3" s="269">
        <v>7</v>
      </c>
      <c r="AN3" s="268">
        <v>4</v>
      </c>
      <c r="AO3" s="268">
        <v>7</v>
      </c>
      <c r="AP3" s="269">
        <v>7</v>
      </c>
      <c r="AQ3" s="268">
        <v>5</v>
      </c>
      <c r="AR3" s="268"/>
      <c r="AS3" s="269">
        <v>5</v>
      </c>
      <c r="AT3" s="268">
        <v>7</v>
      </c>
      <c r="AU3" s="268"/>
      <c r="AV3" s="269">
        <v>7</v>
      </c>
      <c r="AW3" s="268">
        <v>6</v>
      </c>
      <c r="AX3" s="268"/>
      <c r="AY3" s="269">
        <v>6</v>
      </c>
      <c r="AZ3" s="270">
        <v>6.15</v>
      </c>
      <c r="BA3" s="271" t="s">
        <v>371</v>
      </c>
      <c r="BB3" s="287">
        <v>7</v>
      </c>
      <c r="BC3" s="288"/>
      <c r="BD3" s="288">
        <v>7</v>
      </c>
      <c r="BE3" s="287">
        <v>6</v>
      </c>
      <c r="BF3" s="288"/>
      <c r="BG3" s="288">
        <v>6</v>
      </c>
      <c r="BH3" s="287">
        <v>3</v>
      </c>
      <c r="BI3" s="288">
        <v>10</v>
      </c>
      <c r="BJ3" s="288">
        <v>10</v>
      </c>
      <c r="BK3" s="287">
        <v>6</v>
      </c>
      <c r="BL3" s="288"/>
      <c r="BM3" s="288">
        <v>6</v>
      </c>
      <c r="BN3" s="287">
        <v>7</v>
      </c>
      <c r="BO3" s="288"/>
      <c r="BP3" s="288">
        <v>7</v>
      </c>
      <c r="BQ3" s="287">
        <v>6</v>
      </c>
      <c r="BR3" s="288"/>
      <c r="BS3" s="288">
        <v>6</v>
      </c>
      <c r="BT3" s="287">
        <v>6</v>
      </c>
      <c r="BU3" s="288"/>
      <c r="BV3" s="288">
        <v>6</v>
      </c>
      <c r="BW3" s="289">
        <v>7.1</v>
      </c>
      <c r="BX3" s="290" t="s">
        <v>368</v>
      </c>
      <c r="BY3" s="302">
        <v>6</v>
      </c>
      <c r="BZ3" s="303"/>
      <c r="CA3" s="303">
        <v>6</v>
      </c>
      <c r="CB3" s="302">
        <v>3</v>
      </c>
      <c r="CC3" s="303"/>
      <c r="CD3" s="303">
        <v>3</v>
      </c>
      <c r="CE3" s="302">
        <v>6</v>
      </c>
      <c r="CF3" s="303"/>
      <c r="CG3" s="303">
        <v>6</v>
      </c>
      <c r="CH3" s="302">
        <v>8</v>
      </c>
      <c r="CI3" s="303"/>
      <c r="CJ3" s="303">
        <v>8</v>
      </c>
      <c r="CK3" s="302">
        <v>8</v>
      </c>
      <c r="CL3" s="303"/>
      <c r="CM3" s="303">
        <v>8</v>
      </c>
      <c r="CN3" s="302">
        <v>6</v>
      </c>
      <c r="CO3" s="303"/>
      <c r="CP3" s="303">
        <v>6</v>
      </c>
      <c r="CQ3" s="302">
        <v>0</v>
      </c>
      <c r="CR3" s="303"/>
      <c r="CS3" s="303">
        <v>0</v>
      </c>
      <c r="CT3" s="304">
        <v>6.2</v>
      </c>
      <c r="CU3" s="305" t="s">
        <v>367</v>
      </c>
      <c r="CV3" s="225">
        <v>4</v>
      </c>
      <c r="CW3" s="100">
        <v>7</v>
      </c>
      <c r="CX3" s="100">
        <v>7</v>
      </c>
      <c r="CY3" s="225">
        <v>5</v>
      </c>
      <c r="CZ3" s="100"/>
      <c r="DA3" s="100">
        <v>5</v>
      </c>
      <c r="DB3" s="225">
        <v>7</v>
      </c>
      <c r="DC3" s="100"/>
      <c r="DD3" s="100">
        <v>7</v>
      </c>
      <c r="DE3" s="225">
        <v>5</v>
      </c>
      <c r="DF3" s="100"/>
      <c r="DG3" s="100">
        <v>5</v>
      </c>
      <c r="DH3" s="225">
        <v>8</v>
      </c>
      <c r="DI3" s="100"/>
      <c r="DJ3" s="100">
        <v>8</v>
      </c>
      <c r="DK3" s="225">
        <v>8</v>
      </c>
      <c r="DL3" s="100"/>
      <c r="DM3" s="100">
        <v>8</v>
      </c>
      <c r="DN3" s="225">
        <v>6</v>
      </c>
      <c r="DO3" s="100"/>
      <c r="DP3" s="100">
        <v>6</v>
      </c>
      <c r="DQ3" s="137">
        <v>6.74</v>
      </c>
      <c r="DR3" s="138" t="s">
        <v>367</v>
      </c>
      <c r="DS3" s="153" t="s">
        <v>419</v>
      </c>
      <c r="DT3" s="338">
        <v>2</v>
      </c>
      <c r="DU3" s="338">
        <v>4</v>
      </c>
      <c r="DV3" s="338" t="s">
        <v>418</v>
      </c>
      <c r="DW3" s="9">
        <v>1</v>
      </c>
      <c r="DX3" t="s">
        <v>52</v>
      </c>
      <c r="DY3">
        <v>3</v>
      </c>
    </row>
    <row r="4" spans="1:129" ht="19.5" customHeight="1">
      <c r="A4" s="158">
        <v>2</v>
      </c>
      <c r="B4" s="105" t="s">
        <v>100</v>
      </c>
      <c r="C4" s="106" t="s">
        <v>99</v>
      </c>
      <c r="D4" s="161">
        <v>409180082</v>
      </c>
      <c r="E4" s="162" t="s">
        <v>249</v>
      </c>
      <c r="F4" s="163" t="s">
        <v>16</v>
      </c>
      <c r="G4" s="129" t="s">
        <v>164</v>
      </c>
      <c r="H4" s="250">
        <v>7</v>
      </c>
      <c r="I4" s="251"/>
      <c r="J4" s="252">
        <v>7</v>
      </c>
      <c r="K4" s="253">
        <v>6</v>
      </c>
      <c r="L4" s="253"/>
      <c r="M4" s="252">
        <v>6</v>
      </c>
      <c r="N4" s="253">
        <v>6</v>
      </c>
      <c r="O4" s="253"/>
      <c r="P4" s="252">
        <v>6</v>
      </c>
      <c r="Q4" s="250">
        <v>9</v>
      </c>
      <c r="R4" s="253"/>
      <c r="S4" s="252">
        <v>9</v>
      </c>
      <c r="T4" s="253">
        <v>7</v>
      </c>
      <c r="U4" s="253"/>
      <c r="V4" s="252">
        <v>7</v>
      </c>
      <c r="W4" s="253">
        <v>3</v>
      </c>
      <c r="X4" s="253">
        <v>7</v>
      </c>
      <c r="Y4" s="252">
        <v>7</v>
      </c>
      <c r="Z4" s="254">
        <v>7.06</v>
      </c>
      <c r="AA4" s="255" t="s">
        <v>368</v>
      </c>
      <c r="AB4" s="272">
        <v>7</v>
      </c>
      <c r="AC4" s="273"/>
      <c r="AD4" s="274">
        <v>7</v>
      </c>
      <c r="AE4" s="275">
        <v>5</v>
      </c>
      <c r="AF4" s="275"/>
      <c r="AG4" s="274">
        <v>5</v>
      </c>
      <c r="AH4" s="275">
        <v>5</v>
      </c>
      <c r="AI4" s="275"/>
      <c r="AJ4" s="274">
        <v>5</v>
      </c>
      <c r="AK4" s="272">
        <v>6</v>
      </c>
      <c r="AL4" s="275"/>
      <c r="AM4" s="274">
        <v>6</v>
      </c>
      <c r="AN4" s="275">
        <v>2</v>
      </c>
      <c r="AO4" s="275">
        <v>3</v>
      </c>
      <c r="AP4" s="274">
        <v>3</v>
      </c>
      <c r="AQ4" s="275">
        <v>5</v>
      </c>
      <c r="AR4" s="275"/>
      <c r="AS4" s="274">
        <v>5</v>
      </c>
      <c r="AT4" s="272">
        <v>6</v>
      </c>
      <c r="AU4" s="275"/>
      <c r="AV4" s="274">
        <v>6</v>
      </c>
      <c r="AW4" s="275">
        <v>7</v>
      </c>
      <c r="AX4" s="275"/>
      <c r="AY4" s="274">
        <v>7</v>
      </c>
      <c r="AZ4" s="276">
        <v>5.28</v>
      </c>
      <c r="BA4" s="277" t="s">
        <v>372</v>
      </c>
      <c r="BB4" s="291">
        <v>5</v>
      </c>
      <c r="BC4" s="292"/>
      <c r="BD4" s="293">
        <v>5</v>
      </c>
      <c r="BE4" s="291">
        <v>6</v>
      </c>
      <c r="BF4" s="292"/>
      <c r="BG4" s="293">
        <v>6</v>
      </c>
      <c r="BH4" s="291">
        <v>3</v>
      </c>
      <c r="BI4" s="292">
        <v>10</v>
      </c>
      <c r="BJ4" s="293">
        <v>10</v>
      </c>
      <c r="BK4" s="291">
        <v>5</v>
      </c>
      <c r="BL4" s="292"/>
      <c r="BM4" s="293">
        <v>5</v>
      </c>
      <c r="BN4" s="291">
        <v>7</v>
      </c>
      <c r="BO4" s="292"/>
      <c r="BP4" s="293">
        <v>7</v>
      </c>
      <c r="BQ4" s="291">
        <v>7</v>
      </c>
      <c r="BR4" s="292"/>
      <c r="BS4" s="293">
        <v>7</v>
      </c>
      <c r="BT4" s="291">
        <v>9</v>
      </c>
      <c r="BU4" s="292"/>
      <c r="BV4" s="293">
        <v>9</v>
      </c>
      <c r="BW4" s="294">
        <v>6.67</v>
      </c>
      <c r="BX4" s="295" t="s">
        <v>371</v>
      </c>
      <c r="BY4" s="306">
        <v>6</v>
      </c>
      <c r="BZ4" s="307"/>
      <c r="CA4" s="308">
        <v>6</v>
      </c>
      <c r="CB4" s="306">
        <v>3</v>
      </c>
      <c r="CC4" s="307">
        <v>3</v>
      </c>
      <c r="CD4" s="308">
        <v>3</v>
      </c>
      <c r="CE4" s="306">
        <v>3</v>
      </c>
      <c r="CF4" s="307">
        <v>6</v>
      </c>
      <c r="CG4" s="308">
        <v>6</v>
      </c>
      <c r="CH4" s="306">
        <v>8</v>
      </c>
      <c r="CI4" s="307"/>
      <c r="CJ4" s="308">
        <v>8</v>
      </c>
      <c r="CK4" s="306">
        <v>7</v>
      </c>
      <c r="CL4" s="307"/>
      <c r="CM4" s="308">
        <v>7</v>
      </c>
      <c r="CN4" s="306">
        <v>7</v>
      </c>
      <c r="CO4" s="307"/>
      <c r="CP4" s="308">
        <v>7</v>
      </c>
      <c r="CQ4" s="306">
        <v>5</v>
      </c>
      <c r="CR4" s="307"/>
      <c r="CS4" s="308">
        <v>5</v>
      </c>
      <c r="CT4" s="309">
        <v>6</v>
      </c>
      <c r="CU4" s="310" t="s">
        <v>367</v>
      </c>
      <c r="CV4" s="226">
        <v>5</v>
      </c>
      <c r="CW4" s="110"/>
      <c r="CX4" s="109">
        <v>5</v>
      </c>
      <c r="CY4" s="226">
        <v>6</v>
      </c>
      <c r="CZ4" s="110"/>
      <c r="DA4" s="109">
        <v>6</v>
      </c>
      <c r="DB4" s="226">
        <v>5</v>
      </c>
      <c r="DC4" s="110"/>
      <c r="DD4" s="109">
        <v>5</v>
      </c>
      <c r="DE4" s="226">
        <v>2</v>
      </c>
      <c r="DF4" s="110"/>
      <c r="DG4" s="109">
        <v>2</v>
      </c>
      <c r="DH4" s="226">
        <v>7</v>
      </c>
      <c r="DI4" s="110"/>
      <c r="DJ4" s="109">
        <v>7</v>
      </c>
      <c r="DK4" s="226">
        <v>9</v>
      </c>
      <c r="DL4" s="110"/>
      <c r="DM4" s="109">
        <v>9</v>
      </c>
      <c r="DN4" s="226">
        <v>7</v>
      </c>
      <c r="DO4" s="110"/>
      <c r="DP4" s="109">
        <v>7</v>
      </c>
      <c r="DQ4" s="140">
        <v>5.65</v>
      </c>
      <c r="DR4" s="141" t="s">
        <v>369</v>
      </c>
      <c r="DS4" s="102" t="s">
        <v>420</v>
      </c>
      <c r="DT4" s="99">
        <v>3</v>
      </c>
      <c r="DU4" s="99">
        <v>12</v>
      </c>
      <c r="DV4" s="103" t="s">
        <v>418</v>
      </c>
      <c r="DW4" s="9">
        <v>2</v>
      </c>
      <c r="DX4" t="s">
        <v>49</v>
      </c>
      <c r="DY4">
        <v>5</v>
      </c>
    </row>
    <row r="5" spans="1:129" ht="19.5" customHeight="1">
      <c r="A5" s="164">
        <v>3</v>
      </c>
      <c r="B5" s="105" t="s">
        <v>101</v>
      </c>
      <c r="C5" s="106" t="s">
        <v>99</v>
      </c>
      <c r="D5" s="165">
        <v>409180083</v>
      </c>
      <c r="E5" s="162" t="s">
        <v>250</v>
      </c>
      <c r="F5" s="163" t="s">
        <v>3</v>
      </c>
      <c r="G5" s="129" t="s">
        <v>164</v>
      </c>
      <c r="H5" s="250">
        <v>7</v>
      </c>
      <c r="I5" s="251"/>
      <c r="J5" s="252">
        <v>7</v>
      </c>
      <c r="K5" s="253">
        <v>8</v>
      </c>
      <c r="L5" s="253"/>
      <c r="M5" s="252">
        <v>8</v>
      </c>
      <c r="N5" s="253">
        <v>8</v>
      </c>
      <c r="O5" s="253"/>
      <c r="P5" s="252">
        <v>8</v>
      </c>
      <c r="Q5" s="250">
        <v>9</v>
      </c>
      <c r="R5" s="253"/>
      <c r="S5" s="252">
        <v>9</v>
      </c>
      <c r="T5" s="253">
        <v>7</v>
      </c>
      <c r="U5" s="253"/>
      <c r="V5" s="252">
        <v>7</v>
      </c>
      <c r="W5" s="253">
        <v>7</v>
      </c>
      <c r="X5" s="253"/>
      <c r="Y5" s="252">
        <v>7</v>
      </c>
      <c r="Z5" s="254">
        <v>7.61</v>
      </c>
      <c r="AA5" s="255" t="s">
        <v>368</v>
      </c>
      <c r="AB5" s="272">
        <v>6</v>
      </c>
      <c r="AC5" s="273"/>
      <c r="AD5" s="274">
        <v>6</v>
      </c>
      <c r="AE5" s="275">
        <v>8</v>
      </c>
      <c r="AF5" s="275"/>
      <c r="AG5" s="274">
        <v>8</v>
      </c>
      <c r="AH5" s="275">
        <v>6</v>
      </c>
      <c r="AI5" s="275"/>
      <c r="AJ5" s="274">
        <v>6</v>
      </c>
      <c r="AK5" s="272">
        <v>7</v>
      </c>
      <c r="AL5" s="275"/>
      <c r="AM5" s="274">
        <v>7</v>
      </c>
      <c r="AN5" s="275">
        <v>5</v>
      </c>
      <c r="AO5" s="275"/>
      <c r="AP5" s="274">
        <v>5</v>
      </c>
      <c r="AQ5" s="275">
        <v>7</v>
      </c>
      <c r="AR5" s="275"/>
      <c r="AS5" s="274">
        <v>7</v>
      </c>
      <c r="AT5" s="272">
        <v>7</v>
      </c>
      <c r="AU5" s="275"/>
      <c r="AV5" s="274">
        <v>7</v>
      </c>
      <c r="AW5" s="275">
        <v>7</v>
      </c>
      <c r="AX5" s="275"/>
      <c r="AY5" s="274">
        <v>7</v>
      </c>
      <c r="AZ5" s="276">
        <v>6.67</v>
      </c>
      <c r="BA5" s="277" t="s">
        <v>371</v>
      </c>
      <c r="BB5" s="291">
        <v>7</v>
      </c>
      <c r="BC5" s="292"/>
      <c r="BD5" s="293">
        <v>7</v>
      </c>
      <c r="BE5" s="291">
        <v>5</v>
      </c>
      <c r="BF5" s="292"/>
      <c r="BG5" s="293">
        <v>5</v>
      </c>
      <c r="BH5" s="291">
        <v>10</v>
      </c>
      <c r="BI5" s="292"/>
      <c r="BJ5" s="293">
        <v>10</v>
      </c>
      <c r="BK5" s="291">
        <v>8</v>
      </c>
      <c r="BL5" s="292"/>
      <c r="BM5" s="293">
        <v>8</v>
      </c>
      <c r="BN5" s="291">
        <v>7</v>
      </c>
      <c r="BO5" s="292"/>
      <c r="BP5" s="293">
        <v>7</v>
      </c>
      <c r="BQ5" s="291">
        <v>6</v>
      </c>
      <c r="BR5" s="292"/>
      <c r="BS5" s="293">
        <v>6</v>
      </c>
      <c r="BT5" s="291">
        <v>10</v>
      </c>
      <c r="BU5" s="292"/>
      <c r="BV5" s="293">
        <v>10</v>
      </c>
      <c r="BW5" s="294">
        <v>7.33</v>
      </c>
      <c r="BX5" s="295" t="s">
        <v>368</v>
      </c>
      <c r="BY5" s="306">
        <v>7</v>
      </c>
      <c r="BZ5" s="307"/>
      <c r="CA5" s="308">
        <v>7</v>
      </c>
      <c r="CB5" s="306">
        <v>3</v>
      </c>
      <c r="CC5" s="307">
        <v>4</v>
      </c>
      <c r="CD5" s="308">
        <v>4</v>
      </c>
      <c r="CE5" s="306">
        <v>4</v>
      </c>
      <c r="CF5" s="307">
        <v>6</v>
      </c>
      <c r="CG5" s="308">
        <v>6</v>
      </c>
      <c r="CH5" s="306">
        <v>8</v>
      </c>
      <c r="CI5" s="307"/>
      <c r="CJ5" s="308">
        <v>8</v>
      </c>
      <c r="CK5" s="306">
        <v>7</v>
      </c>
      <c r="CL5" s="307"/>
      <c r="CM5" s="308">
        <v>7</v>
      </c>
      <c r="CN5" s="306">
        <v>6</v>
      </c>
      <c r="CO5" s="307"/>
      <c r="CP5" s="308">
        <v>6</v>
      </c>
      <c r="CQ5" s="306">
        <v>10</v>
      </c>
      <c r="CR5" s="307"/>
      <c r="CS5" s="308">
        <v>10</v>
      </c>
      <c r="CT5" s="309">
        <v>6.4</v>
      </c>
      <c r="CU5" s="310" t="s">
        <v>367</v>
      </c>
      <c r="CV5" s="226">
        <v>5</v>
      </c>
      <c r="CW5" s="110"/>
      <c r="CX5" s="109">
        <v>5</v>
      </c>
      <c r="CY5" s="226">
        <v>6</v>
      </c>
      <c r="CZ5" s="110"/>
      <c r="DA5" s="109">
        <v>6</v>
      </c>
      <c r="DB5" s="226">
        <v>8</v>
      </c>
      <c r="DC5" s="110"/>
      <c r="DD5" s="109">
        <v>8</v>
      </c>
      <c r="DE5" s="226">
        <v>5</v>
      </c>
      <c r="DF5" s="110"/>
      <c r="DG5" s="109">
        <v>5</v>
      </c>
      <c r="DH5" s="226">
        <v>6</v>
      </c>
      <c r="DI5" s="110"/>
      <c r="DJ5" s="109">
        <v>6</v>
      </c>
      <c r="DK5" s="226">
        <v>8</v>
      </c>
      <c r="DL5" s="110"/>
      <c r="DM5" s="109">
        <v>8</v>
      </c>
      <c r="DN5" s="226">
        <v>8</v>
      </c>
      <c r="DO5" s="110"/>
      <c r="DP5" s="109">
        <v>8</v>
      </c>
      <c r="DQ5" s="140">
        <v>6.35</v>
      </c>
      <c r="DR5" s="141" t="s">
        <v>367</v>
      </c>
      <c r="DS5" s="111" t="s">
        <v>421</v>
      </c>
      <c r="DT5" s="104">
        <v>1</v>
      </c>
      <c r="DU5" s="104">
        <v>4</v>
      </c>
      <c r="DV5" s="112" t="s">
        <v>418</v>
      </c>
      <c r="DW5" s="9">
        <v>3</v>
      </c>
      <c r="DX5" t="s">
        <v>53</v>
      </c>
      <c r="DY5">
        <v>3</v>
      </c>
    </row>
    <row r="6" spans="1:129" ht="19.5" customHeight="1">
      <c r="A6" s="158">
        <v>4</v>
      </c>
      <c r="B6" s="105" t="s">
        <v>102</v>
      </c>
      <c r="C6" s="106" t="s">
        <v>103</v>
      </c>
      <c r="D6" s="161">
        <v>409180084</v>
      </c>
      <c r="E6" s="162" t="s">
        <v>251</v>
      </c>
      <c r="F6" s="163" t="s">
        <v>17</v>
      </c>
      <c r="G6" s="129" t="s">
        <v>231</v>
      </c>
      <c r="H6" s="250">
        <v>8</v>
      </c>
      <c r="I6" s="251"/>
      <c r="J6" s="252">
        <v>8</v>
      </c>
      <c r="K6" s="253">
        <v>8</v>
      </c>
      <c r="L6" s="253"/>
      <c r="M6" s="252">
        <v>8</v>
      </c>
      <c r="N6" s="253">
        <v>4</v>
      </c>
      <c r="O6" s="253">
        <v>5</v>
      </c>
      <c r="P6" s="252">
        <v>5</v>
      </c>
      <c r="Q6" s="250">
        <v>9</v>
      </c>
      <c r="R6" s="253"/>
      <c r="S6" s="252">
        <v>9</v>
      </c>
      <c r="T6" s="253">
        <v>8</v>
      </c>
      <c r="U6" s="253"/>
      <c r="V6" s="252">
        <v>8</v>
      </c>
      <c r="W6" s="253">
        <v>8</v>
      </c>
      <c r="X6" s="253"/>
      <c r="Y6" s="252">
        <v>8</v>
      </c>
      <c r="Z6" s="254">
        <v>8.17</v>
      </c>
      <c r="AA6" s="255" t="s">
        <v>373</v>
      </c>
      <c r="AB6" s="272">
        <v>6</v>
      </c>
      <c r="AC6" s="273"/>
      <c r="AD6" s="274">
        <v>6</v>
      </c>
      <c r="AE6" s="275">
        <v>5</v>
      </c>
      <c r="AF6" s="275"/>
      <c r="AG6" s="274">
        <v>5</v>
      </c>
      <c r="AH6" s="275">
        <v>7</v>
      </c>
      <c r="AI6" s="275"/>
      <c r="AJ6" s="274">
        <v>7</v>
      </c>
      <c r="AK6" s="272">
        <v>7</v>
      </c>
      <c r="AL6" s="275"/>
      <c r="AM6" s="274">
        <v>7</v>
      </c>
      <c r="AN6" s="275">
        <v>6</v>
      </c>
      <c r="AO6" s="275"/>
      <c r="AP6" s="274">
        <v>6</v>
      </c>
      <c r="AQ6" s="275">
        <v>5</v>
      </c>
      <c r="AR6" s="275"/>
      <c r="AS6" s="274">
        <v>5</v>
      </c>
      <c r="AT6" s="272">
        <v>7</v>
      </c>
      <c r="AU6" s="275"/>
      <c r="AV6" s="274">
        <v>7</v>
      </c>
      <c r="AW6" s="275">
        <v>6</v>
      </c>
      <c r="AX6" s="275"/>
      <c r="AY6" s="274">
        <v>6</v>
      </c>
      <c r="AZ6" s="276">
        <v>6.18</v>
      </c>
      <c r="BA6" s="277" t="s">
        <v>371</v>
      </c>
      <c r="BB6" s="291">
        <v>8</v>
      </c>
      <c r="BC6" s="292"/>
      <c r="BD6" s="293">
        <v>8</v>
      </c>
      <c r="BE6" s="291">
        <v>6</v>
      </c>
      <c r="BF6" s="292"/>
      <c r="BG6" s="293">
        <v>6</v>
      </c>
      <c r="BH6" s="291">
        <v>8</v>
      </c>
      <c r="BI6" s="292"/>
      <c r="BJ6" s="293">
        <v>8</v>
      </c>
      <c r="BK6" s="291">
        <v>8</v>
      </c>
      <c r="BL6" s="292"/>
      <c r="BM6" s="293">
        <v>8</v>
      </c>
      <c r="BN6" s="291">
        <v>7</v>
      </c>
      <c r="BO6" s="292"/>
      <c r="BP6" s="293">
        <v>7</v>
      </c>
      <c r="BQ6" s="291">
        <v>8</v>
      </c>
      <c r="BR6" s="292"/>
      <c r="BS6" s="293">
        <v>8</v>
      </c>
      <c r="BT6" s="291">
        <v>6</v>
      </c>
      <c r="BU6" s="292"/>
      <c r="BV6" s="293">
        <v>6</v>
      </c>
      <c r="BW6" s="294">
        <v>7.57</v>
      </c>
      <c r="BX6" s="295" t="s">
        <v>368</v>
      </c>
      <c r="BY6" s="306">
        <v>6</v>
      </c>
      <c r="BZ6" s="307"/>
      <c r="CA6" s="308">
        <v>6</v>
      </c>
      <c r="CB6" s="306">
        <v>6</v>
      </c>
      <c r="CC6" s="307"/>
      <c r="CD6" s="308">
        <v>6</v>
      </c>
      <c r="CE6" s="306">
        <v>4</v>
      </c>
      <c r="CF6" s="307">
        <v>6</v>
      </c>
      <c r="CG6" s="308">
        <v>6</v>
      </c>
      <c r="CH6" s="306">
        <v>8</v>
      </c>
      <c r="CI6" s="307"/>
      <c r="CJ6" s="308">
        <v>8</v>
      </c>
      <c r="CK6" s="306">
        <v>9</v>
      </c>
      <c r="CL6" s="307"/>
      <c r="CM6" s="308">
        <v>9</v>
      </c>
      <c r="CN6" s="306">
        <v>6</v>
      </c>
      <c r="CO6" s="307"/>
      <c r="CP6" s="308">
        <v>6</v>
      </c>
      <c r="CQ6" s="306">
        <v>1</v>
      </c>
      <c r="CR6" s="307"/>
      <c r="CS6" s="308">
        <v>1</v>
      </c>
      <c r="CT6" s="309">
        <v>7</v>
      </c>
      <c r="CU6" s="310" t="s">
        <v>368</v>
      </c>
      <c r="CV6" s="226">
        <v>5</v>
      </c>
      <c r="CW6" s="110"/>
      <c r="CX6" s="109">
        <v>5</v>
      </c>
      <c r="CY6" s="226">
        <v>6</v>
      </c>
      <c r="CZ6" s="110"/>
      <c r="DA6" s="109">
        <v>6</v>
      </c>
      <c r="DB6" s="226">
        <v>7</v>
      </c>
      <c r="DC6" s="110"/>
      <c r="DD6" s="109">
        <v>7</v>
      </c>
      <c r="DE6" s="226">
        <v>4</v>
      </c>
      <c r="DF6" s="110"/>
      <c r="DG6" s="109">
        <v>4</v>
      </c>
      <c r="DH6" s="226">
        <v>7</v>
      </c>
      <c r="DI6" s="110"/>
      <c r="DJ6" s="109">
        <v>7</v>
      </c>
      <c r="DK6" s="226">
        <v>8</v>
      </c>
      <c r="DL6" s="110"/>
      <c r="DM6" s="109">
        <v>8</v>
      </c>
      <c r="DN6" s="226">
        <v>6</v>
      </c>
      <c r="DO6" s="110"/>
      <c r="DP6" s="109">
        <v>6</v>
      </c>
      <c r="DQ6" s="140">
        <v>6.17</v>
      </c>
      <c r="DR6" s="141" t="s">
        <v>367</v>
      </c>
      <c r="DS6" s="111" t="s">
        <v>422</v>
      </c>
      <c r="DT6" s="104">
        <v>2</v>
      </c>
      <c r="DU6" s="104">
        <v>4</v>
      </c>
      <c r="DV6" s="112" t="s">
        <v>418</v>
      </c>
      <c r="DW6" s="9">
        <v>4</v>
      </c>
      <c r="DX6" t="s">
        <v>350</v>
      </c>
      <c r="DY6">
        <v>3</v>
      </c>
    </row>
    <row r="7" spans="1:129" ht="19.5" customHeight="1">
      <c r="A7" s="164">
        <v>5</v>
      </c>
      <c r="B7" s="105" t="s">
        <v>104</v>
      </c>
      <c r="C7" s="106" t="s">
        <v>105</v>
      </c>
      <c r="D7" s="165">
        <v>409180085</v>
      </c>
      <c r="E7" s="162" t="s">
        <v>252</v>
      </c>
      <c r="F7" s="163" t="s">
        <v>7</v>
      </c>
      <c r="G7" s="129" t="s">
        <v>164</v>
      </c>
      <c r="H7" s="250">
        <v>7</v>
      </c>
      <c r="I7" s="251"/>
      <c r="J7" s="252">
        <v>7</v>
      </c>
      <c r="K7" s="253">
        <v>6</v>
      </c>
      <c r="L7" s="253"/>
      <c r="M7" s="252">
        <v>6</v>
      </c>
      <c r="N7" s="253">
        <v>6</v>
      </c>
      <c r="O7" s="253"/>
      <c r="P7" s="252">
        <v>6</v>
      </c>
      <c r="Q7" s="250">
        <v>9</v>
      </c>
      <c r="R7" s="253"/>
      <c r="S7" s="252">
        <v>9</v>
      </c>
      <c r="T7" s="253">
        <v>6</v>
      </c>
      <c r="U7" s="253"/>
      <c r="V7" s="252">
        <v>6</v>
      </c>
      <c r="W7" s="253">
        <v>7</v>
      </c>
      <c r="X7" s="253"/>
      <c r="Y7" s="252">
        <v>7</v>
      </c>
      <c r="Z7" s="254">
        <v>6.89</v>
      </c>
      <c r="AA7" s="255" t="s">
        <v>371</v>
      </c>
      <c r="AB7" s="272">
        <v>7</v>
      </c>
      <c r="AC7" s="273"/>
      <c r="AD7" s="274">
        <v>7</v>
      </c>
      <c r="AE7" s="275">
        <v>4</v>
      </c>
      <c r="AF7" s="275">
        <v>6</v>
      </c>
      <c r="AG7" s="274">
        <v>6</v>
      </c>
      <c r="AH7" s="275">
        <v>2</v>
      </c>
      <c r="AI7" s="275">
        <v>6</v>
      </c>
      <c r="AJ7" s="274">
        <v>6</v>
      </c>
      <c r="AK7" s="272">
        <v>6</v>
      </c>
      <c r="AL7" s="275"/>
      <c r="AM7" s="274">
        <v>6</v>
      </c>
      <c r="AN7" s="275">
        <v>2</v>
      </c>
      <c r="AO7" s="275">
        <v>4</v>
      </c>
      <c r="AP7" s="274">
        <v>4</v>
      </c>
      <c r="AQ7" s="275">
        <v>4</v>
      </c>
      <c r="AR7" s="275">
        <v>7</v>
      </c>
      <c r="AS7" s="274">
        <v>7</v>
      </c>
      <c r="AT7" s="272">
        <v>7</v>
      </c>
      <c r="AU7" s="275"/>
      <c r="AV7" s="274">
        <v>7</v>
      </c>
      <c r="AW7" s="275">
        <v>7</v>
      </c>
      <c r="AX7" s="275"/>
      <c r="AY7" s="274">
        <v>7</v>
      </c>
      <c r="AZ7" s="276">
        <v>6.07</v>
      </c>
      <c r="BA7" s="277" t="s">
        <v>371</v>
      </c>
      <c r="BB7" s="291">
        <v>7</v>
      </c>
      <c r="BC7" s="292"/>
      <c r="BD7" s="293">
        <v>7</v>
      </c>
      <c r="BE7" s="291">
        <v>4</v>
      </c>
      <c r="BF7" s="292">
        <v>6</v>
      </c>
      <c r="BG7" s="293">
        <v>6</v>
      </c>
      <c r="BH7" s="291">
        <v>3</v>
      </c>
      <c r="BI7" s="292">
        <v>10</v>
      </c>
      <c r="BJ7" s="293">
        <v>10</v>
      </c>
      <c r="BK7" s="291">
        <v>8</v>
      </c>
      <c r="BL7" s="292"/>
      <c r="BM7" s="293">
        <v>8</v>
      </c>
      <c r="BN7" s="291">
        <v>7</v>
      </c>
      <c r="BO7" s="292"/>
      <c r="BP7" s="293">
        <v>7</v>
      </c>
      <c r="BQ7" s="291">
        <v>5</v>
      </c>
      <c r="BR7" s="292"/>
      <c r="BS7" s="293">
        <v>5</v>
      </c>
      <c r="BT7" s="291">
        <v>10</v>
      </c>
      <c r="BU7" s="292"/>
      <c r="BV7" s="293">
        <v>10</v>
      </c>
      <c r="BW7" s="294">
        <v>7.33</v>
      </c>
      <c r="BX7" s="295" t="s">
        <v>368</v>
      </c>
      <c r="BY7" s="306">
        <v>7</v>
      </c>
      <c r="BZ7" s="307"/>
      <c r="CA7" s="308">
        <v>7</v>
      </c>
      <c r="CB7" s="306">
        <v>3</v>
      </c>
      <c r="CC7" s="307">
        <v>5</v>
      </c>
      <c r="CD7" s="308">
        <v>5</v>
      </c>
      <c r="CE7" s="306">
        <v>4</v>
      </c>
      <c r="CF7" s="307">
        <v>7</v>
      </c>
      <c r="CG7" s="308">
        <v>7</v>
      </c>
      <c r="CH7" s="306">
        <v>9</v>
      </c>
      <c r="CI7" s="307"/>
      <c r="CJ7" s="308">
        <v>9</v>
      </c>
      <c r="CK7" s="306">
        <v>6</v>
      </c>
      <c r="CL7" s="307"/>
      <c r="CM7" s="308">
        <v>6</v>
      </c>
      <c r="CN7" s="306">
        <v>4</v>
      </c>
      <c r="CO7" s="307">
        <v>5</v>
      </c>
      <c r="CP7" s="308">
        <v>5</v>
      </c>
      <c r="CQ7" s="306">
        <v>0</v>
      </c>
      <c r="CR7" s="307"/>
      <c r="CS7" s="308">
        <v>0</v>
      </c>
      <c r="CT7" s="309">
        <v>6.8</v>
      </c>
      <c r="CU7" s="310" t="s">
        <v>367</v>
      </c>
      <c r="CV7" s="226">
        <v>5</v>
      </c>
      <c r="CW7" s="110"/>
      <c r="CX7" s="109">
        <v>5</v>
      </c>
      <c r="CY7" s="226">
        <v>5</v>
      </c>
      <c r="CZ7" s="110"/>
      <c r="DA7" s="109">
        <v>5</v>
      </c>
      <c r="DB7" s="226">
        <v>5</v>
      </c>
      <c r="DC7" s="110"/>
      <c r="DD7" s="109">
        <v>5</v>
      </c>
      <c r="DE7" s="226">
        <v>2</v>
      </c>
      <c r="DF7" s="110"/>
      <c r="DG7" s="109">
        <v>2</v>
      </c>
      <c r="DH7" s="226">
        <v>7</v>
      </c>
      <c r="DI7" s="110"/>
      <c r="DJ7" s="109">
        <v>7</v>
      </c>
      <c r="DK7" s="226">
        <v>8</v>
      </c>
      <c r="DL7" s="110"/>
      <c r="DM7" s="109">
        <v>8</v>
      </c>
      <c r="DN7" s="226">
        <v>7</v>
      </c>
      <c r="DO7" s="110"/>
      <c r="DP7" s="109">
        <v>7</v>
      </c>
      <c r="DQ7" s="140">
        <v>5.35</v>
      </c>
      <c r="DR7" s="141" t="s">
        <v>369</v>
      </c>
      <c r="DS7" s="111" t="s">
        <v>423</v>
      </c>
      <c r="DT7" s="104">
        <v>3</v>
      </c>
      <c r="DU7" s="104">
        <v>8</v>
      </c>
      <c r="DV7" s="112" t="s">
        <v>418</v>
      </c>
      <c r="DW7" s="9">
        <v>5</v>
      </c>
      <c r="DX7" t="s">
        <v>55</v>
      </c>
      <c r="DY7">
        <v>4</v>
      </c>
    </row>
    <row r="8" spans="1:129" ht="19.5" customHeight="1">
      <c r="A8" s="158">
        <v>6</v>
      </c>
      <c r="B8" s="105" t="s">
        <v>106</v>
      </c>
      <c r="C8" s="106" t="s">
        <v>107</v>
      </c>
      <c r="D8" s="161">
        <v>409180086</v>
      </c>
      <c r="E8" s="162" t="s">
        <v>253</v>
      </c>
      <c r="F8" s="163" t="s">
        <v>5</v>
      </c>
      <c r="G8" s="129" t="s">
        <v>164</v>
      </c>
      <c r="H8" s="250">
        <v>4</v>
      </c>
      <c r="I8" s="251">
        <v>7</v>
      </c>
      <c r="J8" s="252">
        <v>7</v>
      </c>
      <c r="K8" s="253">
        <v>6</v>
      </c>
      <c r="L8" s="253"/>
      <c r="M8" s="252">
        <v>6</v>
      </c>
      <c r="N8" s="253">
        <v>7</v>
      </c>
      <c r="O8" s="253"/>
      <c r="P8" s="252">
        <v>7</v>
      </c>
      <c r="Q8" s="250">
        <v>9</v>
      </c>
      <c r="R8" s="253"/>
      <c r="S8" s="252">
        <v>9</v>
      </c>
      <c r="T8" s="253">
        <v>8</v>
      </c>
      <c r="U8" s="253"/>
      <c r="V8" s="252">
        <v>8</v>
      </c>
      <c r="W8" s="253">
        <v>8</v>
      </c>
      <c r="X8" s="253"/>
      <c r="Y8" s="252">
        <v>8</v>
      </c>
      <c r="Z8" s="254">
        <v>7.44</v>
      </c>
      <c r="AA8" s="255" t="s">
        <v>368</v>
      </c>
      <c r="AB8" s="272">
        <v>8</v>
      </c>
      <c r="AC8" s="273"/>
      <c r="AD8" s="274">
        <v>8</v>
      </c>
      <c r="AE8" s="275">
        <v>5</v>
      </c>
      <c r="AF8" s="275"/>
      <c r="AG8" s="274">
        <v>5</v>
      </c>
      <c r="AH8" s="275">
        <v>8</v>
      </c>
      <c r="AI8" s="275"/>
      <c r="AJ8" s="274">
        <v>8</v>
      </c>
      <c r="AK8" s="272">
        <v>7</v>
      </c>
      <c r="AL8" s="275"/>
      <c r="AM8" s="274">
        <v>7</v>
      </c>
      <c r="AN8" s="275">
        <v>5</v>
      </c>
      <c r="AO8" s="275"/>
      <c r="AP8" s="274">
        <v>5</v>
      </c>
      <c r="AQ8" s="275">
        <v>5</v>
      </c>
      <c r="AR8" s="275"/>
      <c r="AS8" s="274">
        <v>5</v>
      </c>
      <c r="AT8" s="272">
        <v>7</v>
      </c>
      <c r="AU8" s="275"/>
      <c r="AV8" s="274">
        <v>7</v>
      </c>
      <c r="AW8" s="275">
        <v>8</v>
      </c>
      <c r="AX8" s="275"/>
      <c r="AY8" s="274">
        <v>8</v>
      </c>
      <c r="AZ8" s="276">
        <v>6.38</v>
      </c>
      <c r="BA8" s="277" t="s">
        <v>371</v>
      </c>
      <c r="BB8" s="291">
        <v>8</v>
      </c>
      <c r="BC8" s="292"/>
      <c r="BD8" s="293">
        <v>8</v>
      </c>
      <c r="BE8" s="291">
        <v>6</v>
      </c>
      <c r="BF8" s="292"/>
      <c r="BG8" s="293">
        <v>6</v>
      </c>
      <c r="BH8" s="291">
        <v>10</v>
      </c>
      <c r="BI8" s="292"/>
      <c r="BJ8" s="293">
        <v>10</v>
      </c>
      <c r="BK8" s="291">
        <v>8</v>
      </c>
      <c r="BL8" s="292"/>
      <c r="BM8" s="293">
        <v>8</v>
      </c>
      <c r="BN8" s="291">
        <v>8</v>
      </c>
      <c r="BO8" s="292"/>
      <c r="BP8" s="293">
        <v>8</v>
      </c>
      <c r="BQ8" s="291">
        <v>6</v>
      </c>
      <c r="BR8" s="292"/>
      <c r="BS8" s="293">
        <v>6</v>
      </c>
      <c r="BT8" s="291">
        <v>10</v>
      </c>
      <c r="BU8" s="292"/>
      <c r="BV8" s="293">
        <v>10</v>
      </c>
      <c r="BW8" s="294">
        <v>7.81</v>
      </c>
      <c r="BX8" s="295" t="s">
        <v>368</v>
      </c>
      <c r="BY8" s="306">
        <v>7</v>
      </c>
      <c r="BZ8" s="307"/>
      <c r="CA8" s="308">
        <v>7</v>
      </c>
      <c r="CB8" s="306">
        <v>5</v>
      </c>
      <c r="CC8" s="307"/>
      <c r="CD8" s="308">
        <v>5</v>
      </c>
      <c r="CE8" s="306">
        <v>4</v>
      </c>
      <c r="CF8" s="307">
        <v>6</v>
      </c>
      <c r="CG8" s="308">
        <v>6</v>
      </c>
      <c r="CH8" s="306">
        <v>9</v>
      </c>
      <c r="CI8" s="307"/>
      <c r="CJ8" s="308">
        <v>9</v>
      </c>
      <c r="CK8" s="306">
        <v>8</v>
      </c>
      <c r="CL8" s="307"/>
      <c r="CM8" s="308">
        <v>8</v>
      </c>
      <c r="CN8" s="306">
        <v>4</v>
      </c>
      <c r="CO8" s="307"/>
      <c r="CP8" s="308">
        <v>4</v>
      </c>
      <c r="CQ8" s="306">
        <v>0</v>
      </c>
      <c r="CR8" s="307"/>
      <c r="CS8" s="308">
        <v>0</v>
      </c>
      <c r="CT8" s="309">
        <v>7</v>
      </c>
      <c r="CU8" s="310" t="s">
        <v>368</v>
      </c>
      <c r="CV8" s="226">
        <v>5</v>
      </c>
      <c r="CW8" s="110"/>
      <c r="CX8" s="109">
        <v>5</v>
      </c>
      <c r="CY8" s="226">
        <v>7</v>
      </c>
      <c r="CZ8" s="110"/>
      <c r="DA8" s="109">
        <v>7</v>
      </c>
      <c r="DB8" s="226">
        <v>8</v>
      </c>
      <c r="DC8" s="110"/>
      <c r="DD8" s="109">
        <v>8</v>
      </c>
      <c r="DE8" s="226">
        <v>5</v>
      </c>
      <c r="DF8" s="110"/>
      <c r="DG8" s="109">
        <v>5</v>
      </c>
      <c r="DH8" s="226">
        <v>7</v>
      </c>
      <c r="DI8" s="110"/>
      <c r="DJ8" s="109">
        <v>7</v>
      </c>
      <c r="DK8" s="226">
        <v>8</v>
      </c>
      <c r="DL8" s="110"/>
      <c r="DM8" s="109">
        <v>8</v>
      </c>
      <c r="DN8" s="226">
        <v>6</v>
      </c>
      <c r="DO8" s="110"/>
      <c r="DP8" s="109">
        <v>6</v>
      </c>
      <c r="DQ8" s="140">
        <v>6.65</v>
      </c>
      <c r="DR8" s="141" t="s">
        <v>367</v>
      </c>
      <c r="DS8" s="111" t="s">
        <v>424</v>
      </c>
      <c r="DT8" s="104">
        <v>2</v>
      </c>
      <c r="DU8" s="104">
        <v>0</v>
      </c>
      <c r="DV8" s="112" t="s">
        <v>418</v>
      </c>
      <c r="DW8" s="9">
        <v>6</v>
      </c>
      <c r="DX8" t="s">
        <v>56</v>
      </c>
      <c r="DY8">
        <v>3</v>
      </c>
    </row>
    <row r="9" spans="1:129" ht="19.5" customHeight="1">
      <c r="A9" s="164">
        <v>7</v>
      </c>
      <c r="B9" s="105" t="s">
        <v>108</v>
      </c>
      <c r="C9" s="106" t="s">
        <v>109</v>
      </c>
      <c r="D9" s="161">
        <v>409180088</v>
      </c>
      <c r="E9" s="162" t="s">
        <v>254</v>
      </c>
      <c r="F9" s="163" t="s">
        <v>18</v>
      </c>
      <c r="G9" s="129" t="s">
        <v>231</v>
      </c>
      <c r="H9" s="250">
        <v>7</v>
      </c>
      <c r="I9" s="251"/>
      <c r="J9" s="252">
        <v>7</v>
      </c>
      <c r="K9" s="253">
        <v>7</v>
      </c>
      <c r="L9" s="253"/>
      <c r="M9" s="252">
        <v>7</v>
      </c>
      <c r="N9" s="253">
        <v>7</v>
      </c>
      <c r="O9" s="253"/>
      <c r="P9" s="252">
        <v>7</v>
      </c>
      <c r="Q9" s="250">
        <v>9</v>
      </c>
      <c r="R9" s="253"/>
      <c r="S9" s="252">
        <v>9</v>
      </c>
      <c r="T9" s="253">
        <v>6</v>
      </c>
      <c r="U9" s="253"/>
      <c r="V9" s="252">
        <v>6</v>
      </c>
      <c r="W9" s="253">
        <v>9</v>
      </c>
      <c r="X9" s="253"/>
      <c r="Y9" s="252">
        <v>9</v>
      </c>
      <c r="Z9" s="254">
        <v>7.61</v>
      </c>
      <c r="AA9" s="255" t="s">
        <v>368</v>
      </c>
      <c r="AB9" s="272">
        <v>7</v>
      </c>
      <c r="AC9" s="273"/>
      <c r="AD9" s="274">
        <v>7</v>
      </c>
      <c r="AE9" s="275">
        <v>6</v>
      </c>
      <c r="AF9" s="275"/>
      <c r="AG9" s="274">
        <v>6</v>
      </c>
      <c r="AH9" s="275">
        <v>4</v>
      </c>
      <c r="AI9" s="275">
        <v>8</v>
      </c>
      <c r="AJ9" s="274">
        <v>8</v>
      </c>
      <c r="AK9" s="272">
        <v>7</v>
      </c>
      <c r="AL9" s="275"/>
      <c r="AM9" s="274">
        <v>7</v>
      </c>
      <c r="AN9" s="275">
        <v>4</v>
      </c>
      <c r="AO9" s="275">
        <v>5</v>
      </c>
      <c r="AP9" s="274">
        <v>5</v>
      </c>
      <c r="AQ9" s="275">
        <v>6</v>
      </c>
      <c r="AR9" s="275"/>
      <c r="AS9" s="274">
        <v>6</v>
      </c>
      <c r="AT9" s="272">
        <v>7</v>
      </c>
      <c r="AU9" s="275"/>
      <c r="AV9" s="274">
        <v>7</v>
      </c>
      <c r="AW9" s="275">
        <v>8</v>
      </c>
      <c r="AX9" s="275"/>
      <c r="AY9" s="274">
        <v>8</v>
      </c>
      <c r="AZ9" s="276">
        <v>6.57</v>
      </c>
      <c r="BA9" s="277" t="s">
        <v>371</v>
      </c>
      <c r="BB9" s="291">
        <v>8</v>
      </c>
      <c r="BC9" s="292"/>
      <c r="BD9" s="293">
        <v>8</v>
      </c>
      <c r="BE9" s="291">
        <v>7</v>
      </c>
      <c r="BF9" s="292"/>
      <c r="BG9" s="293">
        <v>7</v>
      </c>
      <c r="BH9" s="291">
        <v>8</v>
      </c>
      <c r="BI9" s="292"/>
      <c r="BJ9" s="293">
        <v>8</v>
      </c>
      <c r="BK9" s="291">
        <v>8</v>
      </c>
      <c r="BL9" s="292"/>
      <c r="BM9" s="293">
        <v>8</v>
      </c>
      <c r="BN9" s="291">
        <v>7</v>
      </c>
      <c r="BO9" s="292"/>
      <c r="BP9" s="293">
        <v>7</v>
      </c>
      <c r="BQ9" s="291">
        <v>5</v>
      </c>
      <c r="BR9" s="292"/>
      <c r="BS9" s="293">
        <v>5</v>
      </c>
      <c r="BT9" s="291">
        <v>6</v>
      </c>
      <c r="BU9" s="292"/>
      <c r="BV9" s="293">
        <v>6</v>
      </c>
      <c r="BW9" s="294">
        <v>7.29</v>
      </c>
      <c r="BX9" s="295" t="s">
        <v>368</v>
      </c>
      <c r="BY9" s="306">
        <v>8</v>
      </c>
      <c r="BZ9" s="307"/>
      <c r="CA9" s="308">
        <v>8</v>
      </c>
      <c r="CB9" s="306">
        <v>6</v>
      </c>
      <c r="CC9" s="307"/>
      <c r="CD9" s="308">
        <v>6</v>
      </c>
      <c r="CE9" s="306">
        <v>7</v>
      </c>
      <c r="CF9" s="307"/>
      <c r="CG9" s="308">
        <v>7</v>
      </c>
      <c r="CH9" s="306">
        <v>8</v>
      </c>
      <c r="CI9" s="307"/>
      <c r="CJ9" s="308">
        <v>8</v>
      </c>
      <c r="CK9" s="306">
        <v>8</v>
      </c>
      <c r="CL9" s="307"/>
      <c r="CM9" s="308">
        <v>8</v>
      </c>
      <c r="CN9" s="306">
        <v>5</v>
      </c>
      <c r="CO9" s="307"/>
      <c r="CP9" s="308">
        <v>5</v>
      </c>
      <c r="CQ9" s="306">
        <v>10</v>
      </c>
      <c r="CR9" s="307"/>
      <c r="CS9" s="308">
        <v>10</v>
      </c>
      <c r="CT9" s="309">
        <v>7.4</v>
      </c>
      <c r="CU9" s="310" t="s">
        <v>368</v>
      </c>
      <c r="CV9" s="226">
        <v>4</v>
      </c>
      <c r="CW9" s="110">
        <v>8</v>
      </c>
      <c r="CX9" s="109">
        <v>8</v>
      </c>
      <c r="CY9" s="226">
        <v>7</v>
      </c>
      <c r="CZ9" s="110"/>
      <c r="DA9" s="109">
        <v>7</v>
      </c>
      <c r="DB9" s="226">
        <v>8</v>
      </c>
      <c r="DC9" s="110"/>
      <c r="DD9" s="109">
        <v>8</v>
      </c>
      <c r="DE9" s="226">
        <v>9</v>
      </c>
      <c r="DF9" s="110"/>
      <c r="DG9" s="109">
        <v>9</v>
      </c>
      <c r="DH9" s="226">
        <v>8</v>
      </c>
      <c r="DI9" s="110"/>
      <c r="DJ9" s="109">
        <v>8</v>
      </c>
      <c r="DK9" s="226">
        <v>9</v>
      </c>
      <c r="DL9" s="110"/>
      <c r="DM9" s="109">
        <v>9</v>
      </c>
      <c r="DN9" s="226">
        <v>7</v>
      </c>
      <c r="DO9" s="110"/>
      <c r="DP9" s="109">
        <v>7</v>
      </c>
      <c r="DQ9" s="140">
        <v>8.22</v>
      </c>
      <c r="DR9" s="141" t="s">
        <v>373</v>
      </c>
      <c r="DS9" s="111" t="s">
        <v>425</v>
      </c>
      <c r="DT9" s="104">
        <v>0</v>
      </c>
      <c r="DU9" s="104">
        <v>0</v>
      </c>
      <c r="DV9" s="112" t="s">
        <v>418</v>
      </c>
      <c r="DW9" s="9">
        <v>7</v>
      </c>
      <c r="DX9" t="s">
        <v>345</v>
      </c>
      <c r="DY9">
        <v>5</v>
      </c>
    </row>
    <row r="10" spans="1:129" ht="19.5" customHeight="1">
      <c r="A10" s="158">
        <v>8</v>
      </c>
      <c r="B10" s="105" t="s">
        <v>110</v>
      </c>
      <c r="C10" s="106" t="s">
        <v>109</v>
      </c>
      <c r="D10" s="165">
        <v>409180089</v>
      </c>
      <c r="E10" s="162" t="s">
        <v>255</v>
      </c>
      <c r="F10" s="163" t="s">
        <v>18</v>
      </c>
      <c r="G10" s="129" t="s">
        <v>231</v>
      </c>
      <c r="H10" s="250">
        <v>8</v>
      </c>
      <c r="I10" s="251"/>
      <c r="J10" s="252">
        <v>8</v>
      </c>
      <c r="K10" s="253">
        <v>7</v>
      </c>
      <c r="L10" s="253"/>
      <c r="M10" s="252">
        <v>7</v>
      </c>
      <c r="N10" s="253">
        <v>3</v>
      </c>
      <c r="O10" s="253">
        <v>6</v>
      </c>
      <c r="P10" s="252">
        <v>6</v>
      </c>
      <c r="Q10" s="250">
        <v>10</v>
      </c>
      <c r="R10" s="253"/>
      <c r="S10" s="252">
        <v>10</v>
      </c>
      <c r="T10" s="253">
        <v>8</v>
      </c>
      <c r="U10" s="253"/>
      <c r="V10" s="252">
        <v>8</v>
      </c>
      <c r="W10" s="253">
        <v>8</v>
      </c>
      <c r="X10" s="253"/>
      <c r="Y10" s="252">
        <v>8</v>
      </c>
      <c r="Z10" s="254">
        <v>8.06</v>
      </c>
      <c r="AA10" s="255" t="s">
        <v>373</v>
      </c>
      <c r="AB10" s="272">
        <v>8</v>
      </c>
      <c r="AC10" s="273"/>
      <c r="AD10" s="274">
        <v>8</v>
      </c>
      <c r="AE10" s="275">
        <v>7</v>
      </c>
      <c r="AF10" s="275"/>
      <c r="AG10" s="274">
        <v>7</v>
      </c>
      <c r="AH10" s="275">
        <v>8</v>
      </c>
      <c r="AI10" s="275"/>
      <c r="AJ10" s="274">
        <v>8</v>
      </c>
      <c r="AK10" s="272">
        <v>7</v>
      </c>
      <c r="AL10" s="275"/>
      <c r="AM10" s="274">
        <v>7</v>
      </c>
      <c r="AN10" s="275">
        <v>4</v>
      </c>
      <c r="AO10" s="275">
        <v>6</v>
      </c>
      <c r="AP10" s="274">
        <v>6</v>
      </c>
      <c r="AQ10" s="275">
        <v>7</v>
      </c>
      <c r="AR10" s="275"/>
      <c r="AS10" s="274">
        <v>7</v>
      </c>
      <c r="AT10" s="272">
        <v>7</v>
      </c>
      <c r="AU10" s="275"/>
      <c r="AV10" s="274">
        <v>7</v>
      </c>
      <c r="AW10" s="275">
        <v>6</v>
      </c>
      <c r="AX10" s="275"/>
      <c r="AY10" s="274">
        <v>6</v>
      </c>
      <c r="AZ10" s="276">
        <v>7.1</v>
      </c>
      <c r="BA10" s="277" t="s">
        <v>368</v>
      </c>
      <c r="BB10" s="291">
        <v>7</v>
      </c>
      <c r="BC10" s="292"/>
      <c r="BD10" s="293">
        <v>7</v>
      </c>
      <c r="BE10" s="291">
        <v>7</v>
      </c>
      <c r="BF10" s="292"/>
      <c r="BG10" s="293">
        <v>7</v>
      </c>
      <c r="BH10" s="291">
        <v>10</v>
      </c>
      <c r="BI10" s="292"/>
      <c r="BJ10" s="293">
        <v>10</v>
      </c>
      <c r="BK10" s="291">
        <v>8</v>
      </c>
      <c r="BL10" s="292"/>
      <c r="BM10" s="293">
        <v>8</v>
      </c>
      <c r="BN10" s="291">
        <v>7</v>
      </c>
      <c r="BO10" s="292"/>
      <c r="BP10" s="293">
        <v>7</v>
      </c>
      <c r="BQ10" s="291">
        <v>8</v>
      </c>
      <c r="BR10" s="292"/>
      <c r="BS10" s="293">
        <v>8</v>
      </c>
      <c r="BT10" s="291">
        <v>5</v>
      </c>
      <c r="BU10" s="292"/>
      <c r="BV10" s="293">
        <v>5</v>
      </c>
      <c r="BW10" s="294">
        <v>7.9</v>
      </c>
      <c r="BX10" s="295" t="s">
        <v>368</v>
      </c>
      <c r="BY10" s="306">
        <v>6</v>
      </c>
      <c r="BZ10" s="307"/>
      <c r="CA10" s="308">
        <v>6</v>
      </c>
      <c r="CB10" s="306">
        <v>3</v>
      </c>
      <c r="CC10" s="307">
        <v>6</v>
      </c>
      <c r="CD10" s="308">
        <v>6</v>
      </c>
      <c r="CE10" s="306">
        <v>4</v>
      </c>
      <c r="CF10" s="307">
        <v>6</v>
      </c>
      <c r="CG10" s="308">
        <v>6</v>
      </c>
      <c r="CH10" s="306">
        <v>8</v>
      </c>
      <c r="CI10" s="307"/>
      <c r="CJ10" s="308">
        <v>8</v>
      </c>
      <c r="CK10" s="306">
        <v>7</v>
      </c>
      <c r="CL10" s="307"/>
      <c r="CM10" s="308">
        <v>7</v>
      </c>
      <c r="CN10" s="306">
        <v>5</v>
      </c>
      <c r="CO10" s="307"/>
      <c r="CP10" s="308">
        <v>5</v>
      </c>
      <c r="CQ10" s="306">
        <v>0</v>
      </c>
      <c r="CR10" s="307"/>
      <c r="CS10" s="308">
        <v>0</v>
      </c>
      <c r="CT10" s="309">
        <v>6.6</v>
      </c>
      <c r="CU10" s="310" t="s">
        <v>367</v>
      </c>
      <c r="CV10" s="226">
        <v>4</v>
      </c>
      <c r="CW10" s="110">
        <v>6</v>
      </c>
      <c r="CX10" s="109">
        <v>6</v>
      </c>
      <c r="CY10" s="226">
        <v>6</v>
      </c>
      <c r="CZ10" s="110"/>
      <c r="DA10" s="109">
        <v>6</v>
      </c>
      <c r="DB10" s="226">
        <v>4</v>
      </c>
      <c r="DC10" s="110"/>
      <c r="DD10" s="109">
        <v>4</v>
      </c>
      <c r="DE10" s="226">
        <v>5</v>
      </c>
      <c r="DF10" s="110"/>
      <c r="DG10" s="109">
        <v>5</v>
      </c>
      <c r="DH10" s="226">
        <v>8</v>
      </c>
      <c r="DI10" s="110"/>
      <c r="DJ10" s="109">
        <v>8</v>
      </c>
      <c r="DK10" s="226">
        <v>9</v>
      </c>
      <c r="DL10" s="110"/>
      <c r="DM10" s="109">
        <v>9</v>
      </c>
      <c r="DN10" s="226">
        <v>6</v>
      </c>
      <c r="DO10" s="110"/>
      <c r="DP10" s="109">
        <v>6</v>
      </c>
      <c r="DQ10" s="140">
        <v>6.35</v>
      </c>
      <c r="DR10" s="141" t="s">
        <v>367</v>
      </c>
      <c r="DS10" s="111" t="s">
        <v>426</v>
      </c>
      <c r="DT10" s="104">
        <v>2</v>
      </c>
      <c r="DU10" s="104">
        <v>4</v>
      </c>
      <c r="DV10" s="112" t="s">
        <v>418</v>
      </c>
      <c r="DW10" s="9">
        <v>8</v>
      </c>
      <c r="DX10" t="s">
        <v>346</v>
      </c>
      <c r="DY10">
        <v>4</v>
      </c>
    </row>
    <row r="11" spans="1:129" ht="19.5" customHeight="1">
      <c r="A11" s="164">
        <v>9</v>
      </c>
      <c r="B11" s="105" t="s">
        <v>111</v>
      </c>
      <c r="C11" s="106" t="s">
        <v>112</v>
      </c>
      <c r="D11" s="161">
        <v>409180090</v>
      </c>
      <c r="E11" s="162" t="s">
        <v>256</v>
      </c>
      <c r="F11" s="163" t="s">
        <v>19</v>
      </c>
      <c r="G11" s="129" t="s">
        <v>231</v>
      </c>
      <c r="H11" s="250">
        <v>7</v>
      </c>
      <c r="I11" s="251"/>
      <c r="J11" s="252">
        <v>7</v>
      </c>
      <c r="K11" s="253">
        <v>4</v>
      </c>
      <c r="L11" s="253">
        <v>6</v>
      </c>
      <c r="M11" s="252">
        <v>6</v>
      </c>
      <c r="N11" s="253">
        <v>5</v>
      </c>
      <c r="O11" s="253"/>
      <c r="P11" s="252">
        <v>5</v>
      </c>
      <c r="Q11" s="250">
        <v>9</v>
      </c>
      <c r="R11" s="253"/>
      <c r="S11" s="252">
        <v>9</v>
      </c>
      <c r="T11" s="253">
        <v>6</v>
      </c>
      <c r="U11" s="253"/>
      <c r="V11" s="252">
        <v>6</v>
      </c>
      <c r="W11" s="253">
        <v>6</v>
      </c>
      <c r="X11" s="253"/>
      <c r="Y11" s="252">
        <v>6</v>
      </c>
      <c r="Z11" s="254">
        <v>6.67</v>
      </c>
      <c r="AA11" s="255" t="s">
        <v>371</v>
      </c>
      <c r="AB11" s="272">
        <v>7</v>
      </c>
      <c r="AC11" s="273"/>
      <c r="AD11" s="274">
        <v>7</v>
      </c>
      <c r="AE11" s="275">
        <v>5</v>
      </c>
      <c r="AF11" s="275"/>
      <c r="AG11" s="274">
        <v>5</v>
      </c>
      <c r="AH11" s="275">
        <v>5</v>
      </c>
      <c r="AI11" s="275"/>
      <c r="AJ11" s="274">
        <v>5</v>
      </c>
      <c r="AK11" s="272">
        <v>7</v>
      </c>
      <c r="AL11" s="275"/>
      <c r="AM11" s="274">
        <v>7</v>
      </c>
      <c r="AN11" s="275">
        <v>2</v>
      </c>
      <c r="AO11" s="275">
        <v>2</v>
      </c>
      <c r="AP11" s="274">
        <v>2</v>
      </c>
      <c r="AQ11" s="275">
        <v>7</v>
      </c>
      <c r="AR11" s="275"/>
      <c r="AS11" s="274">
        <v>7</v>
      </c>
      <c r="AT11" s="272">
        <v>7</v>
      </c>
      <c r="AU11" s="275"/>
      <c r="AV11" s="274">
        <v>7</v>
      </c>
      <c r="AW11" s="275">
        <v>8</v>
      </c>
      <c r="AX11" s="275"/>
      <c r="AY11" s="274">
        <v>8</v>
      </c>
      <c r="AZ11" s="276">
        <v>5.75</v>
      </c>
      <c r="BA11" s="277" t="s">
        <v>372</v>
      </c>
      <c r="BB11" s="291">
        <v>9</v>
      </c>
      <c r="BC11" s="292"/>
      <c r="BD11" s="293">
        <v>9</v>
      </c>
      <c r="BE11" s="291">
        <v>7</v>
      </c>
      <c r="BF11" s="292"/>
      <c r="BG11" s="293">
        <v>7</v>
      </c>
      <c r="BH11" s="291">
        <v>7</v>
      </c>
      <c r="BI11" s="292"/>
      <c r="BJ11" s="293">
        <v>7</v>
      </c>
      <c r="BK11" s="291">
        <v>8</v>
      </c>
      <c r="BL11" s="292"/>
      <c r="BM11" s="293">
        <v>8</v>
      </c>
      <c r="BN11" s="291">
        <v>7</v>
      </c>
      <c r="BO11" s="292"/>
      <c r="BP11" s="293">
        <v>7</v>
      </c>
      <c r="BQ11" s="291">
        <v>6</v>
      </c>
      <c r="BR11" s="292"/>
      <c r="BS11" s="293">
        <v>6</v>
      </c>
      <c r="BT11" s="291">
        <v>6</v>
      </c>
      <c r="BU11" s="292"/>
      <c r="BV11" s="293">
        <v>6</v>
      </c>
      <c r="BW11" s="294">
        <v>7.43</v>
      </c>
      <c r="BX11" s="295" t="s">
        <v>368</v>
      </c>
      <c r="BY11" s="306">
        <v>6</v>
      </c>
      <c r="BZ11" s="307"/>
      <c r="CA11" s="308">
        <v>6</v>
      </c>
      <c r="CB11" s="306">
        <v>6</v>
      </c>
      <c r="CC11" s="307"/>
      <c r="CD11" s="308">
        <v>6</v>
      </c>
      <c r="CE11" s="306">
        <v>6</v>
      </c>
      <c r="CF11" s="307"/>
      <c r="CG11" s="308">
        <v>6</v>
      </c>
      <c r="CH11" s="306">
        <v>9</v>
      </c>
      <c r="CI11" s="307"/>
      <c r="CJ11" s="308">
        <v>9</v>
      </c>
      <c r="CK11" s="306">
        <v>8</v>
      </c>
      <c r="CL11" s="307"/>
      <c r="CM11" s="308">
        <v>8</v>
      </c>
      <c r="CN11" s="306">
        <v>5</v>
      </c>
      <c r="CO11" s="307"/>
      <c r="CP11" s="308">
        <v>5</v>
      </c>
      <c r="CQ11" s="306">
        <v>0</v>
      </c>
      <c r="CR11" s="307"/>
      <c r="CS11" s="308">
        <v>0</v>
      </c>
      <c r="CT11" s="309">
        <v>7</v>
      </c>
      <c r="CU11" s="310" t="s">
        <v>368</v>
      </c>
      <c r="CV11" s="226">
        <v>3</v>
      </c>
      <c r="CW11" s="110">
        <v>6</v>
      </c>
      <c r="CX11" s="109">
        <v>6</v>
      </c>
      <c r="CY11" s="226">
        <v>9</v>
      </c>
      <c r="CZ11" s="110"/>
      <c r="DA11" s="109">
        <v>9</v>
      </c>
      <c r="DB11" s="226">
        <v>7</v>
      </c>
      <c r="DC11" s="110"/>
      <c r="DD11" s="109">
        <v>7</v>
      </c>
      <c r="DE11" s="226">
        <v>5</v>
      </c>
      <c r="DF11" s="110"/>
      <c r="DG11" s="109">
        <v>5</v>
      </c>
      <c r="DH11" s="226">
        <v>9</v>
      </c>
      <c r="DI11" s="110"/>
      <c r="DJ11" s="109">
        <v>9</v>
      </c>
      <c r="DK11" s="226">
        <v>8</v>
      </c>
      <c r="DL11" s="110"/>
      <c r="DM11" s="109">
        <v>8</v>
      </c>
      <c r="DN11" s="226">
        <v>5</v>
      </c>
      <c r="DO11" s="110"/>
      <c r="DP11" s="109">
        <v>5</v>
      </c>
      <c r="DQ11" s="140">
        <v>7.26</v>
      </c>
      <c r="DR11" s="141" t="s">
        <v>368</v>
      </c>
      <c r="DS11" s="111" t="s">
        <v>427</v>
      </c>
      <c r="DT11" s="104">
        <v>2</v>
      </c>
      <c r="DU11" s="104">
        <v>4</v>
      </c>
      <c r="DV11" s="112" t="s">
        <v>418</v>
      </c>
      <c r="DW11" s="9">
        <v>9</v>
      </c>
      <c r="DX11" t="s">
        <v>414</v>
      </c>
      <c r="DY11" s="18">
        <v>7.5</v>
      </c>
    </row>
    <row r="12" spans="1:129" ht="19.5" customHeight="1">
      <c r="A12" s="158">
        <v>10</v>
      </c>
      <c r="B12" s="105" t="s">
        <v>113</v>
      </c>
      <c r="C12" s="106" t="s">
        <v>112</v>
      </c>
      <c r="D12" s="165">
        <v>409180091</v>
      </c>
      <c r="E12" s="162" t="s">
        <v>257</v>
      </c>
      <c r="F12" s="163" t="s">
        <v>20</v>
      </c>
      <c r="G12" s="129" t="s">
        <v>231</v>
      </c>
      <c r="H12" s="250">
        <v>7</v>
      </c>
      <c r="I12" s="251"/>
      <c r="J12" s="252">
        <v>7</v>
      </c>
      <c r="K12" s="253">
        <v>8</v>
      </c>
      <c r="L12" s="253"/>
      <c r="M12" s="252">
        <v>8</v>
      </c>
      <c r="N12" s="253">
        <v>5</v>
      </c>
      <c r="O12" s="253"/>
      <c r="P12" s="252">
        <v>5</v>
      </c>
      <c r="Q12" s="250">
        <v>9</v>
      </c>
      <c r="R12" s="253"/>
      <c r="S12" s="252">
        <v>9</v>
      </c>
      <c r="T12" s="253">
        <v>7</v>
      </c>
      <c r="U12" s="253"/>
      <c r="V12" s="252">
        <v>7</v>
      </c>
      <c r="W12" s="253">
        <v>8</v>
      </c>
      <c r="X12" s="253"/>
      <c r="Y12" s="252">
        <v>8</v>
      </c>
      <c r="Z12" s="254">
        <v>7.83</v>
      </c>
      <c r="AA12" s="255" t="s">
        <v>368</v>
      </c>
      <c r="AB12" s="272">
        <v>7</v>
      </c>
      <c r="AC12" s="273"/>
      <c r="AD12" s="274">
        <v>7</v>
      </c>
      <c r="AE12" s="275">
        <v>5</v>
      </c>
      <c r="AF12" s="275"/>
      <c r="AG12" s="274">
        <v>5</v>
      </c>
      <c r="AH12" s="275">
        <v>4</v>
      </c>
      <c r="AI12" s="275">
        <v>8</v>
      </c>
      <c r="AJ12" s="274">
        <v>8</v>
      </c>
      <c r="AK12" s="272">
        <v>6</v>
      </c>
      <c r="AL12" s="275"/>
      <c r="AM12" s="274">
        <v>6</v>
      </c>
      <c r="AN12" s="275">
        <v>1</v>
      </c>
      <c r="AO12" s="275">
        <v>2</v>
      </c>
      <c r="AP12" s="274">
        <v>2</v>
      </c>
      <c r="AQ12" s="275">
        <v>6</v>
      </c>
      <c r="AR12" s="275"/>
      <c r="AS12" s="274">
        <v>6</v>
      </c>
      <c r="AT12" s="272">
        <v>7</v>
      </c>
      <c r="AU12" s="275"/>
      <c r="AV12" s="274">
        <v>7</v>
      </c>
      <c r="AW12" s="275">
        <v>6</v>
      </c>
      <c r="AX12" s="275"/>
      <c r="AY12" s="274">
        <v>6</v>
      </c>
      <c r="AZ12" s="276">
        <v>5.77</v>
      </c>
      <c r="BA12" s="277" t="s">
        <v>372</v>
      </c>
      <c r="BB12" s="291">
        <v>7</v>
      </c>
      <c r="BC12" s="292"/>
      <c r="BD12" s="293">
        <v>7</v>
      </c>
      <c r="BE12" s="291">
        <v>6</v>
      </c>
      <c r="BF12" s="292"/>
      <c r="BG12" s="293">
        <v>6</v>
      </c>
      <c r="BH12" s="291">
        <v>9</v>
      </c>
      <c r="BI12" s="292"/>
      <c r="BJ12" s="293">
        <v>9</v>
      </c>
      <c r="BK12" s="291">
        <v>8</v>
      </c>
      <c r="BL12" s="292"/>
      <c r="BM12" s="293">
        <v>8</v>
      </c>
      <c r="BN12" s="291">
        <v>7</v>
      </c>
      <c r="BO12" s="292"/>
      <c r="BP12" s="293">
        <v>7</v>
      </c>
      <c r="BQ12" s="291">
        <v>9</v>
      </c>
      <c r="BR12" s="292"/>
      <c r="BS12" s="293">
        <v>9</v>
      </c>
      <c r="BT12" s="291">
        <v>7</v>
      </c>
      <c r="BU12" s="292"/>
      <c r="BV12" s="293">
        <v>7</v>
      </c>
      <c r="BW12" s="294">
        <v>7.71</v>
      </c>
      <c r="BX12" s="295" t="s">
        <v>368</v>
      </c>
      <c r="BY12" s="306">
        <v>7</v>
      </c>
      <c r="BZ12" s="307"/>
      <c r="CA12" s="308">
        <v>7</v>
      </c>
      <c r="CB12" s="306">
        <v>4</v>
      </c>
      <c r="CC12" s="307">
        <v>5</v>
      </c>
      <c r="CD12" s="308">
        <v>5</v>
      </c>
      <c r="CE12" s="306">
        <v>7</v>
      </c>
      <c r="CF12" s="307"/>
      <c r="CG12" s="308">
        <v>7</v>
      </c>
      <c r="CH12" s="306">
        <v>8</v>
      </c>
      <c r="CI12" s="307"/>
      <c r="CJ12" s="308">
        <v>8</v>
      </c>
      <c r="CK12" s="306">
        <v>8</v>
      </c>
      <c r="CL12" s="307"/>
      <c r="CM12" s="308">
        <v>8</v>
      </c>
      <c r="CN12" s="306">
        <v>6</v>
      </c>
      <c r="CO12" s="307"/>
      <c r="CP12" s="308">
        <v>6</v>
      </c>
      <c r="CQ12" s="306">
        <v>4</v>
      </c>
      <c r="CR12" s="307"/>
      <c r="CS12" s="308">
        <v>4</v>
      </c>
      <c r="CT12" s="309">
        <v>7</v>
      </c>
      <c r="CU12" s="310" t="s">
        <v>368</v>
      </c>
      <c r="CV12" s="226">
        <v>5</v>
      </c>
      <c r="CW12" s="110"/>
      <c r="CX12" s="109">
        <v>5</v>
      </c>
      <c r="CY12" s="226">
        <v>6</v>
      </c>
      <c r="CZ12" s="110"/>
      <c r="DA12" s="109">
        <v>6</v>
      </c>
      <c r="DB12" s="226">
        <v>7</v>
      </c>
      <c r="DC12" s="110"/>
      <c r="DD12" s="109">
        <v>7</v>
      </c>
      <c r="DE12" s="226">
        <v>5</v>
      </c>
      <c r="DF12" s="110"/>
      <c r="DG12" s="109">
        <v>5</v>
      </c>
      <c r="DH12" s="226">
        <v>9</v>
      </c>
      <c r="DI12" s="110"/>
      <c r="DJ12" s="109">
        <v>9</v>
      </c>
      <c r="DK12" s="226">
        <v>8</v>
      </c>
      <c r="DL12" s="110"/>
      <c r="DM12" s="109">
        <v>8</v>
      </c>
      <c r="DN12" s="226">
        <v>6</v>
      </c>
      <c r="DO12" s="110"/>
      <c r="DP12" s="109">
        <v>6</v>
      </c>
      <c r="DQ12" s="140">
        <v>6.7</v>
      </c>
      <c r="DR12" s="141" t="s">
        <v>367</v>
      </c>
      <c r="DS12" s="111" t="s">
        <v>428</v>
      </c>
      <c r="DT12" s="104">
        <v>3</v>
      </c>
      <c r="DU12" s="104">
        <v>4</v>
      </c>
      <c r="DV12" s="112" t="s">
        <v>418</v>
      </c>
      <c r="DW12" s="9">
        <v>10</v>
      </c>
      <c r="DX12" s="18" t="s">
        <v>58</v>
      </c>
      <c r="DY12" s="18">
        <v>4</v>
      </c>
    </row>
    <row r="13" spans="1:129" ht="19.5" customHeight="1">
      <c r="A13" s="164">
        <v>11</v>
      </c>
      <c r="B13" s="105" t="s">
        <v>114</v>
      </c>
      <c r="C13" s="106" t="s">
        <v>115</v>
      </c>
      <c r="D13" s="161">
        <v>409180092</v>
      </c>
      <c r="E13" s="162" t="s">
        <v>258</v>
      </c>
      <c r="F13" s="163" t="s">
        <v>339</v>
      </c>
      <c r="G13" s="129" t="s">
        <v>164</v>
      </c>
      <c r="H13" s="250">
        <v>5</v>
      </c>
      <c r="I13" s="251"/>
      <c r="J13" s="252">
        <v>5</v>
      </c>
      <c r="K13" s="253">
        <v>4</v>
      </c>
      <c r="L13" s="253">
        <v>5</v>
      </c>
      <c r="M13" s="252">
        <v>5</v>
      </c>
      <c r="N13" s="253">
        <v>6</v>
      </c>
      <c r="O13" s="253"/>
      <c r="P13" s="252">
        <v>6</v>
      </c>
      <c r="Q13" s="250">
        <v>9</v>
      </c>
      <c r="R13" s="253"/>
      <c r="S13" s="252">
        <v>9</v>
      </c>
      <c r="T13" s="253">
        <v>6</v>
      </c>
      <c r="U13" s="253"/>
      <c r="V13" s="252">
        <v>6</v>
      </c>
      <c r="W13" s="253">
        <v>3</v>
      </c>
      <c r="X13" s="253">
        <v>6</v>
      </c>
      <c r="Y13" s="252">
        <v>6</v>
      </c>
      <c r="Z13" s="254">
        <v>6.06</v>
      </c>
      <c r="AA13" s="255" t="s">
        <v>371</v>
      </c>
      <c r="AB13" s="272">
        <v>7</v>
      </c>
      <c r="AC13" s="273"/>
      <c r="AD13" s="274">
        <v>7</v>
      </c>
      <c r="AE13" s="275">
        <v>5</v>
      </c>
      <c r="AF13" s="275"/>
      <c r="AG13" s="274">
        <v>5</v>
      </c>
      <c r="AH13" s="275">
        <v>4</v>
      </c>
      <c r="AI13" s="275">
        <v>5</v>
      </c>
      <c r="AJ13" s="274">
        <v>5</v>
      </c>
      <c r="AK13" s="272">
        <v>5</v>
      </c>
      <c r="AL13" s="275"/>
      <c r="AM13" s="274">
        <v>5</v>
      </c>
      <c r="AN13" s="275">
        <v>2</v>
      </c>
      <c r="AO13" s="275">
        <v>2</v>
      </c>
      <c r="AP13" s="274">
        <v>2</v>
      </c>
      <c r="AQ13" s="275">
        <v>5</v>
      </c>
      <c r="AR13" s="275"/>
      <c r="AS13" s="274">
        <v>5</v>
      </c>
      <c r="AT13" s="272">
        <v>6</v>
      </c>
      <c r="AU13" s="275"/>
      <c r="AV13" s="274">
        <v>6</v>
      </c>
      <c r="AW13" s="275">
        <v>7</v>
      </c>
      <c r="AX13" s="275"/>
      <c r="AY13" s="274">
        <v>7</v>
      </c>
      <c r="AZ13" s="276">
        <v>4.9</v>
      </c>
      <c r="BA13" s="277" t="s">
        <v>374</v>
      </c>
      <c r="BB13" s="291">
        <v>5</v>
      </c>
      <c r="BC13" s="292"/>
      <c r="BD13" s="293">
        <v>5</v>
      </c>
      <c r="BE13" s="291">
        <v>4</v>
      </c>
      <c r="BF13" s="292">
        <v>5</v>
      </c>
      <c r="BG13" s="293">
        <v>5</v>
      </c>
      <c r="BH13" s="291">
        <v>3</v>
      </c>
      <c r="BI13" s="292">
        <v>5</v>
      </c>
      <c r="BJ13" s="293">
        <v>5</v>
      </c>
      <c r="BK13" s="291">
        <v>5</v>
      </c>
      <c r="BL13" s="292"/>
      <c r="BM13" s="293">
        <v>5</v>
      </c>
      <c r="BN13" s="291">
        <v>6</v>
      </c>
      <c r="BO13" s="292"/>
      <c r="BP13" s="293">
        <v>6</v>
      </c>
      <c r="BQ13" s="291">
        <v>6</v>
      </c>
      <c r="BR13" s="292"/>
      <c r="BS13" s="293">
        <v>6</v>
      </c>
      <c r="BT13" s="291">
        <v>9</v>
      </c>
      <c r="BU13" s="292"/>
      <c r="BV13" s="293">
        <v>9</v>
      </c>
      <c r="BW13" s="294">
        <v>5.29</v>
      </c>
      <c r="BX13" s="295" t="s">
        <v>372</v>
      </c>
      <c r="BY13" s="306">
        <v>6</v>
      </c>
      <c r="BZ13" s="307"/>
      <c r="CA13" s="308">
        <v>6</v>
      </c>
      <c r="CB13" s="306">
        <v>5</v>
      </c>
      <c r="CC13" s="307"/>
      <c r="CD13" s="308">
        <v>5</v>
      </c>
      <c r="CE13" s="306">
        <v>3</v>
      </c>
      <c r="CF13" s="307">
        <v>5</v>
      </c>
      <c r="CG13" s="308">
        <v>5</v>
      </c>
      <c r="CH13" s="306">
        <v>7</v>
      </c>
      <c r="CI13" s="307"/>
      <c r="CJ13" s="308">
        <v>7</v>
      </c>
      <c r="CK13" s="306">
        <v>6</v>
      </c>
      <c r="CL13" s="307"/>
      <c r="CM13" s="308">
        <v>6</v>
      </c>
      <c r="CN13" s="306">
        <v>4</v>
      </c>
      <c r="CO13" s="307">
        <v>5</v>
      </c>
      <c r="CP13" s="308">
        <v>5</v>
      </c>
      <c r="CQ13" s="306">
        <v>0</v>
      </c>
      <c r="CR13" s="307"/>
      <c r="CS13" s="308">
        <v>0</v>
      </c>
      <c r="CT13" s="309">
        <v>5.8</v>
      </c>
      <c r="CU13" s="310" t="s">
        <v>369</v>
      </c>
      <c r="CV13" s="226">
        <v>3</v>
      </c>
      <c r="CW13" s="110">
        <v>6</v>
      </c>
      <c r="CX13" s="109">
        <v>6</v>
      </c>
      <c r="CY13" s="226">
        <v>6</v>
      </c>
      <c r="CZ13" s="110"/>
      <c r="DA13" s="109">
        <v>6</v>
      </c>
      <c r="DB13" s="226">
        <v>6</v>
      </c>
      <c r="DC13" s="110"/>
      <c r="DD13" s="109">
        <v>6</v>
      </c>
      <c r="DE13" s="226">
        <v>5</v>
      </c>
      <c r="DF13" s="110"/>
      <c r="DG13" s="109">
        <v>5</v>
      </c>
      <c r="DH13" s="226">
        <v>6</v>
      </c>
      <c r="DI13" s="110"/>
      <c r="DJ13" s="109">
        <v>6</v>
      </c>
      <c r="DK13" s="226">
        <v>7</v>
      </c>
      <c r="DL13" s="110"/>
      <c r="DM13" s="109">
        <v>7</v>
      </c>
      <c r="DN13" s="226">
        <v>7</v>
      </c>
      <c r="DO13" s="110"/>
      <c r="DP13" s="109">
        <v>7</v>
      </c>
      <c r="DQ13" s="140">
        <v>6</v>
      </c>
      <c r="DR13" s="141" t="s">
        <v>367</v>
      </c>
      <c r="DS13" s="111" t="s">
        <v>429</v>
      </c>
      <c r="DT13" s="104">
        <v>2</v>
      </c>
      <c r="DU13" s="104">
        <v>4</v>
      </c>
      <c r="DV13" s="112" t="s">
        <v>418</v>
      </c>
      <c r="DW13" s="9">
        <v>11</v>
      </c>
      <c r="DX13" s="18" t="s">
        <v>60</v>
      </c>
      <c r="DY13" s="18">
        <v>4</v>
      </c>
    </row>
    <row r="14" spans="1:129" ht="19.5" customHeight="1">
      <c r="A14" s="158">
        <v>12</v>
      </c>
      <c r="B14" s="105" t="s">
        <v>116</v>
      </c>
      <c r="C14" s="106" t="s">
        <v>117</v>
      </c>
      <c r="D14" s="165">
        <v>409180093</v>
      </c>
      <c r="E14" s="162" t="s">
        <v>259</v>
      </c>
      <c r="F14" s="163" t="s">
        <v>9</v>
      </c>
      <c r="G14" s="129" t="s">
        <v>164</v>
      </c>
      <c r="H14" s="250">
        <v>6</v>
      </c>
      <c r="I14" s="251"/>
      <c r="J14" s="252">
        <v>6</v>
      </c>
      <c r="K14" s="253">
        <v>6</v>
      </c>
      <c r="L14" s="253"/>
      <c r="M14" s="252">
        <v>6</v>
      </c>
      <c r="N14" s="253">
        <v>8</v>
      </c>
      <c r="O14" s="253"/>
      <c r="P14" s="252">
        <v>8</v>
      </c>
      <c r="Q14" s="250">
        <v>9</v>
      </c>
      <c r="R14" s="253"/>
      <c r="S14" s="252">
        <v>9</v>
      </c>
      <c r="T14" s="253">
        <v>6</v>
      </c>
      <c r="U14" s="253"/>
      <c r="V14" s="252">
        <v>6</v>
      </c>
      <c r="W14" s="253">
        <v>5</v>
      </c>
      <c r="X14" s="253"/>
      <c r="Y14" s="252">
        <v>5</v>
      </c>
      <c r="Z14" s="254">
        <v>6.28</v>
      </c>
      <c r="AA14" s="255" t="s">
        <v>371</v>
      </c>
      <c r="AB14" s="272">
        <v>9</v>
      </c>
      <c r="AC14" s="273"/>
      <c r="AD14" s="274">
        <v>9</v>
      </c>
      <c r="AE14" s="275">
        <v>5</v>
      </c>
      <c r="AF14" s="275"/>
      <c r="AG14" s="274">
        <v>5</v>
      </c>
      <c r="AH14" s="275">
        <v>4</v>
      </c>
      <c r="AI14" s="275">
        <v>6</v>
      </c>
      <c r="AJ14" s="274">
        <v>6</v>
      </c>
      <c r="AK14" s="272">
        <v>5</v>
      </c>
      <c r="AL14" s="275"/>
      <c r="AM14" s="274">
        <v>5</v>
      </c>
      <c r="AN14" s="275">
        <v>3</v>
      </c>
      <c r="AO14" s="275">
        <v>5</v>
      </c>
      <c r="AP14" s="274">
        <v>5</v>
      </c>
      <c r="AQ14" s="275">
        <v>6</v>
      </c>
      <c r="AR14" s="275"/>
      <c r="AS14" s="274">
        <v>6</v>
      </c>
      <c r="AT14" s="272">
        <v>6</v>
      </c>
      <c r="AU14" s="275"/>
      <c r="AV14" s="274">
        <v>6</v>
      </c>
      <c r="AW14" s="275">
        <v>8</v>
      </c>
      <c r="AX14" s="275"/>
      <c r="AY14" s="274">
        <v>8</v>
      </c>
      <c r="AZ14" s="276">
        <v>5.75</v>
      </c>
      <c r="BA14" s="277" t="s">
        <v>372</v>
      </c>
      <c r="BB14" s="291">
        <v>7</v>
      </c>
      <c r="BC14" s="292"/>
      <c r="BD14" s="293">
        <v>7</v>
      </c>
      <c r="BE14" s="291">
        <v>5</v>
      </c>
      <c r="BF14" s="292"/>
      <c r="BG14" s="293">
        <v>5</v>
      </c>
      <c r="BH14" s="291">
        <v>9</v>
      </c>
      <c r="BI14" s="292"/>
      <c r="BJ14" s="293">
        <v>9</v>
      </c>
      <c r="BK14" s="291">
        <v>6</v>
      </c>
      <c r="BL14" s="292"/>
      <c r="BM14" s="293">
        <v>6</v>
      </c>
      <c r="BN14" s="291">
        <v>7</v>
      </c>
      <c r="BO14" s="292"/>
      <c r="BP14" s="293">
        <v>7</v>
      </c>
      <c r="BQ14" s="291">
        <v>6</v>
      </c>
      <c r="BR14" s="292"/>
      <c r="BS14" s="293">
        <v>6</v>
      </c>
      <c r="BT14" s="291">
        <v>10</v>
      </c>
      <c r="BU14" s="292"/>
      <c r="BV14" s="293">
        <v>10</v>
      </c>
      <c r="BW14" s="294">
        <v>6.76</v>
      </c>
      <c r="BX14" s="295" t="s">
        <v>371</v>
      </c>
      <c r="BY14" s="306">
        <v>6</v>
      </c>
      <c r="BZ14" s="307"/>
      <c r="CA14" s="308">
        <v>6</v>
      </c>
      <c r="CB14" s="306">
        <v>3</v>
      </c>
      <c r="CC14" s="307">
        <v>4</v>
      </c>
      <c r="CD14" s="308">
        <v>4</v>
      </c>
      <c r="CE14" s="306">
        <v>4</v>
      </c>
      <c r="CF14" s="307">
        <v>6</v>
      </c>
      <c r="CG14" s="308">
        <v>6</v>
      </c>
      <c r="CH14" s="306">
        <v>8</v>
      </c>
      <c r="CI14" s="307"/>
      <c r="CJ14" s="308">
        <v>8</v>
      </c>
      <c r="CK14" s="306">
        <v>7</v>
      </c>
      <c r="CL14" s="307"/>
      <c r="CM14" s="308">
        <v>7</v>
      </c>
      <c r="CN14" s="306">
        <v>7</v>
      </c>
      <c r="CO14" s="307"/>
      <c r="CP14" s="308">
        <v>7</v>
      </c>
      <c r="CQ14" s="306">
        <v>4</v>
      </c>
      <c r="CR14" s="307"/>
      <c r="CS14" s="308">
        <v>4</v>
      </c>
      <c r="CT14" s="309">
        <v>6.2</v>
      </c>
      <c r="CU14" s="310" t="s">
        <v>367</v>
      </c>
      <c r="CV14" s="226">
        <v>4</v>
      </c>
      <c r="CW14" s="110">
        <v>6</v>
      </c>
      <c r="CX14" s="109">
        <v>6</v>
      </c>
      <c r="CY14" s="226">
        <v>5</v>
      </c>
      <c r="CZ14" s="110"/>
      <c r="DA14" s="109">
        <v>5</v>
      </c>
      <c r="DB14" s="226">
        <v>4</v>
      </c>
      <c r="DC14" s="110"/>
      <c r="DD14" s="109">
        <v>4</v>
      </c>
      <c r="DE14" s="226">
        <v>4</v>
      </c>
      <c r="DF14" s="110"/>
      <c r="DG14" s="109">
        <v>4</v>
      </c>
      <c r="DH14" s="226">
        <v>7</v>
      </c>
      <c r="DI14" s="110"/>
      <c r="DJ14" s="109">
        <v>7</v>
      </c>
      <c r="DK14" s="226">
        <v>9</v>
      </c>
      <c r="DL14" s="110"/>
      <c r="DM14" s="109">
        <v>9</v>
      </c>
      <c r="DN14" s="226">
        <v>6</v>
      </c>
      <c r="DO14" s="110"/>
      <c r="DP14" s="109">
        <v>6</v>
      </c>
      <c r="DQ14" s="140">
        <v>5.87</v>
      </c>
      <c r="DR14" s="141" t="s">
        <v>369</v>
      </c>
      <c r="DS14" s="111" t="s">
        <v>430</v>
      </c>
      <c r="DT14" s="104">
        <v>4</v>
      </c>
      <c r="DU14" s="104">
        <v>12</v>
      </c>
      <c r="DV14" s="112" t="s">
        <v>418</v>
      </c>
      <c r="DW14" s="9">
        <v>12</v>
      </c>
      <c r="DX14" s="18" t="s">
        <v>348</v>
      </c>
      <c r="DY14" s="18">
        <v>3</v>
      </c>
    </row>
    <row r="15" spans="1:129" ht="19.5" customHeight="1">
      <c r="A15" s="164">
        <v>13</v>
      </c>
      <c r="B15" s="105" t="s">
        <v>118</v>
      </c>
      <c r="C15" s="106" t="s">
        <v>119</v>
      </c>
      <c r="D15" s="165">
        <v>409180095</v>
      </c>
      <c r="E15" s="162" t="s">
        <v>260</v>
      </c>
      <c r="F15" s="163" t="s">
        <v>23</v>
      </c>
      <c r="G15" s="129" t="s">
        <v>164</v>
      </c>
      <c r="H15" s="250">
        <v>5</v>
      </c>
      <c r="I15" s="251"/>
      <c r="J15" s="252">
        <v>5</v>
      </c>
      <c r="K15" s="253">
        <v>6</v>
      </c>
      <c r="L15" s="253"/>
      <c r="M15" s="252">
        <v>6</v>
      </c>
      <c r="N15" s="253">
        <v>8</v>
      </c>
      <c r="O15" s="253"/>
      <c r="P15" s="252">
        <v>8</v>
      </c>
      <c r="Q15" s="250">
        <v>9</v>
      </c>
      <c r="R15" s="253"/>
      <c r="S15" s="252">
        <v>9</v>
      </c>
      <c r="T15" s="253">
        <v>7</v>
      </c>
      <c r="U15" s="253"/>
      <c r="V15" s="252">
        <v>7</v>
      </c>
      <c r="W15" s="253">
        <v>3</v>
      </c>
      <c r="X15" s="253">
        <v>5</v>
      </c>
      <c r="Y15" s="252">
        <v>5</v>
      </c>
      <c r="Z15" s="254">
        <v>6.28</v>
      </c>
      <c r="AA15" s="255" t="s">
        <v>371</v>
      </c>
      <c r="AB15" s="272">
        <v>8</v>
      </c>
      <c r="AC15" s="273"/>
      <c r="AD15" s="274">
        <v>8</v>
      </c>
      <c r="AE15" s="275">
        <v>6</v>
      </c>
      <c r="AF15" s="275"/>
      <c r="AG15" s="274">
        <v>6</v>
      </c>
      <c r="AH15" s="275">
        <v>4</v>
      </c>
      <c r="AI15" s="275">
        <v>6</v>
      </c>
      <c r="AJ15" s="274">
        <v>6</v>
      </c>
      <c r="AK15" s="272">
        <v>6</v>
      </c>
      <c r="AL15" s="275"/>
      <c r="AM15" s="274">
        <v>6</v>
      </c>
      <c r="AN15" s="275">
        <v>3</v>
      </c>
      <c r="AO15" s="275">
        <v>6</v>
      </c>
      <c r="AP15" s="274">
        <v>6</v>
      </c>
      <c r="AQ15" s="275">
        <v>6</v>
      </c>
      <c r="AR15" s="275"/>
      <c r="AS15" s="274">
        <v>6</v>
      </c>
      <c r="AT15" s="272">
        <v>7</v>
      </c>
      <c r="AU15" s="275"/>
      <c r="AV15" s="274">
        <v>7</v>
      </c>
      <c r="AW15" s="275">
        <v>8</v>
      </c>
      <c r="AX15" s="275"/>
      <c r="AY15" s="274">
        <v>8</v>
      </c>
      <c r="AZ15" s="276">
        <v>6.3</v>
      </c>
      <c r="BA15" s="277" t="s">
        <v>371</v>
      </c>
      <c r="BB15" s="291">
        <v>6</v>
      </c>
      <c r="BC15" s="292"/>
      <c r="BD15" s="293">
        <v>6</v>
      </c>
      <c r="BE15" s="291">
        <v>5</v>
      </c>
      <c r="BF15" s="292"/>
      <c r="BG15" s="293">
        <v>5</v>
      </c>
      <c r="BH15" s="291">
        <v>3</v>
      </c>
      <c r="BI15" s="292">
        <v>10</v>
      </c>
      <c r="BJ15" s="293">
        <v>10</v>
      </c>
      <c r="BK15" s="291">
        <v>8</v>
      </c>
      <c r="BL15" s="292"/>
      <c r="BM15" s="293">
        <v>8</v>
      </c>
      <c r="BN15" s="291">
        <v>8</v>
      </c>
      <c r="BO15" s="292"/>
      <c r="BP15" s="293">
        <v>8</v>
      </c>
      <c r="BQ15" s="291">
        <v>5</v>
      </c>
      <c r="BR15" s="292"/>
      <c r="BS15" s="293">
        <v>5</v>
      </c>
      <c r="BT15" s="291">
        <v>10</v>
      </c>
      <c r="BU15" s="292"/>
      <c r="BV15" s="293">
        <v>10</v>
      </c>
      <c r="BW15" s="294">
        <v>7.14</v>
      </c>
      <c r="BX15" s="295" t="s">
        <v>368</v>
      </c>
      <c r="BY15" s="306">
        <v>6</v>
      </c>
      <c r="BZ15" s="307"/>
      <c r="CA15" s="308">
        <v>6</v>
      </c>
      <c r="CB15" s="306">
        <v>4</v>
      </c>
      <c r="CC15" s="307">
        <v>5</v>
      </c>
      <c r="CD15" s="308">
        <v>5</v>
      </c>
      <c r="CE15" s="306">
        <v>4</v>
      </c>
      <c r="CF15" s="307">
        <v>5</v>
      </c>
      <c r="CG15" s="308">
        <v>5</v>
      </c>
      <c r="CH15" s="306">
        <v>8</v>
      </c>
      <c r="CI15" s="307"/>
      <c r="CJ15" s="308">
        <v>8</v>
      </c>
      <c r="CK15" s="306">
        <v>7</v>
      </c>
      <c r="CL15" s="307"/>
      <c r="CM15" s="308">
        <v>7</v>
      </c>
      <c r="CN15" s="306">
        <v>6</v>
      </c>
      <c r="CO15" s="307"/>
      <c r="CP15" s="308">
        <v>6</v>
      </c>
      <c r="CQ15" s="306">
        <v>0</v>
      </c>
      <c r="CR15" s="307"/>
      <c r="CS15" s="308">
        <v>0</v>
      </c>
      <c r="CT15" s="309">
        <v>6.2</v>
      </c>
      <c r="CU15" s="310" t="s">
        <v>367</v>
      </c>
      <c r="CV15" s="226">
        <v>5</v>
      </c>
      <c r="CW15" s="110"/>
      <c r="CX15" s="109">
        <v>5</v>
      </c>
      <c r="CY15" s="226">
        <v>6</v>
      </c>
      <c r="CZ15" s="110"/>
      <c r="DA15" s="109">
        <v>6</v>
      </c>
      <c r="DB15" s="226">
        <v>8</v>
      </c>
      <c r="DC15" s="110"/>
      <c r="DD15" s="109">
        <v>8</v>
      </c>
      <c r="DE15" s="226">
        <v>4</v>
      </c>
      <c r="DF15" s="110"/>
      <c r="DG15" s="109">
        <v>4</v>
      </c>
      <c r="DH15" s="226">
        <v>7</v>
      </c>
      <c r="DI15" s="110"/>
      <c r="DJ15" s="109">
        <v>7</v>
      </c>
      <c r="DK15" s="226">
        <v>8</v>
      </c>
      <c r="DL15" s="110"/>
      <c r="DM15" s="109">
        <v>8</v>
      </c>
      <c r="DN15" s="226">
        <v>7</v>
      </c>
      <c r="DO15" s="110"/>
      <c r="DP15" s="109">
        <v>7</v>
      </c>
      <c r="DQ15" s="140">
        <v>6.35</v>
      </c>
      <c r="DR15" s="141" t="s">
        <v>367</v>
      </c>
      <c r="DS15" s="111" t="s">
        <v>431</v>
      </c>
      <c r="DT15" s="104">
        <v>2</v>
      </c>
      <c r="DU15" s="104">
        <v>4</v>
      </c>
      <c r="DV15" s="112" t="s">
        <v>418</v>
      </c>
      <c r="DW15" s="9">
        <v>13</v>
      </c>
      <c r="DX15" s="18" t="s">
        <v>68</v>
      </c>
      <c r="DY15" s="18">
        <v>4</v>
      </c>
    </row>
    <row r="16" spans="1:129" ht="19.5" customHeight="1">
      <c r="A16" s="158">
        <v>14</v>
      </c>
      <c r="B16" s="105" t="s">
        <v>120</v>
      </c>
      <c r="C16" s="106" t="s">
        <v>121</v>
      </c>
      <c r="D16" s="161">
        <v>409180096</v>
      </c>
      <c r="E16" s="162" t="s">
        <v>261</v>
      </c>
      <c r="F16" s="163" t="s">
        <v>24</v>
      </c>
      <c r="G16" s="129" t="s">
        <v>164</v>
      </c>
      <c r="H16" s="250">
        <v>7</v>
      </c>
      <c r="I16" s="251"/>
      <c r="J16" s="252">
        <v>7</v>
      </c>
      <c r="K16" s="253">
        <v>6</v>
      </c>
      <c r="L16" s="253"/>
      <c r="M16" s="252">
        <v>6</v>
      </c>
      <c r="N16" s="253">
        <v>0</v>
      </c>
      <c r="O16" s="253"/>
      <c r="P16" s="252">
        <v>0</v>
      </c>
      <c r="Q16" s="250">
        <v>9</v>
      </c>
      <c r="R16" s="253"/>
      <c r="S16" s="252">
        <v>9</v>
      </c>
      <c r="T16" s="253">
        <v>9</v>
      </c>
      <c r="U16" s="253"/>
      <c r="V16" s="252">
        <v>9</v>
      </c>
      <c r="W16" s="253">
        <v>9</v>
      </c>
      <c r="X16" s="253"/>
      <c r="Y16" s="252">
        <v>9</v>
      </c>
      <c r="Z16" s="254">
        <v>7.83</v>
      </c>
      <c r="AA16" s="255" t="s">
        <v>368</v>
      </c>
      <c r="AB16" s="272">
        <v>8</v>
      </c>
      <c r="AC16" s="273"/>
      <c r="AD16" s="274">
        <v>8</v>
      </c>
      <c r="AE16" s="275">
        <v>5</v>
      </c>
      <c r="AF16" s="275"/>
      <c r="AG16" s="274">
        <v>5</v>
      </c>
      <c r="AH16" s="275">
        <v>4</v>
      </c>
      <c r="AI16" s="275">
        <v>7</v>
      </c>
      <c r="AJ16" s="274">
        <v>7</v>
      </c>
      <c r="AK16" s="272">
        <v>6</v>
      </c>
      <c r="AL16" s="275"/>
      <c r="AM16" s="274">
        <v>6</v>
      </c>
      <c r="AN16" s="275">
        <v>7</v>
      </c>
      <c r="AO16" s="275"/>
      <c r="AP16" s="274">
        <v>7</v>
      </c>
      <c r="AQ16" s="275">
        <v>7</v>
      </c>
      <c r="AR16" s="275"/>
      <c r="AS16" s="274">
        <v>7</v>
      </c>
      <c r="AT16" s="272">
        <v>7</v>
      </c>
      <c r="AU16" s="275"/>
      <c r="AV16" s="274">
        <v>7</v>
      </c>
      <c r="AW16" s="275">
        <v>8</v>
      </c>
      <c r="AX16" s="275"/>
      <c r="AY16" s="274">
        <v>8</v>
      </c>
      <c r="AZ16" s="276">
        <v>6.52</v>
      </c>
      <c r="BA16" s="277" t="s">
        <v>371</v>
      </c>
      <c r="BB16" s="291">
        <v>4</v>
      </c>
      <c r="BC16" s="292">
        <v>6</v>
      </c>
      <c r="BD16" s="293">
        <v>6</v>
      </c>
      <c r="BE16" s="291">
        <v>3</v>
      </c>
      <c r="BF16" s="292">
        <v>6</v>
      </c>
      <c r="BG16" s="293">
        <v>6</v>
      </c>
      <c r="BH16" s="291">
        <v>0</v>
      </c>
      <c r="BI16" s="292">
        <v>5</v>
      </c>
      <c r="BJ16" s="293">
        <v>5</v>
      </c>
      <c r="BK16" s="291"/>
      <c r="BL16" s="292"/>
      <c r="BM16" s="293">
        <v>0</v>
      </c>
      <c r="BN16" s="291">
        <v>8</v>
      </c>
      <c r="BO16" s="292"/>
      <c r="BP16" s="293">
        <v>8</v>
      </c>
      <c r="BQ16" s="291">
        <v>7</v>
      </c>
      <c r="BR16" s="292"/>
      <c r="BS16" s="293">
        <v>7</v>
      </c>
      <c r="BT16" s="291"/>
      <c r="BU16" s="292"/>
      <c r="BV16" s="293">
        <v>0</v>
      </c>
      <c r="BW16" s="294">
        <v>5.1</v>
      </c>
      <c r="BX16" s="295" t="s">
        <v>372</v>
      </c>
      <c r="BY16" s="306">
        <v>7</v>
      </c>
      <c r="BZ16" s="307"/>
      <c r="CA16" s="308">
        <v>7</v>
      </c>
      <c r="CB16" s="306">
        <v>4</v>
      </c>
      <c r="CC16" s="307">
        <v>5</v>
      </c>
      <c r="CD16" s="308">
        <v>5</v>
      </c>
      <c r="CE16" s="306">
        <v>3</v>
      </c>
      <c r="CF16" s="307">
        <v>6</v>
      </c>
      <c r="CG16" s="308">
        <v>6</v>
      </c>
      <c r="CH16" s="306"/>
      <c r="CI16" s="307"/>
      <c r="CJ16" s="308">
        <v>0</v>
      </c>
      <c r="CK16" s="306">
        <v>8</v>
      </c>
      <c r="CL16" s="307"/>
      <c r="CM16" s="308">
        <v>8</v>
      </c>
      <c r="CN16" s="306">
        <v>5</v>
      </c>
      <c r="CO16" s="307"/>
      <c r="CP16" s="308">
        <v>5</v>
      </c>
      <c r="CQ16" s="306">
        <v>0</v>
      </c>
      <c r="CR16" s="307"/>
      <c r="CS16" s="308">
        <v>0</v>
      </c>
      <c r="CT16" s="309">
        <v>5.2</v>
      </c>
      <c r="CU16" s="310" t="s">
        <v>369</v>
      </c>
      <c r="CV16" s="226">
        <v>2</v>
      </c>
      <c r="CW16" s="110">
        <v>5</v>
      </c>
      <c r="CX16" s="109">
        <v>5</v>
      </c>
      <c r="CY16" s="226">
        <v>5</v>
      </c>
      <c r="CZ16" s="110"/>
      <c r="DA16" s="109">
        <v>5</v>
      </c>
      <c r="DB16" s="226">
        <v>4</v>
      </c>
      <c r="DC16" s="110"/>
      <c r="DD16" s="109">
        <v>4</v>
      </c>
      <c r="DE16" s="226">
        <v>4</v>
      </c>
      <c r="DF16" s="110"/>
      <c r="DG16" s="109">
        <v>4</v>
      </c>
      <c r="DH16" s="226">
        <v>7</v>
      </c>
      <c r="DI16" s="110"/>
      <c r="DJ16" s="109">
        <v>7</v>
      </c>
      <c r="DK16" s="226">
        <v>8</v>
      </c>
      <c r="DL16" s="110"/>
      <c r="DM16" s="109">
        <v>8</v>
      </c>
      <c r="DN16" s="226">
        <v>7</v>
      </c>
      <c r="DO16" s="110"/>
      <c r="DP16" s="109">
        <v>7</v>
      </c>
      <c r="DQ16" s="140">
        <v>5.52</v>
      </c>
      <c r="DR16" s="141" t="s">
        <v>369</v>
      </c>
      <c r="DS16" s="111" t="s">
        <v>420</v>
      </c>
      <c r="DT16" s="104">
        <v>7</v>
      </c>
      <c r="DU16" s="104">
        <v>16</v>
      </c>
      <c r="DV16" s="112" t="s">
        <v>418</v>
      </c>
      <c r="DW16" s="9">
        <v>14</v>
      </c>
      <c r="DX16" s="18" t="s">
        <v>413</v>
      </c>
      <c r="DY16" s="18">
        <v>3</v>
      </c>
    </row>
    <row r="17" spans="1:129" ht="19.5" customHeight="1">
      <c r="A17" s="164">
        <v>15</v>
      </c>
      <c r="B17" s="105" t="s">
        <v>122</v>
      </c>
      <c r="C17" s="106" t="s">
        <v>121</v>
      </c>
      <c r="D17" s="165">
        <v>409180097</v>
      </c>
      <c r="E17" s="162" t="s">
        <v>262</v>
      </c>
      <c r="F17" s="163" t="s">
        <v>325</v>
      </c>
      <c r="G17" s="129" t="s">
        <v>164</v>
      </c>
      <c r="H17" s="250">
        <v>7</v>
      </c>
      <c r="I17" s="251"/>
      <c r="J17" s="252">
        <v>7</v>
      </c>
      <c r="K17" s="253">
        <v>9</v>
      </c>
      <c r="L17" s="253"/>
      <c r="M17" s="252">
        <v>9</v>
      </c>
      <c r="N17" s="253">
        <v>5</v>
      </c>
      <c r="O17" s="253"/>
      <c r="P17" s="252">
        <v>5</v>
      </c>
      <c r="Q17" s="250">
        <v>9</v>
      </c>
      <c r="R17" s="253"/>
      <c r="S17" s="252">
        <v>9</v>
      </c>
      <c r="T17" s="253">
        <v>8</v>
      </c>
      <c r="U17" s="253"/>
      <c r="V17" s="252">
        <v>8</v>
      </c>
      <c r="W17" s="253">
        <v>8</v>
      </c>
      <c r="X17" s="253"/>
      <c r="Y17" s="252">
        <v>8</v>
      </c>
      <c r="Z17" s="254">
        <v>8.28</v>
      </c>
      <c r="AA17" s="255" t="s">
        <v>373</v>
      </c>
      <c r="AB17" s="272">
        <v>8</v>
      </c>
      <c r="AC17" s="273"/>
      <c r="AD17" s="274">
        <v>8</v>
      </c>
      <c r="AE17" s="275">
        <v>7</v>
      </c>
      <c r="AF17" s="275"/>
      <c r="AG17" s="274">
        <v>7</v>
      </c>
      <c r="AH17" s="275">
        <v>4</v>
      </c>
      <c r="AI17" s="275">
        <v>8</v>
      </c>
      <c r="AJ17" s="274">
        <v>8</v>
      </c>
      <c r="AK17" s="272">
        <v>7</v>
      </c>
      <c r="AL17" s="275"/>
      <c r="AM17" s="274">
        <v>7</v>
      </c>
      <c r="AN17" s="275">
        <v>6</v>
      </c>
      <c r="AO17" s="275"/>
      <c r="AP17" s="274">
        <v>6</v>
      </c>
      <c r="AQ17" s="275">
        <v>6</v>
      </c>
      <c r="AR17" s="275"/>
      <c r="AS17" s="274">
        <v>6</v>
      </c>
      <c r="AT17" s="272">
        <v>7</v>
      </c>
      <c r="AU17" s="275"/>
      <c r="AV17" s="274">
        <v>7</v>
      </c>
      <c r="AW17" s="275">
        <v>6</v>
      </c>
      <c r="AX17" s="275"/>
      <c r="AY17" s="274">
        <v>6</v>
      </c>
      <c r="AZ17" s="276">
        <v>6.97</v>
      </c>
      <c r="BA17" s="277" t="s">
        <v>371</v>
      </c>
      <c r="BB17" s="291">
        <v>7</v>
      </c>
      <c r="BC17" s="292"/>
      <c r="BD17" s="293">
        <v>7</v>
      </c>
      <c r="BE17" s="291">
        <v>5</v>
      </c>
      <c r="BF17" s="292"/>
      <c r="BG17" s="293">
        <v>5</v>
      </c>
      <c r="BH17" s="291">
        <v>10</v>
      </c>
      <c r="BI17" s="292"/>
      <c r="BJ17" s="293">
        <v>10</v>
      </c>
      <c r="BK17" s="291">
        <v>8</v>
      </c>
      <c r="BL17" s="292"/>
      <c r="BM17" s="293">
        <v>8</v>
      </c>
      <c r="BN17" s="291">
        <v>7</v>
      </c>
      <c r="BO17" s="292"/>
      <c r="BP17" s="293">
        <v>7</v>
      </c>
      <c r="BQ17" s="291">
        <v>8</v>
      </c>
      <c r="BR17" s="292"/>
      <c r="BS17" s="293">
        <v>8</v>
      </c>
      <c r="BT17" s="291">
        <v>6</v>
      </c>
      <c r="BU17" s="292"/>
      <c r="BV17" s="293">
        <v>6</v>
      </c>
      <c r="BW17" s="294">
        <v>7.62</v>
      </c>
      <c r="BX17" s="295" t="s">
        <v>368</v>
      </c>
      <c r="BY17" s="306">
        <v>6</v>
      </c>
      <c r="BZ17" s="307"/>
      <c r="CA17" s="308">
        <v>6</v>
      </c>
      <c r="CB17" s="306">
        <v>4</v>
      </c>
      <c r="CC17" s="307">
        <v>3</v>
      </c>
      <c r="CD17" s="308">
        <v>4</v>
      </c>
      <c r="CE17" s="306">
        <v>3</v>
      </c>
      <c r="CF17" s="307">
        <v>6</v>
      </c>
      <c r="CG17" s="308">
        <v>6</v>
      </c>
      <c r="CH17" s="306">
        <v>9</v>
      </c>
      <c r="CI17" s="307"/>
      <c r="CJ17" s="308">
        <v>9</v>
      </c>
      <c r="CK17" s="306">
        <v>7</v>
      </c>
      <c r="CL17" s="307"/>
      <c r="CM17" s="308">
        <v>7</v>
      </c>
      <c r="CN17" s="306">
        <v>6</v>
      </c>
      <c r="CO17" s="307"/>
      <c r="CP17" s="308">
        <v>6</v>
      </c>
      <c r="CQ17" s="306">
        <v>10</v>
      </c>
      <c r="CR17" s="307"/>
      <c r="CS17" s="308">
        <v>10</v>
      </c>
      <c r="CT17" s="309">
        <v>6.4</v>
      </c>
      <c r="CU17" s="310" t="s">
        <v>367</v>
      </c>
      <c r="CV17" s="226">
        <v>4</v>
      </c>
      <c r="CW17" s="110">
        <v>7</v>
      </c>
      <c r="CX17" s="109">
        <v>7</v>
      </c>
      <c r="CY17" s="226">
        <v>8</v>
      </c>
      <c r="CZ17" s="110"/>
      <c r="DA17" s="109">
        <v>8</v>
      </c>
      <c r="DB17" s="226">
        <v>8</v>
      </c>
      <c r="DC17" s="110"/>
      <c r="DD17" s="109">
        <v>8</v>
      </c>
      <c r="DE17" s="226">
        <v>6</v>
      </c>
      <c r="DF17" s="110"/>
      <c r="DG17" s="109">
        <v>6</v>
      </c>
      <c r="DH17" s="226">
        <v>9</v>
      </c>
      <c r="DI17" s="110"/>
      <c r="DJ17" s="109">
        <v>9</v>
      </c>
      <c r="DK17" s="226">
        <v>9</v>
      </c>
      <c r="DL17" s="110"/>
      <c r="DM17" s="109">
        <v>9</v>
      </c>
      <c r="DN17" s="226">
        <v>6</v>
      </c>
      <c r="DO17" s="110"/>
      <c r="DP17" s="109">
        <v>6</v>
      </c>
      <c r="DQ17" s="140">
        <v>7.83</v>
      </c>
      <c r="DR17" s="141" t="s">
        <v>368</v>
      </c>
      <c r="DS17" s="111" t="s">
        <v>432</v>
      </c>
      <c r="DT17" s="104">
        <v>1</v>
      </c>
      <c r="DU17" s="104">
        <v>4</v>
      </c>
      <c r="DV17" s="112" t="s">
        <v>418</v>
      </c>
      <c r="DW17" s="9">
        <v>15</v>
      </c>
      <c r="DX17" s="18" t="s">
        <v>410</v>
      </c>
      <c r="DY17" s="18">
        <v>4</v>
      </c>
    </row>
    <row r="18" spans="1:129" ht="19.5" customHeight="1">
      <c r="A18" s="158">
        <v>16</v>
      </c>
      <c r="B18" s="105" t="s">
        <v>123</v>
      </c>
      <c r="C18" s="106" t="s">
        <v>124</v>
      </c>
      <c r="D18" s="161">
        <v>409180098</v>
      </c>
      <c r="E18" s="162" t="s">
        <v>263</v>
      </c>
      <c r="F18" s="163" t="s">
        <v>26</v>
      </c>
      <c r="G18" s="129" t="s">
        <v>231</v>
      </c>
      <c r="H18" s="250">
        <v>7</v>
      </c>
      <c r="I18" s="251"/>
      <c r="J18" s="252">
        <v>7</v>
      </c>
      <c r="K18" s="253">
        <v>8</v>
      </c>
      <c r="L18" s="253"/>
      <c r="M18" s="252">
        <v>8</v>
      </c>
      <c r="N18" s="253">
        <v>5</v>
      </c>
      <c r="O18" s="253"/>
      <c r="P18" s="252">
        <v>5</v>
      </c>
      <c r="Q18" s="250">
        <v>9</v>
      </c>
      <c r="R18" s="253"/>
      <c r="S18" s="252">
        <v>9</v>
      </c>
      <c r="T18" s="253">
        <v>7</v>
      </c>
      <c r="U18" s="253"/>
      <c r="V18" s="252">
        <v>7</v>
      </c>
      <c r="W18" s="253">
        <v>8</v>
      </c>
      <c r="X18" s="253"/>
      <c r="Y18" s="252">
        <v>8</v>
      </c>
      <c r="Z18" s="254">
        <v>7.83</v>
      </c>
      <c r="AA18" s="255" t="s">
        <v>368</v>
      </c>
      <c r="AB18" s="272">
        <v>9</v>
      </c>
      <c r="AC18" s="273"/>
      <c r="AD18" s="274">
        <v>9</v>
      </c>
      <c r="AE18" s="275">
        <v>6</v>
      </c>
      <c r="AF18" s="275"/>
      <c r="AG18" s="274">
        <v>6</v>
      </c>
      <c r="AH18" s="275">
        <v>5</v>
      </c>
      <c r="AI18" s="275"/>
      <c r="AJ18" s="274">
        <v>5</v>
      </c>
      <c r="AK18" s="272">
        <v>7</v>
      </c>
      <c r="AL18" s="275"/>
      <c r="AM18" s="274">
        <v>7</v>
      </c>
      <c r="AN18" s="275">
        <v>6</v>
      </c>
      <c r="AO18" s="275"/>
      <c r="AP18" s="274">
        <v>6</v>
      </c>
      <c r="AQ18" s="275">
        <v>7</v>
      </c>
      <c r="AR18" s="275"/>
      <c r="AS18" s="274">
        <v>7</v>
      </c>
      <c r="AT18" s="272">
        <v>7</v>
      </c>
      <c r="AU18" s="275"/>
      <c r="AV18" s="274">
        <v>7</v>
      </c>
      <c r="AW18" s="275">
        <v>6</v>
      </c>
      <c r="AX18" s="275"/>
      <c r="AY18" s="274">
        <v>6</v>
      </c>
      <c r="AZ18" s="276">
        <v>6.64</v>
      </c>
      <c r="BA18" s="277" t="s">
        <v>371</v>
      </c>
      <c r="BB18" s="291">
        <v>7</v>
      </c>
      <c r="BC18" s="292"/>
      <c r="BD18" s="293">
        <v>7</v>
      </c>
      <c r="BE18" s="291">
        <v>6</v>
      </c>
      <c r="BF18" s="292"/>
      <c r="BG18" s="293">
        <v>6</v>
      </c>
      <c r="BH18" s="291">
        <v>10</v>
      </c>
      <c r="BI18" s="292"/>
      <c r="BJ18" s="293">
        <v>10</v>
      </c>
      <c r="BK18" s="291">
        <v>7</v>
      </c>
      <c r="BL18" s="292"/>
      <c r="BM18" s="293">
        <v>7</v>
      </c>
      <c r="BN18" s="291">
        <v>7</v>
      </c>
      <c r="BO18" s="292"/>
      <c r="BP18" s="293">
        <v>7</v>
      </c>
      <c r="BQ18" s="291">
        <v>7</v>
      </c>
      <c r="BR18" s="292"/>
      <c r="BS18" s="293">
        <v>7</v>
      </c>
      <c r="BT18" s="291">
        <v>6</v>
      </c>
      <c r="BU18" s="292"/>
      <c r="BV18" s="293">
        <v>6</v>
      </c>
      <c r="BW18" s="294">
        <v>7.43</v>
      </c>
      <c r="BX18" s="295" t="s">
        <v>368</v>
      </c>
      <c r="BY18" s="306">
        <v>7</v>
      </c>
      <c r="BZ18" s="307"/>
      <c r="CA18" s="308">
        <v>7</v>
      </c>
      <c r="CB18" s="306">
        <v>4</v>
      </c>
      <c r="CC18" s="307">
        <v>6</v>
      </c>
      <c r="CD18" s="308">
        <v>6</v>
      </c>
      <c r="CE18" s="306">
        <v>4</v>
      </c>
      <c r="CF18" s="307">
        <v>6</v>
      </c>
      <c r="CG18" s="308">
        <v>6</v>
      </c>
      <c r="CH18" s="306">
        <v>8</v>
      </c>
      <c r="CI18" s="307"/>
      <c r="CJ18" s="308">
        <v>8</v>
      </c>
      <c r="CK18" s="306">
        <v>7</v>
      </c>
      <c r="CL18" s="307"/>
      <c r="CM18" s="308">
        <v>7</v>
      </c>
      <c r="CN18" s="306">
        <v>6</v>
      </c>
      <c r="CO18" s="307"/>
      <c r="CP18" s="308">
        <v>6</v>
      </c>
      <c r="CQ18" s="306">
        <v>7</v>
      </c>
      <c r="CR18" s="307"/>
      <c r="CS18" s="308">
        <v>7</v>
      </c>
      <c r="CT18" s="309">
        <v>6.8</v>
      </c>
      <c r="CU18" s="310" t="s">
        <v>367</v>
      </c>
      <c r="CV18" s="226">
        <v>5</v>
      </c>
      <c r="CW18" s="110"/>
      <c r="CX18" s="109">
        <v>5</v>
      </c>
      <c r="CY18" s="226">
        <v>7</v>
      </c>
      <c r="CZ18" s="110"/>
      <c r="DA18" s="109">
        <v>7</v>
      </c>
      <c r="DB18" s="226">
        <v>7</v>
      </c>
      <c r="DC18" s="110"/>
      <c r="DD18" s="109">
        <v>7</v>
      </c>
      <c r="DE18" s="226">
        <v>6</v>
      </c>
      <c r="DF18" s="110"/>
      <c r="DG18" s="109">
        <v>6</v>
      </c>
      <c r="DH18" s="226">
        <v>7</v>
      </c>
      <c r="DI18" s="110"/>
      <c r="DJ18" s="109">
        <v>7</v>
      </c>
      <c r="DK18" s="226">
        <v>8</v>
      </c>
      <c r="DL18" s="110"/>
      <c r="DM18" s="109">
        <v>8</v>
      </c>
      <c r="DN18" s="226">
        <v>6</v>
      </c>
      <c r="DO18" s="110"/>
      <c r="DP18" s="109">
        <v>6</v>
      </c>
      <c r="DQ18" s="140">
        <v>6.65</v>
      </c>
      <c r="DR18" s="141" t="s">
        <v>367</v>
      </c>
      <c r="DS18" s="111" t="s">
        <v>433</v>
      </c>
      <c r="DT18" s="104">
        <v>0</v>
      </c>
      <c r="DU18" s="104">
        <v>0</v>
      </c>
      <c r="DV18" s="112" t="s">
        <v>418</v>
      </c>
      <c r="DW18" s="9">
        <v>16</v>
      </c>
      <c r="DX18" s="18" t="s">
        <v>73</v>
      </c>
      <c r="DY18" s="18">
        <v>4</v>
      </c>
    </row>
    <row r="19" spans="1:129" ht="19.5" customHeight="1">
      <c r="A19" s="164">
        <v>17</v>
      </c>
      <c r="B19" s="105" t="s">
        <v>125</v>
      </c>
      <c r="C19" s="106" t="s">
        <v>124</v>
      </c>
      <c r="D19" s="165">
        <v>409180099</v>
      </c>
      <c r="E19" s="162" t="s">
        <v>264</v>
      </c>
      <c r="F19" s="163" t="s">
        <v>2</v>
      </c>
      <c r="G19" s="129" t="s">
        <v>231</v>
      </c>
      <c r="H19" s="250">
        <v>7</v>
      </c>
      <c r="I19" s="251"/>
      <c r="J19" s="252">
        <v>7</v>
      </c>
      <c r="K19" s="253">
        <v>6</v>
      </c>
      <c r="L19" s="253"/>
      <c r="M19" s="252">
        <v>6</v>
      </c>
      <c r="N19" s="253">
        <v>6</v>
      </c>
      <c r="O19" s="253"/>
      <c r="P19" s="252">
        <v>6</v>
      </c>
      <c r="Q19" s="250">
        <v>9</v>
      </c>
      <c r="R19" s="253"/>
      <c r="S19" s="252">
        <v>9</v>
      </c>
      <c r="T19" s="253">
        <v>8</v>
      </c>
      <c r="U19" s="253"/>
      <c r="V19" s="252">
        <v>8</v>
      </c>
      <c r="W19" s="253">
        <v>8</v>
      </c>
      <c r="X19" s="253"/>
      <c r="Y19" s="252">
        <v>8</v>
      </c>
      <c r="Z19" s="254">
        <v>7.44</v>
      </c>
      <c r="AA19" s="255" t="s">
        <v>368</v>
      </c>
      <c r="AB19" s="272">
        <v>8</v>
      </c>
      <c r="AC19" s="273"/>
      <c r="AD19" s="274">
        <v>8</v>
      </c>
      <c r="AE19" s="275">
        <v>5</v>
      </c>
      <c r="AF19" s="275"/>
      <c r="AG19" s="274">
        <v>5</v>
      </c>
      <c r="AH19" s="275">
        <v>5</v>
      </c>
      <c r="AI19" s="275"/>
      <c r="AJ19" s="274">
        <v>5</v>
      </c>
      <c r="AK19" s="272">
        <v>6</v>
      </c>
      <c r="AL19" s="275"/>
      <c r="AM19" s="274">
        <v>6</v>
      </c>
      <c r="AN19" s="275">
        <v>5</v>
      </c>
      <c r="AO19" s="275"/>
      <c r="AP19" s="274">
        <v>5</v>
      </c>
      <c r="AQ19" s="275">
        <v>8</v>
      </c>
      <c r="AR19" s="275"/>
      <c r="AS19" s="274">
        <v>8</v>
      </c>
      <c r="AT19" s="272">
        <v>7</v>
      </c>
      <c r="AU19" s="275"/>
      <c r="AV19" s="274">
        <v>7</v>
      </c>
      <c r="AW19" s="275">
        <v>7</v>
      </c>
      <c r="AX19" s="275"/>
      <c r="AY19" s="274">
        <v>7</v>
      </c>
      <c r="AZ19" s="276">
        <v>6.13</v>
      </c>
      <c r="BA19" s="277" t="s">
        <v>371</v>
      </c>
      <c r="BB19" s="291">
        <v>7</v>
      </c>
      <c r="BC19" s="292"/>
      <c r="BD19" s="293">
        <v>7</v>
      </c>
      <c r="BE19" s="291">
        <v>6</v>
      </c>
      <c r="BF19" s="292"/>
      <c r="BG19" s="293">
        <v>6</v>
      </c>
      <c r="BH19" s="291">
        <v>3</v>
      </c>
      <c r="BI19" s="292">
        <v>9</v>
      </c>
      <c r="BJ19" s="293">
        <v>9</v>
      </c>
      <c r="BK19" s="291">
        <v>7</v>
      </c>
      <c r="BL19" s="292"/>
      <c r="BM19" s="293">
        <v>7</v>
      </c>
      <c r="BN19" s="291">
        <v>8</v>
      </c>
      <c r="BO19" s="292"/>
      <c r="BP19" s="293">
        <v>8</v>
      </c>
      <c r="BQ19" s="291">
        <v>6</v>
      </c>
      <c r="BR19" s="292"/>
      <c r="BS19" s="293">
        <v>6</v>
      </c>
      <c r="BT19" s="291">
        <v>6</v>
      </c>
      <c r="BU19" s="292"/>
      <c r="BV19" s="293">
        <v>6</v>
      </c>
      <c r="BW19" s="294">
        <v>7.24</v>
      </c>
      <c r="BX19" s="295" t="s">
        <v>368</v>
      </c>
      <c r="BY19" s="306">
        <v>6</v>
      </c>
      <c r="BZ19" s="307"/>
      <c r="CA19" s="308">
        <v>6</v>
      </c>
      <c r="CB19" s="306">
        <v>4</v>
      </c>
      <c r="CC19" s="307">
        <v>5</v>
      </c>
      <c r="CD19" s="308">
        <v>5</v>
      </c>
      <c r="CE19" s="306">
        <v>4</v>
      </c>
      <c r="CF19" s="307">
        <v>7</v>
      </c>
      <c r="CG19" s="308">
        <v>7</v>
      </c>
      <c r="CH19" s="306">
        <v>8</v>
      </c>
      <c r="CI19" s="307"/>
      <c r="CJ19" s="308">
        <v>8</v>
      </c>
      <c r="CK19" s="306">
        <v>8</v>
      </c>
      <c r="CL19" s="307"/>
      <c r="CM19" s="308">
        <v>8</v>
      </c>
      <c r="CN19" s="306">
        <v>5</v>
      </c>
      <c r="CO19" s="307"/>
      <c r="CP19" s="308">
        <v>5</v>
      </c>
      <c r="CQ19" s="306">
        <v>0</v>
      </c>
      <c r="CR19" s="307"/>
      <c r="CS19" s="308">
        <v>0</v>
      </c>
      <c r="CT19" s="309">
        <v>6.8</v>
      </c>
      <c r="CU19" s="310" t="s">
        <v>367</v>
      </c>
      <c r="CV19" s="226">
        <v>3</v>
      </c>
      <c r="CW19" s="110">
        <v>6</v>
      </c>
      <c r="CX19" s="109">
        <v>6</v>
      </c>
      <c r="CY19" s="226">
        <v>7</v>
      </c>
      <c r="CZ19" s="110"/>
      <c r="DA19" s="109">
        <v>7</v>
      </c>
      <c r="DB19" s="226">
        <v>9</v>
      </c>
      <c r="DC19" s="110"/>
      <c r="DD19" s="109">
        <v>9</v>
      </c>
      <c r="DE19" s="226">
        <v>9</v>
      </c>
      <c r="DF19" s="110"/>
      <c r="DG19" s="109">
        <v>9</v>
      </c>
      <c r="DH19" s="226">
        <v>8</v>
      </c>
      <c r="DI19" s="110"/>
      <c r="DJ19" s="109">
        <v>8</v>
      </c>
      <c r="DK19" s="226">
        <v>9</v>
      </c>
      <c r="DL19" s="110"/>
      <c r="DM19" s="109">
        <v>9</v>
      </c>
      <c r="DN19" s="226">
        <v>6</v>
      </c>
      <c r="DO19" s="110"/>
      <c r="DP19" s="109">
        <v>6</v>
      </c>
      <c r="DQ19" s="140">
        <v>8.04</v>
      </c>
      <c r="DR19" s="141" t="s">
        <v>373</v>
      </c>
      <c r="DS19" s="111" t="s">
        <v>434</v>
      </c>
      <c r="DT19" s="104">
        <v>1</v>
      </c>
      <c r="DU19" s="104">
        <v>0</v>
      </c>
      <c r="DV19" s="112" t="s">
        <v>418</v>
      </c>
      <c r="DW19" s="9">
        <v>17</v>
      </c>
      <c r="DX19" s="18" t="s">
        <v>74</v>
      </c>
      <c r="DY19" s="18">
        <v>3</v>
      </c>
    </row>
    <row r="20" spans="1:129" ht="19.5" customHeight="1">
      <c r="A20" s="158">
        <v>18</v>
      </c>
      <c r="B20" s="105" t="s">
        <v>126</v>
      </c>
      <c r="C20" s="106" t="s">
        <v>127</v>
      </c>
      <c r="D20" s="161">
        <v>409180100</v>
      </c>
      <c r="E20" s="162" t="s">
        <v>265</v>
      </c>
      <c r="F20" s="157" t="s">
        <v>328</v>
      </c>
      <c r="G20" s="129" t="s">
        <v>231</v>
      </c>
      <c r="H20" s="250">
        <v>8</v>
      </c>
      <c r="I20" s="251"/>
      <c r="J20" s="252">
        <v>8</v>
      </c>
      <c r="K20" s="253">
        <v>7</v>
      </c>
      <c r="L20" s="253"/>
      <c r="M20" s="252">
        <v>7</v>
      </c>
      <c r="N20" s="253">
        <v>5</v>
      </c>
      <c r="O20" s="253"/>
      <c r="P20" s="252">
        <v>5</v>
      </c>
      <c r="Q20" s="250">
        <v>9</v>
      </c>
      <c r="R20" s="253"/>
      <c r="S20" s="252">
        <v>9</v>
      </c>
      <c r="T20" s="253">
        <v>7</v>
      </c>
      <c r="U20" s="253"/>
      <c r="V20" s="252">
        <v>7</v>
      </c>
      <c r="W20" s="253">
        <v>8</v>
      </c>
      <c r="X20" s="253"/>
      <c r="Y20" s="252">
        <v>8</v>
      </c>
      <c r="Z20" s="254">
        <v>7.72</v>
      </c>
      <c r="AA20" s="255" t="s">
        <v>368</v>
      </c>
      <c r="AB20" s="272">
        <v>7</v>
      </c>
      <c r="AC20" s="273"/>
      <c r="AD20" s="274">
        <v>7</v>
      </c>
      <c r="AE20" s="275">
        <v>6</v>
      </c>
      <c r="AF20" s="275"/>
      <c r="AG20" s="274">
        <v>6</v>
      </c>
      <c r="AH20" s="275">
        <v>7</v>
      </c>
      <c r="AI20" s="275"/>
      <c r="AJ20" s="274">
        <v>7</v>
      </c>
      <c r="AK20" s="272">
        <v>7</v>
      </c>
      <c r="AL20" s="275"/>
      <c r="AM20" s="274">
        <v>7</v>
      </c>
      <c r="AN20" s="275">
        <v>6</v>
      </c>
      <c r="AO20" s="275"/>
      <c r="AP20" s="274">
        <v>6</v>
      </c>
      <c r="AQ20" s="275">
        <v>7</v>
      </c>
      <c r="AR20" s="275"/>
      <c r="AS20" s="274">
        <v>7</v>
      </c>
      <c r="AT20" s="272">
        <v>7</v>
      </c>
      <c r="AU20" s="275"/>
      <c r="AV20" s="274">
        <v>7</v>
      </c>
      <c r="AW20" s="275">
        <v>6</v>
      </c>
      <c r="AX20" s="275"/>
      <c r="AY20" s="274">
        <v>6</v>
      </c>
      <c r="AZ20" s="276">
        <v>6.7</v>
      </c>
      <c r="BA20" s="277" t="s">
        <v>371</v>
      </c>
      <c r="BB20" s="291">
        <v>7</v>
      </c>
      <c r="BC20" s="292"/>
      <c r="BD20" s="293">
        <v>7</v>
      </c>
      <c r="BE20" s="291">
        <v>7</v>
      </c>
      <c r="BF20" s="292"/>
      <c r="BG20" s="293">
        <v>7</v>
      </c>
      <c r="BH20" s="291">
        <v>10</v>
      </c>
      <c r="BI20" s="292"/>
      <c r="BJ20" s="293">
        <v>10</v>
      </c>
      <c r="BK20" s="291">
        <v>7</v>
      </c>
      <c r="BL20" s="292"/>
      <c r="BM20" s="293">
        <v>7</v>
      </c>
      <c r="BN20" s="291">
        <v>7</v>
      </c>
      <c r="BO20" s="292"/>
      <c r="BP20" s="293">
        <v>7</v>
      </c>
      <c r="BQ20" s="291">
        <v>6</v>
      </c>
      <c r="BR20" s="292"/>
      <c r="BS20" s="293">
        <v>6</v>
      </c>
      <c r="BT20" s="291">
        <v>6</v>
      </c>
      <c r="BU20" s="292"/>
      <c r="BV20" s="293">
        <v>6</v>
      </c>
      <c r="BW20" s="294">
        <v>7.43</v>
      </c>
      <c r="BX20" s="295" t="s">
        <v>368</v>
      </c>
      <c r="BY20" s="306">
        <v>6</v>
      </c>
      <c r="BZ20" s="307"/>
      <c r="CA20" s="308">
        <v>6</v>
      </c>
      <c r="CB20" s="306">
        <v>5</v>
      </c>
      <c r="CC20" s="307"/>
      <c r="CD20" s="308">
        <v>5</v>
      </c>
      <c r="CE20" s="306">
        <v>4</v>
      </c>
      <c r="CF20" s="307">
        <v>5</v>
      </c>
      <c r="CG20" s="308">
        <v>5</v>
      </c>
      <c r="CH20" s="306">
        <v>8</v>
      </c>
      <c r="CI20" s="307"/>
      <c r="CJ20" s="308">
        <v>8</v>
      </c>
      <c r="CK20" s="306">
        <v>8</v>
      </c>
      <c r="CL20" s="307"/>
      <c r="CM20" s="308">
        <v>8</v>
      </c>
      <c r="CN20" s="306">
        <v>6</v>
      </c>
      <c r="CO20" s="307"/>
      <c r="CP20" s="308">
        <v>6</v>
      </c>
      <c r="CQ20" s="306">
        <v>10</v>
      </c>
      <c r="CR20" s="307"/>
      <c r="CS20" s="308">
        <v>10</v>
      </c>
      <c r="CT20" s="309">
        <v>6.4</v>
      </c>
      <c r="CU20" s="310" t="s">
        <v>367</v>
      </c>
      <c r="CV20" s="226">
        <v>5</v>
      </c>
      <c r="CW20" s="110"/>
      <c r="CX20" s="109">
        <v>5</v>
      </c>
      <c r="CY20" s="226">
        <v>6</v>
      </c>
      <c r="CZ20" s="110"/>
      <c r="DA20" s="109">
        <v>6</v>
      </c>
      <c r="DB20" s="226">
        <v>7</v>
      </c>
      <c r="DC20" s="110"/>
      <c r="DD20" s="109">
        <v>7</v>
      </c>
      <c r="DE20" s="226">
        <v>6</v>
      </c>
      <c r="DF20" s="110"/>
      <c r="DG20" s="109">
        <v>6</v>
      </c>
      <c r="DH20" s="226">
        <v>8</v>
      </c>
      <c r="DI20" s="110"/>
      <c r="DJ20" s="109">
        <v>8</v>
      </c>
      <c r="DK20" s="226">
        <v>8</v>
      </c>
      <c r="DL20" s="110"/>
      <c r="DM20" s="109">
        <v>8</v>
      </c>
      <c r="DN20" s="226">
        <v>6</v>
      </c>
      <c r="DO20" s="110"/>
      <c r="DP20" s="109">
        <v>6</v>
      </c>
      <c r="DQ20" s="140">
        <v>6.7</v>
      </c>
      <c r="DR20" s="141" t="s">
        <v>367</v>
      </c>
      <c r="DS20" s="111" t="s">
        <v>435</v>
      </c>
      <c r="DT20" s="104">
        <v>0</v>
      </c>
      <c r="DU20" s="104">
        <v>0</v>
      </c>
      <c r="DV20" s="112" t="s">
        <v>418</v>
      </c>
      <c r="DW20" s="9">
        <v>18</v>
      </c>
      <c r="DX20" s="18" t="s">
        <v>75</v>
      </c>
      <c r="DY20" s="18">
        <v>3</v>
      </c>
    </row>
    <row r="21" spans="1:129" ht="19.5" customHeight="1">
      <c r="A21" s="164">
        <v>19</v>
      </c>
      <c r="B21" s="105" t="s">
        <v>128</v>
      </c>
      <c r="C21" s="106" t="s">
        <v>129</v>
      </c>
      <c r="D21" s="165">
        <v>409180101</v>
      </c>
      <c r="E21" s="162" t="s">
        <v>266</v>
      </c>
      <c r="F21" s="163" t="s">
        <v>12</v>
      </c>
      <c r="G21" s="129" t="s">
        <v>231</v>
      </c>
      <c r="H21" s="250">
        <v>7</v>
      </c>
      <c r="I21" s="251"/>
      <c r="J21" s="252">
        <v>7</v>
      </c>
      <c r="K21" s="253">
        <v>7</v>
      </c>
      <c r="L21" s="253"/>
      <c r="M21" s="252">
        <v>7</v>
      </c>
      <c r="N21" s="253">
        <v>6</v>
      </c>
      <c r="O21" s="253"/>
      <c r="P21" s="252">
        <v>6</v>
      </c>
      <c r="Q21" s="250">
        <v>9</v>
      </c>
      <c r="R21" s="253"/>
      <c r="S21" s="252">
        <v>9</v>
      </c>
      <c r="T21" s="253">
        <v>7</v>
      </c>
      <c r="U21" s="253"/>
      <c r="V21" s="252">
        <v>7</v>
      </c>
      <c r="W21" s="253">
        <v>8</v>
      </c>
      <c r="X21" s="253"/>
      <c r="Y21" s="252">
        <v>8</v>
      </c>
      <c r="Z21" s="254">
        <v>7.56</v>
      </c>
      <c r="AA21" s="255" t="s">
        <v>368</v>
      </c>
      <c r="AB21" s="272">
        <v>7</v>
      </c>
      <c r="AC21" s="273"/>
      <c r="AD21" s="274">
        <v>7</v>
      </c>
      <c r="AE21" s="275">
        <v>5</v>
      </c>
      <c r="AF21" s="275"/>
      <c r="AG21" s="274">
        <v>5</v>
      </c>
      <c r="AH21" s="275">
        <v>7</v>
      </c>
      <c r="AI21" s="275"/>
      <c r="AJ21" s="274">
        <v>7</v>
      </c>
      <c r="AK21" s="272">
        <v>7</v>
      </c>
      <c r="AL21" s="275"/>
      <c r="AM21" s="274">
        <v>7</v>
      </c>
      <c r="AN21" s="275">
        <v>4</v>
      </c>
      <c r="AO21" s="275">
        <v>6</v>
      </c>
      <c r="AP21" s="274">
        <v>6</v>
      </c>
      <c r="AQ21" s="275">
        <v>7</v>
      </c>
      <c r="AR21" s="275"/>
      <c r="AS21" s="274">
        <v>7</v>
      </c>
      <c r="AT21" s="272">
        <v>8</v>
      </c>
      <c r="AU21" s="275"/>
      <c r="AV21" s="274">
        <v>8</v>
      </c>
      <c r="AW21" s="275">
        <v>7</v>
      </c>
      <c r="AX21" s="275"/>
      <c r="AY21" s="274">
        <v>7</v>
      </c>
      <c r="AZ21" s="276">
        <v>6.64</v>
      </c>
      <c r="BA21" s="277" t="s">
        <v>371</v>
      </c>
      <c r="BB21" s="291">
        <v>7</v>
      </c>
      <c r="BC21" s="292"/>
      <c r="BD21" s="293">
        <v>7</v>
      </c>
      <c r="BE21" s="291">
        <v>4</v>
      </c>
      <c r="BF21" s="292">
        <v>5</v>
      </c>
      <c r="BG21" s="293">
        <v>5</v>
      </c>
      <c r="BH21" s="291">
        <v>6</v>
      </c>
      <c r="BI21" s="292"/>
      <c r="BJ21" s="293">
        <v>6</v>
      </c>
      <c r="BK21" s="291">
        <v>8</v>
      </c>
      <c r="BL21" s="292"/>
      <c r="BM21" s="293">
        <v>8</v>
      </c>
      <c r="BN21" s="291">
        <v>6</v>
      </c>
      <c r="BO21" s="292"/>
      <c r="BP21" s="293">
        <v>6</v>
      </c>
      <c r="BQ21" s="291">
        <v>7</v>
      </c>
      <c r="BR21" s="292"/>
      <c r="BS21" s="293">
        <v>7</v>
      </c>
      <c r="BT21" s="291">
        <v>6</v>
      </c>
      <c r="BU21" s="292"/>
      <c r="BV21" s="293">
        <v>6</v>
      </c>
      <c r="BW21" s="294">
        <v>6.57</v>
      </c>
      <c r="BX21" s="295" t="s">
        <v>371</v>
      </c>
      <c r="BY21" s="306">
        <v>7</v>
      </c>
      <c r="BZ21" s="307"/>
      <c r="CA21" s="308">
        <v>7</v>
      </c>
      <c r="CB21" s="306">
        <v>5</v>
      </c>
      <c r="CC21" s="307"/>
      <c r="CD21" s="308">
        <v>5</v>
      </c>
      <c r="CE21" s="306">
        <v>5</v>
      </c>
      <c r="CF21" s="307"/>
      <c r="CG21" s="308">
        <v>5</v>
      </c>
      <c r="CH21" s="306">
        <v>8</v>
      </c>
      <c r="CI21" s="307"/>
      <c r="CJ21" s="308">
        <v>8</v>
      </c>
      <c r="CK21" s="306">
        <v>7</v>
      </c>
      <c r="CL21" s="307"/>
      <c r="CM21" s="308">
        <v>7</v>
      </c>
      <c r="CN21" s="306">
        <v>8</v>
      </c>
      <c r="CO21" s="307"/>
      <c r="CP21" s="308">
        <v>8</v>
      </c>
      <c r="CQ21" s="306">
        <v>5</v>
      </c>
      <c r="CR21" s="307"/>
      <c r="CS21" s="308">
        <v>5</v>
      </c>
      <c r="CT21" s="309">
        <v>6.4</v>
      </c>
      <c r="CU21" s="310" t="s">
        <v>367</v>
      </c>
      <c r="CV21" s="226">
        <v>4</v>
      </c>
      <c r="CW21" s="110">
        <v>6</v>
      </c>
      <c r="CX21" s="109">
        <v>6</v>
      </c>
      <c r="CY21" s="226">
        <v>8</v>
      </c>
      <c r="CZ21" s="110"/>
      <c r="DA21" s="109">
        <v>8</v>
      </c>
      <c r="DB21" s="226">
        <v>8</v>
      </c>
      <c r="DC21" s="110"/>
      <c r="DD21" s="109">
        <v>8</v>
      </c>
      <c r="DE21" s="226">
        <v>5</v>
      </c>
      <c r="DF21" s="110"/>
      <c r="DG21" s="109">
        <v>5</v>
      </c>
      <c r="DH21" s="226">
        <v>8</v>
      </c>
      <c r="DI21" s="110"/>
      <c r="DJ21" s="109">
        <v>8</v>
      </c>
      <c r="DK21" s="226">
        <v>8</v>
      </c>
      <c r="DL21" s="110"/>
      <c r="DM21" s="109">
        <v>8</v>
      </c>
      <c r="DN21" s="226">
        <v>6</v>
      </c>
      <c r="DO21" s="110"/>
      <c r="DP21" s="109">
        <v>6</v>
      </c>
      <c r="DQ21" s="140">
        <v>7.13</v>
      </c>
      <c r="DR21" s="141" t="s">
        <v>368</v>
      </c>
      <c r="DS21" s="111" t="s">
        <v>421</v>
      </c>
      <c r="DT21" s="104">
        <v>0</v>
      </c>
      <c r="DU21" s="104">
        <v>0</v>
      </c>
      <c r="DV21" s="112" t="s">
        <v>418</v>
      </c>
      <c r="DW21" s="9">
        <v>19</v>
      </c>
      <c r="DX21" s="18" t="s">
        <v>79</v>
      </c>
      <c r="DY21" s="18">
        <v>4</v>
      </c>
    </row>
    <row r="22" spans="1:129" ht="19.5" customHeight="1">
      <c r="A22" s="158">
        <v>20</v>
      </c>
      <c r="B22" s="105" t="s">
        <v>130</v>
      </c>
      <c r="C22" s="106" t="s">
        <v>131</v>
      </c>
      <c r="D22" s="161">
        <v>409180102</v>
      </c>
      <c r="E22" s="162" t="s">
        <v>267</v>
      </c>
      <c r="F22" s="163" t="s">
        <v>22</v>
      </c>
      <c r="G22" s="129" t="s">
        <v>231</v>
      </c>
      <c r="H22" s="250">
        <v>8</v>
      </c>
      <c r="I22" s="251"/>
      <c r="J22" s="252">
        <v>8</v>
      </c>
      <c r="K22" s="253">
        <v>6</v>
      </c>
      <c r="L22" s="253"/>
      <c r="M22" s="252">
        <v>6</v>
      </c>
      <c r="N22" s="253">
        <v>5</v>
      </c>
      <c r="O22" s="253"/>
      <c r="P22" s="252">
        <v>5</v>
      </c>
      <c r="Q22" s="250">
        <v>9</v>
      </c>
      <c r="R22" s="253"/>
      <c r="S22" s="252">
        <v>9</v>
      </c>
      <c r="T22" s="253">
        <v>6</v>
      </c>
      <c r="U22" s="253"/>
      <c r="V22" s="252">
        <v>6</v>
      </c>
      <c r="W22" s="253">
        <v>5</v>
      </c>
      <c r="X22" s="253"/>
      <c r="Y22" s="252">
        <v>5</v>
      </c>
      <c r="Z22" s="254">
        <v>6.61</v>
      </c>
      <c r="AA22" s="255" t="s">
        <v>371</v>
      </c>
      <c r="AB22" s="272">
        <v>8</v>
      </c>
      <c r="AC22" s="273"/>
      <c r="AD22" s="274">
        <v>8</v>
      </c>
      <c r="AE22" s="275">
        <v>5</v>
      </c>
      <c r="AF22" s="275"/>
      <c r="AG22" s="274">
        <v>5</v>
      </c>
      <c r="AH22" s="275">
        <v>5</v>
      </c>
      <c r="AI22" s="275"/>
      <c r="AJ22" s="274">
        <v>5</v>
      </c>
      <c r="AK22" s="272">
        <v>7</v>
      </c>
      <c r="AL22" s="275"/>
      <c r="AM22" s="274">
        <v>7</v>
      </c>
      <c r="AN22" s="275">
        <v>4</v>
      </c>
      <c r="AO22" s="275">
        <v>6</v>
      </c>
      <c r="AP22" s="274">
        <v>6</v>
      </c>
      <c r="AQ22" s="275">
        <v>8</v>
      </c>
      <c r="AR22" s="275"/>
      <c r="AS22" s="274">
        <v>8</v>
      </c>
      <c r="AT22" s="272">
        <v>8</v>
      </c>
      <c r="AU22" s="275"/>
      <c r="AV22" s="274">
        <v>8</v>
      </c>
      <c r="AW22" s="275">
        <v>7</v>
      </c>
      <c r="AX22" s="275"/>
      <c r="AY22" s="274">
        <v>7</v>
      </c>
      <c r="AZ22" s="276">
        <v>6.61</v>
      </c>
      <c r="BA22" s="277" t="s">
        <v>371</v>
      </c>
      <c r="BB22" s="291">
        <v>7</v>
      </c>
      <c r="BC22" s="292"/>
      <c r="BD22" s="293">
        <v>7</v>
      </c>
      <c r="BE22" s="291">
        <v>6</v>
      </c>
      <c r="BF22" s="292"/>
      <c r="BG22" s="293">
        <v>6</v>
      </c>
      <c r="BH22" s="291">
        <v>3</v>
      </c>
      <c r="BI22" s="292">
        <v>7</v>
      </c>
      <c r="BJ22" s="293">
        <v>7</v>
      </c>
      <c r="BK22" s="291">
        <v>7</v>
      </c>
      <c r="BL22" s="292"/>
      <c r="BM22" s="293">
        <v>7</v>
      </c>
      <c r="BN22" s="291">
        <v>8</v>
      </c>
      <c r="BO22" s="292"/>
      <c r="BP22" s="293">
        <v>8</v>
      </c>
      <c r="BQ22" s="291">
        <v>6</v>
      </c>
      <c r="BR22" s="292"/>
      <c r="BS22" s="293">
        <v>6</v>
      </c>
      <c r="BT22" s="291">
        <v>6</v>
      </c>
      <c r="BU22" s="292"/>
      <c r="BV22" s="293">
        <v>6</v>
      </c>
      <c r="BW22" s="294">
        <v>6.86</v>
      </c>
      <c r="BX22" s="295" t="s">
        <v>371</v>
      </c>
      <c r="BY22" s="306">
        <v>7</v>
      </c>
      <c r="BZ22" s="307"/>
      <c r="CA22" s="308">
        <v>7</v>
      </c>
      <c r="CB22" s="306">
        <v>4</v>
      </c>
      <c r="CC22" s="307">
        <v>6</v>
      </c>
      <c r="CD22" s="308">
        <v>6</v>
      </c>
      <c r="CE22" s="306">
        <v>4</v>
      </c>
      <c r="CF22" s="307">
        <v>5</v>
      </c>
      <c r="CG22" s="308">
        <v>5</v>
      </c>
      <c r="CH22" s="306">
        <v>8</v>
      </c>
      <c r="CI22" s="307"/>
      <c r="CJ22" s="308">
        <v>8</v>
      </c>
      <c r="CK22" s="306">
        <v>7</v>
      </c>
      <c r="CL22" s="307"/>
      <c r="CM22" s="308">
        <v>7</v>
      </c>
      <c r="CN22" s="306">
        <v>6</v>
      </c>
      <c r="CO22" s="307"/>
      <c r="CP22" s="308">
        <v>6</v>
      </c>
      <c r="CQ22" s="306">
        <v>0</v>
      </c>
      <c r="CR22" s="307"/>
      <c r="CS22" s="308">
        <v>0</v>
      </c>
      <c r="CT22" s="309">
        <v>6.6</v>
      </c>
      <c r="CU22" s="310" t="s">
        <v>367</v>
      </c>
      <c r="CV22" s="226">
        <v>3</v>
      </c>
      <c r="CW22" s="110">
        <v>6</v>
      </c>
      <c r="CX22" s="109">
        <v>6</v>
      </c>
      <c r="CY22" s="226">
        <v>9</v>
      </c>
      <c r="CZ22" s="110"/>
      <c r="DA22" s="109">
        <v>9</v>
      </c>
      <c r="DB22" s="226">
        <v>5</v>
      </c>
      <c r="DC22" s="110"/>
      <c r="DD22" s="109">
        <v>5</v>
      </c>
      <c r="DE22" s="226">
        <v>9</v>
      </c>
      <c r="DF22" s="110"/>
      <c r="DG22" s="109">
        <v>9</v>
      </c>
      <c r="DH22" s="226">
        <v>9</v>
      </c>
      <c r="DI22" s="110"/>
      <c r="DJ22" s="109">
        <v>9</v>
      </c>
      <c r="DK22" s="226">
        <v>8</v>
      </c>
      <c r="DL22" s="110"/>
      <c r="DM22" s="109">
        <v>8</v>
      </c>
      <c r="DN22" s="226">
        <v>6</v>
      </c>
      <c r="DO22" s="110"/>
      <c r="DP22" s="109">
        <v>6</v>
      </c>
      <c r="DQ22" s="140">
        <v>7.61</v>
      </c>
      <c r="DR22" s="141" t="s">
        <v>368</v>
      </c>
      <c r="DS22" s="111" t="s">
        <v>436</v>
      </c>
      <c r="DT22" s="104">
        <v>1</v>
      </c>
      <c r="DU22" s="104">
        <v>0</v>
      </c>
      <c r="DV22" s="112" t="s">
        <v>418</v>
      </c>
      <c r="DW22" s="9">
        <v>20</v>
      </c>
      <c r="DX22" s="18" t="s">
        <v>80</v>
      </c>
      <c r="DY22" s="18">
        <v>4</v>
      </c>
    </row>
    <row r="23" spans="1:129" ht="19.5" customHeight="1">
      <c r="A23" s="164">
        <v>21</v>
      </c>
      <c r="B23" s="105" t="s">
        <v>132</v>
      </c>
      <c r="C23" s="106" t="s">
        <v>133</v>
      </c>
      <c r="D23" s="161">
        <v>409180104</v>
      </c>
      <c r="E23" s="162" t="s">
        <v>268</v>
      </c>
      <c r="F23" s="163" t="s">
        <v>27</v>
      </c>
      <c r="G23" s="129" t="s">
        <v>231</v>
      </c>
      <c r="H23" s="250">
        <v>7</v>
      </c>
      <c r="I23" s="251"/>
      <c r="J23" s="252">
        <v>7</v>
      </c>
      <c r="K23" s="253">
        <v>6</v>
      </c>
      <c r="L23" s="253"/>
      <c r="M23" s="252">
        <v>6</v>
      </c>
      <c r="N23" s="253">
        <v>5</v>
      </c>
      <c r="O23" s="253"/>
      <c r="P23" s="252">
        <v>5</v>
      </c>
      <c r="Q23" s="250">
        <v>9</v>
      </c>
      <c r="R23" s="253"/>
      <c r="S23" s="252">
        <v>9</v>
      </c>
      <c r="T23" s="253">
        <v>6</v>
      </c>
      <c r="U23" s="253"/>
      <c r="V23" s="252">
        <v>6</v>
      </c>
      <c r="W23" s="253">
        <v>7</v>
      </c>
      <c r="X23" s="253"/>
      <c r="Y23" s="252">
        <v>7</v>
      </c>
      <c r="Z23" s="254">
        <v>6.89</v>
      </c>
      <c r="AA23" s="255" t="s">
        <v>371</v>
      </c>
      <c r="AB23" s="272">
        <v>8</v>
      </c>
      <c r="AC23" s="273"/>
      <c r="AD23" s="274">
        <v>8</v>
      </c>
      <c r="AE23" s="275">
        <v>6</v>
      </c>
      <c r="AF23" s="275"/>
      <c r="AG23" s="274">
        <v>6</v>
      </c>
      <c r="AH23" s="275">
        <v>5</v>
      </c>
      <c r="AI23" s="275"/>
      <c r="AJ23" s="274">
        <v>5</v>
      </c>
      <c r="AK23" s="272">
        <v>7</v>
      </c>
      <c r="AL23" s="275"/>
      <c r="AM23" s="274">
        <v>7</v>
      </c>
      <c r="AN23" s="275">
        <v>4</v>
      </c>
      <c r="AO23" s="275">
        <v>5</v>
      </c>
      <c r="AP23" s="274">
        <v>5</v>
      </c>
      <c r="AQ23" s="275">
        <v>5</v>
      </c>
      <c r="AR23" s="275"/>
      <c r="AS23" s="274">
        <v>5</v>
      </c>
      <c r="AT23" s="272">
        <v>7</v>
      </c>
      <c r="AU23" s="275"/>
      <c r="AV23" s="274">
        <v>7</v>
      </c>
      <c r="AW23" s="275">
        <v>6</v>
      </c>
      <c r="AX23" s="275"/>
      <c r="AY23" s="274">
        <v>6</v>
      </c>
      <c r="AZ23" s="276">
        <v>6.15</v>
      </c>
      <c r="BA23" s="277" t="s">
        <v>371</v>
      </c>
      <c r="BB23" s="291">
        <v>7</v>
      </c>
      <c r="BC23" s="292"/>
      <c r="BD23" s="293">
        <v>7</v>
      </c>
      <c r="BE23" s="291">
        <v>6</v>
      </c>
      <c r="BF23" s="292"/>
      <c r="BG23" s="293">
        <v>6</v>
      </c>
      <c r="BH23" s="291">
        <v>10</v>
      </c>
      <c r="BI23" s="292"/>
      <c r="BJ23" s="293">
        <v>10</v>
      </c>
      <c r="BK23" s="291">
        <v>6</v>
      </c>
      <c r="BL23" s="292"/>
      <c r="BM23" s="293">
        <v>6</v>
      </c>
      <c r="BN23" s="291">
        <v>8</v>
      </c>
      <c r="BO23" s="292"/>
      <c r="BP23" s="293">
        <v>8</v>
      </c>
      <c r="BQ23" s="291">
        <v>5</v>
      </c>
      <c r="BR23" s="292"/>
      <c r="BS23" s="293">
        <v>5</v>
      </c>
      <c r="BT23" s="291">
        <v>5</v>
      </c>
      <c r="BU23" s="292"/>
      <c r="BV23" s="293">
        <v>5</v>
      </c>
      <c r="BW23" s="294">
        <v>7.1</v>
      </c>
      <c r="BX23" s="295" t="s">
        <v>368</v>
      </c>
      <c r="BY23" s="306">
        <v>6</v>
      </c>
      <c r="BZ23" s="307"/>
      <c r="CA23" s="308">
        <v>6</v>
      </c>
      <c r="CB23" s="306">
        <v>4</v>
      </c>
      <c r="CC23" s="307">
        <v>4</v>
      </c>
      <c r="CD23" s="308">
        <v>4</v>
      </c>
      <c r="CE23" s="306">
        <v>3</v>
      </c>
      <c r="CF23" s="307">
        <v>5</v>
      </c>
      <c r="CG23" s="308">
        <v>5</v>
      </c>
      <c r="CH23" s="306">
        <v>7</v>
      </c>
      <c r="CI23" s="307"/>
      <c r="CJ23" s="308">
        <v>7</v>
      </c>
      <c r="CK23" s="306">
        <v>6</v>
      </c>
      <c r="CL23" s="307"/>
      <c r="CM23" s="308">
        <v>6</v>
      </c>
      <c r="CN23" s="306">
        <v>4</v>
      </c>
      <c r="CO23" s="307"/>
      <c r="CP23" s="308">
        <v>4</v>
      </c>
      <c r="CQ23" s="306">
        <v>0</v>
      </c>
      <c r="CR23" s="307"/>
      <c r="CS23" s="308">
        <v>0</v>
      </c>
      <c r="CT23" s="309">
        <v>5.6</v>
      </c>
      <c r="CU23" s="310" t="s">
        <v>369</v>
      </c>
      <c r="CV23" s="226">
        <v>3</v>
      </c>
      <c r="CW23" s="110">
        <v>7</v>
      </c>
      <c r="CX23" s="109">
        <v>7</v>
      </c>
      <c r="CY23" s="226">
        <v>8</v>
      </c>
      <c r="CZ23" s="110"/>
      <c r="DA23" s="109">
        <v>8</v>
      </c>
      <c r="DB23" s="226">
        <v>4</v>
      </c>
      <c r="DC23" s="110"/>
      <c r="DD23" s="109">
        <v>4</v>
      </c>
      <c r="DE23" s="226">
        <v>2</v>
      </c>
      <c r="DF23" s="110"/>
      <c r="DG23" s="109">
        <v>2</v>
      </c>
      <c r="DH23" s="226">
        <v>6</v>
      </c>
      <c r="DI23" s="110"/>
      <c r="DJ23" s="109">
        <v>6</v>
      </c>
      <c r="DK23" s="226">
        <v>8</v>
      </c>
      <c r="DL23" s="110"/>
      <c r="DM23" s="109">
        <v>8</v>
      </c>
      <c r="DN23" s="226">
        <v>7</v>
      </c>
      <c r="DO23" s="110"/>
      <c r="DP23" s="109">
        <v>7</v>
      </c>
      <c r="DQ23" s="140">
        <v>5.74</v>
      </c>
      <c r="DR23" s="141" t="s">
        <v>369</v>
      </c>
      <c r="DS23" s="111" t="s">
        <v>437</v>
      </c>
      <c r="DT23" s="104">
        <v>6</v>
      </c>
      <c r="DU23" s="104">
        <v>12</v>
      </c>
      <c r="DV23" s="112" t="s">
        <v>418</v>
      </c>
      <c r="DW23" s="9">
        <v>21</v>
      </c>
      <c r="DX23" s="18" t="s">
        <v>81</v>
      </c>
      <c r="DY23" s="18">
        <v>4</v>
      </c>
    </row>
    <row r="24" spans="1:129" ht="19.5" customHeight="1">
      <c r="A24" s="158">
        <v>22</v>
      </c>
      <c r="B24" s="105" t="s">
        <v>141</v>
      </c>
      <c r="C24" s="106" t="s">
        <v>235</v>
      </c>
      <c r="D24" s="165">
        <v>409180105</v>
      </c>
      <c r="E24" s="162" t="s">
        <v>269</v>
      </c>
      <c r="F24" s="163" t="s">
        <v>9</v>
      </c>
      <c r="G24" s="129" t="s">
        <v>231</v>
      </c>
      <c r="H24" s="256">
        <v>7</v>
      </c>
      <c r="I24" s="251"/>
      <c r="J24" s="252">
        <v>7</v>
      </c>
      <c r="K24" s="253">
        <v>7</v>
      </c>
      <c r="L24" s="253"/>
      <c r="M24" s="252">
        <v>7</v>
      </c>
      <c r="N24" s="253">
        <v>7</v>
      </c>
      <c r="O24" s="253"/>
      <c r="P24" s="252">
        <v>7</v>
      </c>
      <c r="Q24" s="250">
        <v>8</v>
      </c>
      <c r="R24" s="253"/>
      <c r="S24" s="252">
        <v>8</v>
      </c>
      <c r="T24" s="253">
        <v>7</v>
      </c>
      <c r="U24" s="253"/>
      <c r="V24" s="252">
        <v>7</v>
      </c>
      <c r="W24" s="253">
        <v>8</v>
      </c>
      <c r="X24" s="253"/>
      <c r="Y24" s="252">
        <v>8</v>
      </c>
      <c r="Z24" s="254">
        <v>7.39</v>
      </c>
      <c r="AA24" s="255" t="s">
        <v>368</v>
      </c>
      <c r="AB24" s="278">
        <v>7</v>
      </c>
      <c r="AC24" s="273"/>
      <c r="AD24" s="274">
        <v>7</v>
      </c>
      <c r="AE24" s="275">
        <v>5</v>
      </c>
      <c r="AF24" s="275"/>
      <c r="AG24" s="274">
        <v>5</v>
      </c>
      <c r="AH24" s="275">
        <v>3</v>
      </c>
      <c r="AI24" s="275"/>
      <c r="AJ24" s="274">
        <v>3</v>
      </c>
      <c r="AK24" s="272">
        <v>6</v>
      </c>
      <c r="AL24" s="275"/>
      <c r="AM24" s="274">
        <v>6</v>
      </c>
      <c r="AN24" s="275">
        <v>3</v>
      </c>
      <c r="AO24" s="275"/>
      <c r="AP24" s="274">
        <v>3</v>
      </c>
      <c r="AQ24" s="275">
        <v>4</v>
      </c>
      <c r="AR24" s="275"/>
      <c r="AS24" s="274">
        <v>4</v>
      </c>
      <c r="AT24" s="272">
        <v>6</v>
      </c>
      <c r="AU24" s="275"/>
      <c r="AV24" s="274">
        <v>6</v>
      </c>
      <c r="AW24" s="275">
        <v>7</v>
      </c>
      <c r="AX24" s="275"/>
      <c r="AY24" s="274">
        <v>7</v>
      </c>
      <c r="AZ24" s="276">
        <v>4.89</v>
      </c>
      <c r="BA24" s="277" t="s">
        <v>374</v>
      </c>
      <c r="BB24" s="291"/>
      <c r="BC24" s="292"/>
      <c r="BD24" s="293">
        <v>0</v>
      </c>
      <c r="BE24" s="291"/>
      <c r="BF24" s="292"/>
      <c r="BG24" s="293">
        <v>0</v>
      </c>
      <c r="BH24" s="291"/>
      <c r="BI24" s="292"/>
      <c r="BJ24" s="293">
        <v>0</v>
      </c>
      <c r="BK24" s="291"/>
      <c r="BL24" s="292"/>
      <c r="BM24" s="293">
        <v>0</v>
      </c>
      <c r="BN24" s="291"/>
      <c r="BO24" s="292"/>
      <c r="BP24" s="293">
        <v>0</v>
      </c>
      <c r="BQ24" s="291"/>
      <c r="BR24" s="292"/>
      <c r="BS24" s="293">
        <v>0</v>
      </c>
      <c r="BT24" s="291"/>
      <c r="BU24" s="292"/>
      <c r="BV24" s="293">
        <v>0</v>
      </c>
      <c r="BW24" s="294">
        <v>0</v>
      </c>
      <c r="BX24" s="295" t="s">
        <v>370</v>
      </c>
      <c r="BY24" s="306"/>
      <c r="BZ24" s="307"/>
      <c r="CA24" s="308">
        <v>0</v>
      </c>
      <c r="CB24" s="306"/>
      <c r="CC24" s="307"/>
      <c r="CD24" s="308">
        <v>0</v>
      </c>
      <c r="CE24" s="306"/>
      <c r="CF24" s="307"/>
      <c r="CG24" s="308">
        <v>0</v>
      </c>
      <c r="CH24" s="306"/>
      <c r="CI24" s="307"/>
      <c r="CJ24" s="308">
        <v>0</v>
      </c>
      <c r="CK24" s="306"/>
      <c r="CL24" s="307"/>
      <c r="CM24" s="308">
        <v>0</v>
      </c>
      <c r="CN24" s="306">
        <v>0</v>
      </c>
      <c r="CO24" s="307"/>
      <c r="CP24" s="308">
        <v>0</v>
      </c>
      <c r="CQ24" s="306">
        <v>0</v>
      </c>
      <c r="CR24" s="307"/>
      <c r="CS24" s="308">
        <v>0</v>
      </c>
      <c r="CT24" s="309">
        <v>0</v>
      </c>
      <c r="CU24" s="310" t="s">
        <v>370</v>
      </c>
      <c r="CV24" s="226"/>
      <c r="CW24" s="110"/>
      <c r="CX24" s="109"/>
      <c r="CY24" s="226"/>
      <c r="CZ24" s="110"/>
      <c r="DA24" s="109"/>
      <c r="DB24" s="226"/>
      <c r="DC24" s="110"/>
      <c r="DD24" s="109"/>
      <c r="DE24" s="226"/>
      <c r="DF24" s="110"/>
      <c r="DG24" s="109"/>
      <c r="DH24" s="226"/>
      <c r="DI24" s="110"/>
      <c r="DJ24" s="109"/>
      <c r="DK24" s="226"/>
      <c r="DL24" s="110"/>
      <c r="DM24" s="109"/>
      <c r="DN24" s="226"/>
      <c r="DO24" s="110"/>
      <c r="DP24" s="109"/>
      <c r="DQ24" s="140"/>
      <c r="DR24" s="141"/>
      <c r="DS24" s="111" t="s">
        <v>438</v>
      </c>
      <c r="DT24" s="104">
        <v>25</v>
      </c>
      <c r="DU24" s="104">
        <v>76</v>
      </c>
      <c r="DV24" s="112" t="e">
        <v>#REF!</v>
      </c>
      <c r="DW24" s="9">
        <v>22</v>
      </c>
      <c r="DX24" s="18" t="s">
        <v>82</v>
      </c>
      <c r="DY24" s="18">
        <v>4</v>
      </c>
    </row>
    <row r="25" spans="1:129" ht="19.5" customHeight="1">
      <c r="A25" s="164">
        <v>23</v>
      </c>
      <c r="B25" s="159" t="s">
        <v>335</v>
      </c>
      <c r="C25" s="160" t="s">
        <v>336</v>
      </c>
      <c r="D25" s="161">
        <v>409180106</v>
      </c>
      <c r="E25" s="162" t="s">
        <v>340</v>
      </c>
      <c r="F25" s="163" t="s">
        <v>17</v>
      </c>
      <c r="G25" s="129" t="s">
        <v>164</v>
      </c>
      <c r="H25" s="250">
        <v>7</v>
      </c>
      <c r="I25" s="251"/>
      <c r="J25" s="252">
        <v>7</v>
      </c>
      <c r="K25" s="253">
        <v>4</v>
      </c>
      <c r="L25" s="253"/>
      <c r="M25" s="252">
        <v>4</v>
      </c>
      <c r="N25" s="253">
        <v>7</v>
      </c>
      <c r="O25" s="253"/>
      <c r="P25" s="252">
        <v>7</v>
      </c>
      <c r="Q25" s="250">
        <v>9</v>
      </c>
      <c r="R25" s="253"/>
      <c r="S25" s="252">
        <v>9</v>
      </c>
      <c r="T25" s="253">
        <v>4</v>
      </c>
      <c r="U25" s="253"/>
      <c r="V25" s="252">
        <v>4</v>
      </c>
      <c r="W25" s="253">
        <v>0</v>
      </c>
      <c r="X25" s="253"/>
      <c r="Y25" s="252">
        <v>0</v>
      </c>
      <c r="Z25" s="254">
        <v>4.44</v>
      </c>
      <c r="AA25" s="255" t="s">
        <v>374</v>
      </c>
      <c r="AB25" s="272">
        <v>0</v>
      </c>
      <c r="AC25" s="273"/>
      <c r="AD25" s="274">
        <v>0</v>
      </c>
      <c r="AE25" s="275">
        <v>0</v>
      </c>
      <c r="AF25" s="275"/>
      <c r="AG25" s="274">
        <v>0</v>
      </c>
      <c r="AH25" s="275">
        <v>0</v>
      </c>
      <c r="AI25" s="275"/>
      <c r="AJ25" s="274">
        <v>0</v>
      </c>
      <c r="AK25" s="272">
        <v>0</v>
      </c>
      <c r="AL25" s="275"/>
      <c r="AM25" s="274">
        <v>0</v>
      </c>
      <c r="AN25" s="275">
        <v>0</v>
      </c>
      <c r="AO25" s="275"/>
      <c r="AP25" s="274">
        <v>0</v>
      </c>
      <c r="AQ25" s="275">
        <v>0</v>
      </c>
      <c r="AR25" s="275"/>
      <c r="AS25" s="274">
        <v>0</v>
      </c>
      <c r="AT25" s="272">
        <v>0</v>
      </c>
      <c r="AU25" s="275"/>
      <c r="AV25" s="274">
        <v>0</v>
      </c>
      <c r="AW25" s="275">
        <v>0</v>
      </c>
      <c r="AX25" s="275"/>
      <c r="AY25" s="274">
        <v>0</v>
      </c>
      <c r="AZ25" s="276">
        <v>0</v>
      </c>
      <c r="BA25" s="277" t="s">
        <v>370</v>
      </c>
      <c r="BB25" s="291"/>
      <c r="BC25" s="292"/>
      <c r="BD25" s="293"/>
      <c r="BE25" s="291"/>
      <c r="BF25" s="292"/>
      <c r="BG25" s="293"/>
      <c r="BH25" s="291"/>
      <c r="BI25" s="292"/>
      <c r="BJ25" s="293"/>
      <c r="BK25" s="291"/>
      <c r="BL25" s="292"/>
      <c r="BM25" s="293"/>
      <c r="BN25" s="291"/>
      <c r="BO25" s="292"/>
      <c r="BP25" s="293"/>
      <c r="BQ25" s="291"/>
      <c r="BR25" s="292"/>
      <c r="BS25" s="293"/>
      <c r="BT25" s="291"/>
      <c r="BU25" s="292"/>
      <c r="BV25" s="293"/>
      <c r="BW25" s="294"/>
      <c r="BX25" s="295"/>
      <c r="BY25" s="306"/>
      <c r="BZ25" s="307"/>
      <c r="CA25" s="308"/>
      <c r="CB25" s="306"/>
      <c r="CC25" s="307"/>
      <c r="CD25" s="308"/>
      <c r="CE25" s="306"/>
      <c r="CF25" s="307"/>
      <c r="CG25" s="308"/>
      <c r="CH25" s="306"/>
      <c r="CI25" s="307"/>
      <c r="CJ25" s="308"/>
      <c r="CK25" s="306"/>
      <c r="CL25" s="307"/>
      <c r="CM25" s="308"/>
      <c r="CN25" s="306"/>
      <c r="CO25" s="307"/>
      <c r="CP25" s="308"/>
      <c r="CQ25" s="306"/>
      <c r="CR25" s="307"/>
      <c r="CS25" s="308"/>
      <c r="CT25" s="309"/>
      <c r="CU25" s="310"/>
      <c r="CV25" s="226"/>
      <c r="CW25" s="110"/>
      <c r="CX25" s="109"/>
      <c r="CY25" s="226"/>
      <c r="CZ25" s="110"/>
      <c r="DA25" s="109"/>
      <c r="DB25" s="226"/>
      <c r="DC25" s="110"/>
      <c r="DD25" s="109"/>
      <c r="DE25" s="226"/>
      <c r="DF25" s="110"/>
      <c r="DG25" s="109"/>
      <c r="DH25" s="226"/>
      <c r="DI25" s="110"/>
      <c r="DJ25" s="109"/>
      <c r="DK25" s="226"/>
      <c r="DL25" s="110"/>
      <c r="DM25" s="109"/>
      <c r="DN25" s="226"/>
      <c r="DO25" s="110"/>
      <c r="DP25" s="109"/>
      <c r="DQ25" s="140"/>
      <c r="DR25" s="141"/>
      <c r="DS25" s="111"/>
      <c r="DT25" s="104"/>
      <c r="DU25" s="104"/>
      <c r="DV25" s="112"/>
      <c r="DW25" s="9">
        <v>23</v>
      </c>
      <c r="DX25" s="18" t="s">
        <v>83</v>
      </c>
      <c r="DY25" s="18">
        <v>4</v>
      </c>
    </row>
    <row r="26" spans="1:129" ht="19.5" customHeight="1">
      <c r="A26" s="158">
        <v>24</v>
      </c>
      <c r="B26" s="105" t="s">
        <v>134</v>
      </c>
      <c r="C26" s="106" t="s">
        <v>135</v>
      </c>
      <c r="D26" s="165">
        <v>409180107</v>
      </c>
      <c r="E26" s="162" t="s">
        <v>270</v>
      </c>
      <c r="F26" s="157" t="s">
        <v>328</v>
      </c>
      <c r="G26" s="129" t="s">
        <v>231</v>
      </c>
      <c r="H26" s="250">
        <v>6</v>
      </c>
      <c r="I26" s="251"/>
      <c r="J26" s="252">
        <v>6</v>
      </c>
      <c r="K26" s="253">
        <v>6</v>
      </c>
      <c r="L26" s="253"/>
      <c r="M26" s="252">
        <v>6</v>
      </c>
      <c r="N26" s="253">
        <v>5</v>
      </c>
      <c r="O26" s="253"/>
      <c r="P26" s="252">
        <v>5</v>
      </c>
      <c r="Q26" s="250">
        <v>9</v>
      </c>
      <c r="R26" s="253"/>
      <c r="S26" s="252">
        <v>9</v>
      </c>
      <c r="T26" s="253">
        <v>6</v>
      </c>
      <c r="U26" s="253"/>
      <c r="V26" s="252">
        <v>6</v>
      </c>
      <c r="W26" s="253">
        <v>4</v>
      </c>
      <c r="X26" s="253">
        <v>10</v>
      </c>
      <c r="Y26" s="252">
        <v>10</v>
      </c>
      <c r="Z26" s="254">
        <v>7.39</v>
      </c>
      <c r="AA26" s="255" t="s">
        <v>368</v>
      </c>
      <c r="AB26" s="272">
        <v>7</v>
      </c>
      <c r="AC26" s="273"/>
      <c r="AD26" s="274">
        <v>7</v>
      </c>
      <c r="AE26" s="275">
        <v>6</v>
      </c>
      <c r="AF26" s="275"/>
      <c r="AG26" s="274">
        <v>6</v>
      </c>
      <c r="AH26" s="275">
        <v>3</v>
      </c>
      <c r="AI26" s="275"/>
      <c r="AJ26" s="274">
        <v>3</v>
      </c>
      <c r="AK26" s="272">
        <v>5</v>
      </c>
      <c r="AL26" s="275"/>
      <c r="AM26" s="274">
        <v>5</v>
      </c>
      <c r="AN26" s="275">
        <v>0</v>
      </c>
      <c r="AO26" s="275">
        <v>1</v>
      </c>
      <c r="AP26" s="274">
        <v>1</v>
      </c>
      <c r="AQ26" s="275">
        <v>5</v>
      </c>
      <c r="AR26" s="275"/>
      <c r="AS26" s="274">
        <v>5</v>
      </c>
      <c r="AT26" s="272">
        <v>6</v>
      </c>
      <c r="AU26" s="275"/>
      <c r="AV26" s="274">
        <v>6</v>
      </c>
      <c r="AW26" s="275">
        <v>5</v>
      </c>
      <c r="AX26" s="275"/>
      <c r="AY26" s="274">
        <v>5</v>
      </c>
      <c r="AZ26" s="276">
        <v>4.67</v>
      </c>
      <c r="BA26" s="277" t="s">
        <v>374</v>
      </c>
      <c r="BB26" s="291">
        <v>3</v>
      </c>
      <c r="BC26" s="292">
        <v>6</v>
      </c>
      <c r="BD26" s="293">
        <v>6</v>
      </c>
      <c r="BE26" s="291">
        <v>4</v>
      </c>
      <c r="BF26" s="292">
        <v>6</v>
      </c>
      <c r="BG26" s="293">
        <v>6</v>
      </c>
      <c r="BH26" s="291">
        <v>8</v>
      </c>
      <c r="BI26" s="292"/>
      <c r="BJ26" s="293">
        <v>8</v>
      </c>
      <c r="BK26" s="291">
        <v>7</v>
      </c>
      <c r="BL26" s="292"/>
      <c r="BM26" s="293">
        <v>7</v>
      </c>
      <c r="BN26" s="291">
        <v>7</v>
      </c>
      <c r="BO26" s="292"/>
      <c r="BP26" s="293">
        <v>7</v>
      </c>
      <c r="BQ26" s="291">
        <v>5</v>
      </c>
      <c r="BR26" s="292"/>
      <c r="BS26" s="293">
        <v>5</v>
      </c>
      <c r="BT26" s="291">
        <v>5</v>
      </c>
      <c r="BU26" s="292"/>
      <c r="BV26" s="293">
        <v>5</v>
      </c>
      <c r="BW26" s="294">
        <v>6.57</v>
      </c>
      <c r="BX26" s="295"/>
      <c r="BY26" s="306">
        <v>6</v>
      </c>
      <c r="BZ26" s="307"/>
      <c r="CA26" s="308">
        <v>6</v>
      </c>
      <c r="CB26" s="306">
        <v>3</v>
      </c>
      <c r="CC26" s="307">
        <v>6</v>
      </c>
      <c r="CD26" s="308">
        <v>6</v>
      </c>
      <c r="CE26" s="306">
        <v>4</v>
      </c>
      <c r="CF26" s="307">
        <v>5</v>
      </c>
      <c r="CG26" s="308">
        <v>5</v>
      </c>
      <c r="CH26" s="306">
        <v>8</v>
      </c>
      <c r="CI26" s="307"/>
      <c r="CJ26" s="308">
        <v>8</v>
      </c>
      <c r="CK26" s="306">
        <v>7</v>
      </c>
      <c r="CL26" s="307"/>
      <c r="CM26" s="308">
        <v>7</v>
      </c>
      <c r="CN26" s="306">
        <v>5</v>
      </c>
      <c r="CO26" s="307"/>
      <c r="CP26" s="308">
        <v>5</v>
      </c>
      <c r="CQ26" s="306">
        <v>0</v>
      </c>
      <c r="CR26" s="307"/>
      <c r="CS26" s="308">
        <v>0</v>
      </c>
      <c r="CT26" s="309">
        <v>6.4</v>
      </c>
      <c r="CU26" s="310" t="s">
        <v>367</v>
      </c>
      <c r="CV26" s="226">
        <v>3</v>
      </c>
      <c r="CW26" s="110">
        <v>5</v>
      </c>
      <c r="CX26" s="109">
        <v>5</v>
      </c>
      <c r="CY26" s="226">
        <v>6</v>
      </c>
      <c r="CZ26" s="110"/>
      <c r="DA26" s="109">
        <v>6</v>
      </c>
      <c r="DB26" s="226">
        <v>4</v>
      </c>
      <c r="DC26" s="110"/>
      <c r="DD26" s="109">
        <v>4</v>
      </c>
      <c r="DE26" s="226">
        <v>5</v>
      </c>
      <c r="DF26" s="110"/>
      <c r="DG26" s="109">
        <v>5</v>
      </c>
      <c r="DH26" s="226">
        <v>8</v>
      </c>
      <c r="DI26" s="110"/>
      <c r="DJ26" s="109">
        <v>8</v>
      </c>
      <c r="DK26" s="226">
        <v>9</v>
      </c>
      <c r="DL26" s="110"/>
      <c r="DM26" s="109">
        <v>9</v>
      </c>
      <c r="DN26" s="226">
        <v>6</v>
      </c>
      <c r="DO26" s="110"/>
      <c r="DP26" s="109">
        <v>6</v>
      </c>
      <c r="DQ26" s="140">
        <v>6.17</v>
      </c>
      <c r="DR26" s="141" t="s">
        <v>367</v>
      </c>
      <c r="DS26" s="111" t="s">
        <v>439</v>
      </c>
      <c r="DT26" s="104">
        <v>5</v>
      </c>
      <c r="DU26" s="104">
        <v>12</v>
      </c>
      <c r="DV26" s="112" t="s">
        <v>418</v>
      </c>
      <c r="DW26" s="9">
        <v>24</v>
      </c>
      <c r="DX26" t="s">
        <v>357</v>
      </c>
      <c r="DY26">
        <v>4</v>
      </c>
    </row>
    <row r="27" spans="1:129" ht="19.5" customHeight="1">
      <c r="A27" s="164">
        <v>25</v>
      </c>
      <c r="B27" s="105" t="s">
        <v>136</v>
      </c>
      <c r="C27" s="106" t="s">
        <v>137</v>
      </c>
      <c r="D27" s="161">
        <v>409180108</v>
      </c>
      <c r="E27" s="162" t="s">
        <v>271</v>
      </c>
      <c r="F27" s="163" t="s">
        <v>17</v>
      </c>
      <c r="G27" s="129" t="s">
        <v>164</v>
      </c>
      <c r="H27" s="250">
        <v>5</v>
      </c>
      <c r="I27" s="251"/>
      <c r="J27" s="252">
        <v>5</v>
      </c>
      <c r="K27" s="253">
        <v>5</v>
      </c>
      <c r="L27" s="253"/>
      <c r="M27" s="252">
        <v>5</v>
      </c>
      <c r="N27" s="253">
        <v>7</v>
      </c>
      <c r="O27" s="253"/>
      <c r="P27" s="252">
        <v>7</v>
      </c>
      <c r="Q27" s="250">
        <v>9</v>
      </c>
      <c r="R27" s="253"/>
      <c r="S27" s="252">
        <v>9</v>
      </c>
      <c r="T27" s="253">
        <v>6</v>
      </c>
      <c r="U27" s="253"/>
      <c r="V27" s="252">
        <v>6</v>
      </c>
      <c r="W27" s="253">
        <v>5</v>
      </c>
      <c r="X27" s="253"/>
      <c r="Y27" s="252">
        <v>5</v>
      </c>
      <c r="Z27" s="254">
        <v>5.83</v>
      </c>
      <c r="AA27" s="255" t="s">
        <v>372</v>
      </c>
      <c r="AB27" s="272">
        <v>8</v>
      </c>
      <c r="AC27" s="273"/>
      <c r="AD27" s="274">
        <v>8</v>
      </c>
      <c r="AE27" s="275">
        <v>6</v>
      </c>
      <c r="AF27" s="275"/>
      <c r="AG27" s="274">
        <v>6</v>
      </c>
      <c r="AH27" s="275">
        <v>3</v>
      </c>
      <c r="AI27" s="275">
        <v>5</v>
      </c>
      <c r="AJ27" s="274">
        <v>5</v>
      </c>
      <c r="AK27" s="272">
        <v>6</v>
      </c>
      <c r="AL27" s="275"/>
      <c r="AM27" s="274">
        <v>6</v>
      </c>
      <c r="AN27" s="275">
        <v>0</v>
      </c>
      <c r="AO27" s="275">
        <v>1</v>
      </c>
      <c r="AP27" s="274">
        <v>1</v>
      </c>
      <c r="AQ27" s="275">
        <v>5</v>
      </c>
      <c r="AR27" s="275"/>
      <c r="AS27" s="274">
        <v>5</v>
      </c>
      <c r="AT27" s="272">
        <v>6</v>
      </c>
      <c r="AU27" s="275"/>
      <c r="AV27" s="274">
        <v>6</v>
      </c>
      <c r="AW27" s="275">
        <v>7</v>
      </c>
      <c r="AX27" s="275"/>
      <c r="AY27" s="274">
        <v>7</v>
      </c>
      <c r="AZ27" s="276">
        <v>5.28</v>
      </c>
      <c r="BA27" s="277" t="s">
        <v>372</v>
      </c>
      <c r="BB27" s="291">
        <v>4</v>
      </c>
      <c r="BC27" s="292">
        <v>8</v>
      </c>
      <c r="BD27" s="293">
        <v>8</v>
      </c>
      <c r="BE27" s="291">
        <v>3</v>
      </c>
      <c r="BF27" s="292">
        <v>4</v>
      </c>
      <c r="BG27" s="293">
        <v>4</v>
      </c>
      <c r="BH27" s="291">
        <v>3</v>
      </c>
      <c r="BI27" s="292">
        <v>10</v>
      </c>
      <c r="BJ27" s="293">
        <v>10</v>
      </c>
      <c r="BK27" s="291">
        <v>7</v>
      </c>
      <c r="BL27" s="292"/>
      <c r="BM27" s="293">
        <v>7</v>
      </c>
      <c r="BN27" s="291">
        <v>8</v>
      </c>
      <c r="BO27" s="292"/>
      <c r="BP27" s="293">
        <v>8</v>
      </c>
      <c r="BQ27" s="291">
        <v>6</v>
      </c>
      <c r="BR27" s="292"/>
      <c r="BS27" s="293">
        <v>6</v>
      </c>
      <c r="BT27" s="291">
        <v>10</v>
      </c>
      <c r="BU27" s="292"/>
      <c r="BV27" s="293">
        <v>10</v>
      </c>
      <c r="BW27" s="294">
        <v>7.33</v>
      </c>
      <c r="BX27" s="295" t="s">
        <v>368</v>
      </c>
      <c r="BY27" s="306">
        <v>1</v>
      </c>
      <c r="BZ27" s="307">
        <v>6</v>
      </c>
      <c r="CA27" s="308">
        <v>6</v>
      </c>
      <c r="CB27" s="306">
        <v>2</v>
      </c>
      <c r="CC27" s="307"/>
      <c r="CD27" s="308">
        <v>2</v>
      </c>
      <c r="CE27" s="306"/>
      <c r="CF27" s="307"/>
      <c r="CG27" s="308">
        <v>0</v>
      </c>
      <c r="CH27" s="306"/>
      <c r="CI27" s="307"/>
      <c r="CJ27" s="308">
        <v>0</v>
      </c>
      <c r="CK27" s="306">
        <v>2</v>
      </c>
      <c r="CL27" s="307">
        <v>7</v>
      </c>
      <c r="CM27" s="308">
        <v>7</v>
      </c>
      <c r="CN27" s="306">
        <v>6</v>
      </c>
      <c r="CO27" s="307"/>
      <c r="CP27" s="308">
        <v>6</v>
      </c>
      <c r="CQ27" s="306">
        <v>0</v>
      </c>
      <c r="CR27" s="307"/>
      <c r="CS27" s="308">
        <v>0</v>
      </c>
      <c r="CT27" s="309">
        <v>3</v>
      </c>
      <c r="CU27" s="310" t="s">
        <v>370</v>
      </c>
      <c r="CV27" s="226">
        <v>1</v>
      </c>
      <c r="CW27" s="110"/>
      <c r="CX27" s="109">
        <v>1</v>
      </c>
      <c r="CY27" s="226">
        <v>2</v>
      </c>
      <c r="CZ27" s="110"/>
      <c r="DA27" s="109">
        <v>2</v>
      </c>
      <c r="DB27" s="226">
        <v>2</v>
      </c>
      <c r="DC27" s="110"/>
      <c r="DD27" s="109">
        <v>2</v>
      </c>
      <c r="DE27" s="226">
        <v>3</v>
      </c>
      <c r="DF27" s="110"/>
      <c r="DG27" s="109">
        <v>3</v>
      </c>
      <c r="DH27" s="226">
        <v>6</v>
      </c>
      <c r="DI27" s="110">
        <v>7</v>
      </c>
      <c r="DJ27" s="109">
        <v>7</v>
      </c>
      <c r="DK27" s="226">
        <v>2</v>
      </c>
      <c r="DL27" s="110"/>
      <c r="DM27" s="109">
        <v>2</v>
      </c>
      <c r="DN27" s="226">
        <v>7</v>
      </c>
      <c r="DO27" s="110"/>
      <c r="DP27" s="109">
        <v>7</v>
      </c>
      <c r="DQ27" s="140">
        <v>2.87</v>
      </c>
      <c r="DR27" s="141" t="s">
        <v>370</v>
      </c>
      <c r="DS27" s="111" t="s">
        <v>440</v>
      </c>
      <c r="DT27" s="104">
        <v>11</v>
      </c>
      <c r="DU27" s="104">
        <v>38</v>
      </c>
      <c r="DV27" s="112" t="e">
        <v>#REF!</v>
      </c>
      <c r="DW27" s="9">
        <v>25</v>
      </c>
      <c r="DX27" t="s">
        <v>358</v>
      </c>
      <c r="DY27">
        <v>3</v>
      </c>
    </row>
    <row r="28" spans="1:129" ht="19.5" customHeight="1">
      <c r="A28" s="158">
        <v>26</v>
      </c>
      <c r="B28" s="105" t="s">
        <v>138</v>
      </c>
      <c r="C28" s="106" t="s">
        <v>139</v>
      </c>
      <c r="D28" s="165">
        <v>409180109</v>
      </c>
      <c r="E28" s="162" t="s">
        <v>272</v>
      </c>
      <c r="F28" s="163" t="s">
        <v>28</v>
      </c>
      <c r="G28" s="129" t="s">
        <v>164</v>
      </c>
      <c r="H28" s="250">
        <v>5</v>
      </c>
      <c r="I28" s="251"/>
      <c r="J28" s="252">
        <v>5</v>
      </c>
      <c r="K28" s="253">
        <v>9</v>
      </c>
      <c r="L28" s="253"/>
      <c r="M28" s="252">
        <v>9</v>
      </c>
      <c r="N28" s="253">
        <v>7</v>
      </c>
      <c r="O28" s="253"/>
      <c r="P28" s="252">
        <v>7</v>
      </c>
      <c r="Q28" s="250">
        <v>8</v>
      </c>
      <c r="R28" s="253"/>
      <c r="S28" s="252">
        <v>8</v>
      </c>
      <c r="T28" s="253">
        <v>7</v>
      </c>
      <c r="U28" s="253"/>
      <c r="V28" s="252">
        <v>7</v>
      </c>
      <c r="W28" s="253">
        <v>9</v>
      </c>
      <c r="X28" s="253"/>
      <c r="Y28" s="252">
        <v>9</v>
      </c>
      <c r="Z28" s="254">
        <v>7.83</v>
      </c>
      <c r="AA28" s="255" t="s">
        <v>368</v>
      </c>
      <c r="AB28" s="272">
        <v>9</v>
      </c>
      <c r="AC28" s="273"/>
      <c r="AD28" s="274">
        <v>9</v>
      </c>
      <c r="AE28" s="275">
        <v>7</v>
      </c>
      <c r="AF28" s="275"/>
      <c r="AG28" s="274">
        <v>7</v>
      </c>
      <c r="AH28" s="275">
        <v>5</v>
      </c>
      <c r="AI28" s="275"/>
      <c r="AJ28" s="274">
        <v>5</v>
      </c>
      <c r="AK28" s="272">
        <v>7</v>
      </c>
      <c r="AL28" s="275"/>
      <c r="AM28" s="274">
        <v>7</v>
      </c>
      <c r="AN28" s="275">
        <v>4</v>
      </c>
      <c r="AO28" s="275">
        <v>6</v>
      </c>
      <c r="AP28" s="274">
        <v>6</v>
      </c>
      <c r="AQ28" s="275">
        <v>6</v>
      </c>
      <c r="AR28" s="275"/>
      <c r="AS28" s="274">
        <v>6</v>
      </c>
      <c r="AT28" s="272">
        <v>7</v>
      </c>
      <c r="AU28" s="275"/>
      <c r="AV28" s="274">
        <v>7</v>
      </c>
      <c r="AW28" s="275">
        <v>8</v>
      </c>
      <c r="AX28" s="275"/>
      <c r="AY28" s="274">
        <v>8</v>
      </c>
      <c r="AZ28" s="276">
        <v>6.67</v>
      </c>
      <c r="BA28" s="277" t="s">
        <v>371</v>
      </c>
      <c r="BB28" s="291">
        <v>8</v>
      </c>
      <c r="BC28" s="292"/>
      <c r="BD28" s="293">
        <v>8</v>
      </c>
      <c r="BE28" s="291">
        <v>6</v>
      </c>
      <c r="BF28" s="292"/>
      <c r="BG28" s="293">
        <v>6</v>
      </c>
      <c r="BH28" s="291">
        <v>10</v>
      </c>
      <c r="BI28" s="292"/>
      <c r="BJ28" s="293">
        <v>10</v>
      </c>
      <c r="BK28" s="291">
        <v>9</v>
      </c>
      <c r="BL28" s="292"/>
      <c r="BM28" s="293">
        <v>9</v>
      </c>
      <c r="BN28" s="291">
        <v>9</v>
      </c>
      <c r="BO28" s="292"/>
      <c r="BP28" s="293">
        <v>9</v>
      </c>
      <c r="BQ28" s="291">
        <v>10</v>
      </c>
      <c r="BR28" s="292"/>
      <c r="BS28" s="293">
        <v>10</v>
      </c>
      <c r="BT28" s="291">
        <v>8</v>
      </c>
      <c r="BU28" s="292"/>
      <c r="BV28" s="293">
        <v>8</v>
      </c>
      <c r="BW28" s="294">
        <v>8.71</v>
      </c>
      <c r="BX28" s="295" t="s">
        <v>373</v>
      </c>
      <c r="BY28" s="306">
        <v>7</v>
      </c>
      <c r="BZ28" s="307"/>
      <c r="CA28" s="308">
        <v>7</v>
      </c>
      <c r="CB28" s="306">
        <v>5</v>
      </c>
      <c r="CC28" s="307"/>
      <c r="CD28" s="308">
        <v>5</v>
      </c>
      <c r="CE28" s="306">
        <v>5</v>
      </c>
      <c r="CF28" s="307"/>
      <c r="CG28" s="308">
        <v>5</v>
      </c>
      <c r="CH28" s="306">
        <v>8</v>
      </c>
      <c r="CI28" s="307"/>
      <c r="CJ28" s="308">
        <v>8</v>
      </c>
      <c r="CK28" s="306">
        <v>6</v>
      </c>
      <c r="CL28" s="307"/>
      <c r="CM28" s="308">
        <v>6</v>
      </c>
      <c r="CN28" s="306">
        <v>5</v>
      </c>
      <c r="CO28" s="307"/>
      <c r="CP28" s="308">
        <v>5</v>
      </c>
      <c r="CQ28" s="306">
        <v>0</v>
      </c>
      <c r="CR28" s="307"/>
      <c r="CS28" s="308">
        <v>0</v>
      </c>
      <c r="CT28" s="309">
        <v>6.2</v>
      </c>
      <c r="CU28" s="310" t="s">
        <v>367</v>
      </c>
      <c r="CV28" s="226">
        <v>5</v>
      </c>
      <c r="CW28" s="110"/>
      <c r="CX28" s="109">
        <v>5</v>
      </c>
      <c r="CY28" s="226">
        <v>7</v>
      </c>
      <c r="CZ28" s="110"/>
      <c r="DA28" s="109">
        <v>7</v>
      </c>
      <c r="DB28" s="226">
        <v>4</v>
      </c>
      <c r="DC28" s="110"/>
      <c r="DD28" s="109">
        <v>4</v>
      </c>
      <c r="DE28" s="226">
        <v>4</v>
      </c>
      <c r="DF28" s="110"/>
      <c r="DG28" s="109">
        <v>4</v>
      </c>
      <c r="DH28" s="226">
        <v>5</v>
      </c>
      <c r="DI28" s="110"/>
      <c r="DJ28" s="109">
        <v>5</v>
      </c>
      <c r="DK28" s="226">
        <v>8</v>
      </c>
      <c r="DL28" s="110"/>
      <c r="DM28" s="109">
        <v>8</v>
      </c>
      <c r="DN28" s="226">
        <v>7</v>
      </c>
      <c r="DO28" s="110"/>
      <c r="DP28" s="109">
        <v>7</v>
      </c>
      <c r="DQ28" s="140">
        <v>5.43</v>
      </c>
      <c r="DR28" s="141" t="s">
        <v>369</v>
      </c>
      <c r="DS28" s="111" t="s">
        <v>422</v>
      </c>
      <c r="DT28" s="104">
        <v>3</v>
      </c>
      <c r="DU28" s="104">
        <v>8</v>
      </c>
      <c r="DV28" s="112" t="s">
        <v>418</v>
      </c>
      <c r="DW28" s="9">
        <v>26</v>
      </c>
      <c r="DX28" t="s">
        <v>359</v>
      </c>
      <c r="DY28">
        <v>4</v>
      </c>
    </row>
    <row r="29" spans="1:129" ht="19.5" customHeight="1">
      <c r="A29" s="164">
        <v>27</v>
      </c>
      <c r="B29" s="105" t="s">
        <v>140</v>
      </c>
      <c r="C29" s="106" t="s">
        <v>139</v>
      </c>
      <c r="D29" s="161">
        <v>409180110</v>
      </c>
      <c r="E29" s="162" t="s">
        <v>273</v>
      </c>
      <c r="F29" s="163" t="s">
        <v>29</v>
      </c>
      <c r="G29" s="129" t="s">
        <v>164</v>
      </c>
      <c r="H29" s="250">
        <v>7</v>
      </c>
      <c r="I29" s="251"/>
      <c r="J29" s="252">
        <v>7</v>
      </c>
      <c r="K29" s="253">
        <v>6</v>
      </c>
      <c r="L29" s="253"/>
      <c r="M29" s="252">
        <v>6</v>
      </c>
      <c r="N29" s="253">
        <v>5</v>
      </c>
      <c r="O29" s="253"/>
      <c r="P29" s="252">
        <v>5</v>
      </c>
      <c r="Q29" s="250">
        <v>9</v>
      </c>
      <c r="R29" s="253"/>
      <c r="S29" s="252">
        <v>9</v>
      </c>
      <c r="T29" s="253">
        <v>7</v>
      </c>
      <c r="U29" s="253"/>
      <c r="V29" s="252">
        <v>7</v>
      </c>
      <c r="W29" s="253">
        <v>5</v>
      </c>
      <c r="X29" s="253"/>
      <c r="Y29" s="252">
        <v>5</v>
      </c>
      <c r="Z29" s="254">
        <v>6.61</v>
      </c>
      <c r="AA29" s="255" t="s">
        <v>371</v>
      </c>
      <c r="AB29" s="272">
        <v>8</v>
      </c>
      <c r="AC29" s="273"/>
      <c r="AD29" s="274">
        <v>8</v>
      </c>
      <c r="AE29" s="275">
        <v>6</v>
      </c>
      <c r="AF29" s="275"/>
      <c r="AG29" s="274">
        <v>6</v>
      </c>
      <c r="AH29" s="275">
        <v>4</v>
      </c>
      <c r="AI29" s="275">
        <v>7</v>
      </c>
      <c r="AJ29" s="274">
        <v>7</v>
      </c>
      <c r="AK29" s="272">
        <v>7</v>
      </c>
      <c r="AL29" s="275"/>
      <c r="AM29" s="274">
        <v>7</v>
      </c>
      <c r="AN29" s="275">
        <v>4</v>
      </c>
      <c r="AO29" s="275">
        <v>5</v>
      </c>
      <c r="AP29" s="274">
        <v>5</v>
      </c>
      <c r="AQ29" s="275">
        <v>5</v>
      </c>
      <c r="AR29" s="275"/>
      <c r="AS29" s="274">
        <v>5</v>
      </c>
      <c r="AT29" s="272">
        <v>6</v>
      </c>
      <c r="AU29" s="275"/>
      <c r="AV29" s="274">
        <v>6</v>
      </c>
      <c r="AW29" s="275">
        <v>7</v>
      </c>
      <c r="AX29" s="275"/>
      <c r="AY29" s="274">
        <v>7</v>
      </c>
      <c r="AZ29" s="276">
        <v>6.31</v>
      </c>
      <c r="BA29" s="277" t="s">
        <v>371</v>
      </c>
      <c r="BB29" s="291">
        <v>6</v>
      </c>
      <c r="BC29" s="292"/>
      <c r="BD29" s="293">
        <v>6</v>
      </c>
      <c r="BE29" s="291">
        <v>2</v>
      </c>
      <c r="BF29" s="292">
        <v>6</v>
      </c>
      <c r="BG29" s="293">
        <v>6</v>
      </c>
      <c r="BH29" s="291">
        <v>3</v>
      </c>
      <c r="BI29" s="292">
        <v>5</v>
      </c>
      <c r="BJ29" s="293">
        <v>5</v>
      </c>
      <c r="BK29" s="291">
        <v>8</v>
      </c>
      <c r="BL29" s="292"/>
      <c r="BM29" s="293">
        <v>8</v>
      </c>
      <c r="BN29" s="291">
        <v>8</v>
      </c>
      <c r="BO29" s="292"/>
      <c r="BP29" s="293">
        <v>8</v>
      </c>
      <c r="BQ29" s="291">
        <v>6</v>
      </c>
      <c r="BR29" s="292"/>
      <c r="BS29" s="293">
        <v>6</v>
      </c>
      <c r="BT29" s="291">
        <v>8</v>
      </c>
      <c r="BU29" s="292"/>
      <c r="BV29" s="293">
        <v>8</v>
      </c>
      <c r="BW29" s="294">
        <v>6.48</v>
      </c>
      <c r="BX29" s="295" t="s">
        <v>371</v>
      </c>
      <c r="BY29" s="306">
        <v>8</v>
      </c>
      <c r="BZ29" s="307"/>
      <c r="CA29" s="308">
        <v>8</v>
      </c>
      <c r="CB29" s="306">
        <v>3</v>
      </c>
      <c r="CC29" s="307">
        <v>5</v>
      </c>
      <c r="CD29" s="308">
        <v>5</v>
      </c>
      <c r="CE29" s="306">
        <v>4</v>
      </c>
      <c r="CF29" s="307">
        <v>5</v>
      </c>
      <c r="CG29" s="308">
        <v>5</v>
      </c>
      <c r="CH29" s="306">
        <v>8</v>
      </c>
      <c r="CI29" s="307"/>
      <c r="CJ29" s="308">
        <v>8</v>
      </c>
      <c r="CK29" s="306">
        <v>9</v>
      </c>
      <c r="CL29" s="307"/>
      <c r="CM29" s="308">
        <v>9</v>
      </c>
      <c r="CN29" s="306">
        <v>5</v>
      </c>
      <c r="CO29" s="307"/>
      <c r="CP29" s="308">
        <v>5</v>
      </c>
      <c r="CQ29" s="306">
        <v>0</v>
      </c>
      <c r="CR29" s="307"/>
      <c r="CS29" s="308">
        <v>0</v>
      </c>
      <c r="CT29" s="309">
        <v>7</v>
      </c>
      <c r="CU29" s="310" t="s">
        <v>368</v>
      </c>
      <c r="CV29" s="226">
        <v>4</v>
      </c>
      <c r="CW29" s="110">
        <v>7</v>
      </c>
      <c r="CX29" s="109">
        <v>7</v>
      </c>
      <c r="CY29" s="226">
        <v>9</v>
      </c>
      <c r="CZ29" s="110"/>
      <c r="DA29" s="109">
        <v>9</v>
      </c>
      <c r="DB29" s="226">
        <v>8</v>
      </c>
      <c r="DC29" s="110"/>
      <c r="DD29" s="109">
        <v>8</v>
      </c>
      <c r="DE29" s="226">
        <v>9</v>
      </c>
      <c r="DF29" s="110"/>
      <c r="DG29" s="109">
        <v>9</v>
      </c>
      <c r="DH29" s="226">
        <v>8</v>
      </c>
      <c r="DI29" s="110"/>
      <c r="DJ29" s="109">
        <v>8</v>
      </c>
      <c r="DK29" s="226">
        <v>8</v>
      </c>
      <c r="DL29" s="110"/>
      <c r="DM29" s="109">
        <v>8</v>
      </c>
      <c r="DN29" s="226">
        <v>9</v>
      </c>
      <c r="DO29" s="110"/>
      <c r="DP29" s="109">
        <v>9</v>
      </c>
      <c r="DQ29" s="140">
        <v>8.13</v>
      </c>
      <c r="DR29" s="141" t="s">
        <v>373</v>
      </c>
      <c r="DS29" s="111" t="s">
        <v>441</v>
      </c>
      <c r="DT29" s="104">
        <v>1</v>
      </c>
      <c r="DU29" s="104">
        <v>0</v>
      </c>
      <c r="DV29" s="112" t="s">
        <v>418</v>
      </c>
      <c r="DW29" s="9">
        <v>27</v>
      </c>
      <c r="DX29" t="s">
        <v>411</v>
      </c>
      <c r="DY29">
        <v>4</v>
      </c>
    </row>
    <row r="30" spans="1:129" ht="19.5" customHeight="1">
      <c r="A30" s="158">
        <v>28</v>
      </c>
      <c r="B30" s="105" t="s">
        <v>141</v>
      </c>
      <c r="C30" s="106" t="s">
        <v>142</v>
      </c>
      <c r="D30" s="165">
        <v>409180111</v>
      </c>
      <c r="E30" s="162" t="s">
        <v>274</v>
      </c>
      <c r="F30" s="163" t="s">
        <v>17</v>
      </c>
      <c r="G30" s="129" t="s">
        <v>231</v>
      </c>
      <c r="H30" s="250">
        <v>5</v>
      </c>
      <c r="I30" s="251"/>
      <c r="J30" s="252">
        <v>5</v>
      </c>
      <c r="K30" s="253">
        <v>6</v>
      </c>
      <c r="L30" s="253"/>
      <c r="M30" s="252">
        <v>6</v>
      </c>
      <c r="N30" s="253">
        <v>6</v>
      </c>
      <c r="O30" s="253"/>
      <c r="P30" s="252">
        <v>6</v>
      </c>
      <c r="Q30" s="250">
        <v>9</v>
      </c>
      <c r="R30" s="253"/>
      <c r="S30" s="252">
        <v>9</v>
      </c>
      <c r="T30" s="253">
        <v>7</v>
      </c>
      <c r="U30" s="253"/>
      <c r="V30" s="252">
        <v>7</v>
      </c>
      <c r="W30" s="253">
        <v>7</v>
      </c>
      <c r="X30" s="253"/>
      <c r="Y30" s="252">
        <v>7</v>
      </c>
      <c r="Z30" s="254">
        <v>6.72</v>
      </c>
      <c r="AA30" s="255" t="s">
        <v>371</v>
      </c>
      <c r="AB30" s="272">
        <v>8</v>
      </c>
      <c r="AC30" s="273"/>
      <c r="AD30" s="274">
        <v>8</v>
      </c>
      <c r="AE30" s="275">
        <v>5</v>
      </c>
      <c r="AF30" s="275"/>
      <c r="AG30" s="274">
        <v>5</v>
      </c>
      <c r="AH30" s="275">
        <v>4</v>
      </c>
      <c r="AI30" s="275">
        <v>8</v>
      </c>
      <c r="AJ30" s="274">
        <v>8</v>
      </c>
      <c r="AK30" s="272">
        <v>7</v>
      </c>
      <c r="AL30" s="275"/>
      <c r="AM30" s="274">
        <v>7</v>
      </c>
      <c r="AN30" s="275">
        <v>5</v>
      </c>
      <c r="AO30" s="275"/>
      <c r="AP30" s="274">
        <v>5</v>
      </c>
      <c r="AQ30" s="275">
        <v>4</v>
      </c>
      <c r="AR30" s="275">
        <v>6</v>
      </c>
      <c r="AS30" s="274">
        <v>6</v>
      </c>
      <c r="AT30" s="272">
        <v>7</v>
      </c>
      <c r="AU30" s="275"/>
      <c r="AV30" s="274">
        <v>7</v>
      </c>
      <c r="AW30" s="275">
        <v>8</v>
      </c>
      <c r="AX30" s="275"/>
      <c r="AY30" s="274">
        <v>8</v>
      </c>
      <c r="AZ30" s="276">
        <v>6.51</v>
      </c>
      <c r="BA30" s="277" t="s">
        <v>371</v>
      </c>
      <c r="BB30" s="291">
        <v>8</v>
      </c>
      <c r="BC30" s="292"/>
      <c r="BD30" s="293">
        <v>8</v>
      </c>
      <c r="BE30" s="291">
        <v>5</v>
      </c>
      <c r="BF30" s="292"/>
      <c r="BG30" s="293">
        <v>5</v>
      </c>
      <c r="BH30" s="291">
        <v>3</v>
      </c>
      <c r="BI30" s="292">
        <v>5</v>
      </c>
      <c r="BJ30" s="293">
        <v>5</v>
      </c>
      <c r="BK30" s="291">
        <v>7</v>
      </c>
      <c r="BL30" s="292"/>
      <c r="BM30" s="293">
        <v>7</v>
      </c>
      <c r="BN30" s="291">
        <v>7</v>
      </c>
      <c r="BO30" s="292"/>
      <c r="BP30" s="293">
        <v>7</v>
      </c>
      <c r="BQ30" s="291">
        <v>6</v>
      </c>
      <c r="BR30" s="292"/>
      <c r="BS30" s="293">
        <v>6</v>
      </c>
      <c r="BT30" s="291">
        <v>6</v>
      </c>
      <c r="BU30" s="292"/>
      <c r="BV30" s="293">
        <v>6</v>
      </c>
      <c r="BW30" s="294">
        <v>6.38</v>
      </c>
      <c r="BX30" s="295" t="s">
        <v>371</v>
      </c>
      <c r="BY30" s="306">
        <v>6</v>
      </c>
      <c r="BZ30" s="307"/>
      <c r="CA30" s="308">
        <v>6</v>
      </c>
      <c r="CB30" s="306">
        <v>5</v>
      </c>
      <c r="CC30" s="307"/>
      <c r="CD30" s="308">
        <v>5</v>
      </c>
      <c r="CE30" s="306">
        <v>6</v>
      </c>
      <c r="CF30" s="307"/>
      <c r="CG30" s="308">
        <v>6</v>
      </c>
      <c r="CH30" s="306">
        <v>8</v>
      </c>
      <c r="CI30" s="307"/>
      <c r="CJ30" s="308">
        <v>8</v>
      </c>
      <c r="CK30" s="306">
        <v>8</v>
      </c>
      <c r="CL30" s="307"/>
      <c r="CM30" s="308">
        <v>8</v>
      </c>
      <c r="CN30" s="306">
        <v>5</v>
      </c>
      <c r="CO30" s="307"/>
      <c r="CP30" s="308">
        <v>5</v>
      </c>
      <c r="CQ30" s="306">
        <v>0</v>
      </c>
      <c r="CR30" s="307"/>
      <c r="CS30" s="308">
        <v>0</v>
      </c>
      <c r="CT30" s="309">
        <v>6.6</v>
      </c>
      <c r="CU30" s="310" t="s">
        <v>367</v>
      </c>
      <c r="CV30" s="226">
        <v>4</v>
      </c>
      <c r="CW30" s="110">
        <v>5</v>
      </c>
      <c r="CX30" s="109">
        <v>5</v>
      </c>
      <c r="CY30" s="226">
        <v>6</v>
      </c>
      <c r="CZ30" s="110"/>
      <c r="DA30" s="109">
        <v>6</v>
      </c>
      <c r="DB30" s="226">
        <v>7</v>
      </c>
      <c r="DC30" s="110"/>
      <c r="DD30" s="109">
        <v>7</v>
      </c>
      <c r="DE30" s="226">
        <v>8</v>
      </c>
      <c r="DF30" s="110"/>
      <c r="DG30" s="109">
        <v>8</v>
      </c>
      <c r="DH30" s="226">
        <v>8</v>
      </c>
      <c r="DI30" s="110"/>
      <c r="DJ30" s="109">
        <v>8</v>
      </c>
      <c r="DK30" s="226">
        <v>8</v>
      </c>
      <c r="DL30" s="110"/>
      <c r="DM30" s="109">
        <v>8</v>
      </c>
      <c r="DN30" s="226">
        <v>6</v>
      </c>
      <c r="DO30" s="110"/>
      <c r="DP30" s="109">
        <v>6</v>
      </c>
      <c r="DQ30" s="140">
        <v>7.04</v>
      </c>
      <c r="DR30" s="141" t="s">
        <v>368</v>
      </c>
      <c r="DS30" s="111" t="s">
        <v>442</v>
      </c>
      <c r="DT30" s="104">
        <v>1</v>
      </c>
      <c r="DU30" s="104">
        <v>0</v>
      </c>
      <c r="DV30" s="112" t="s">
        <v>418</v>
      </c>
      <c r="DW30" s="9">
        <v>28</v>
      </c>
      <c r="DX30" t="s">
        <v>361</v>
      </c>
      <c r="DY30">
        <v>4</v>
      </c>
    </row>
    <row r="31" spans="1:129" ht="19.5" customHeight="1">
      <c r="A31" s="164">
        <v>29</v>
      </c>
      <c r="B31" s="105" t="s">
        <v>143</v>
      </c>
      <c r="C31" s="106" t="s">
        <v>144</v>
      </c>
      <c r="D31" s="161">
        <v>409180112</v>
      </c>
      <c r="E31" s="162" t="s">
        <v>275</v>
      </c>
      <c r="F31" s="163" t="s">
        <v>13</v>
      </c>
      <c r="G31" s="129" t="s">
        <v>231</v>
      </c>
      <c r="H31" s="250">
        <v>7</v>
      </c>
      <c r="I31" s="251"/>
      <c r="J31" s="252">
        <v>7</v>
      </c>
      <c r="K31" s="253">
        <v>6</v>
      </c>
      <c r="L31" s="253"/>
      <c r="M31" s="252">
        <v>6</v>
      </c>
      <c r="N31" s="253">
        <v>5</v>
      </c>
      <c r="O31" s="253"/>
      <c r="P31" s="252">
        <v>5</v>
      </c>
      <c r="Q31" s="250">
        <v>9</v>
      </c>
      <c r="R31" s="253"/>
      <c r="S31" s="252">
        <v>9</v>
      </c>
      <c r="T31" s="253">
        <v>8</v>
      </c>
      <c r="U31" s="253"/>
      <c r="V31" s="252">
        <v>8</v>
      </c>
      <c r="W31" s="253">
        <v>8</v>
      </c>
      <c r="X31" s="253"/>
      <c r="Y31" s="252">
        <v>8</v>
      </c>
      <c r="Z31" s="254">
        <v>7.44</v>
      </c>
      <c r="AA31" s="255" t="s">
        <v>368</v>
      </c>
      <c r="AB31" s="272">
        <v>7</v>
      </c>
      <c r="AC31" s="273"/>
      <c r="AD31" s="274">
        <v>7</v>
      </c>
      <c r="AE31" s="275">
        <v>6</v>
      </c>
      <c r="AF31" s="275"/>
      <c r="AG31" s="274">
        <v>6</v>
      </c>
      <c r="AH31" s="275">
        <v>8</v>
      </c>
      <c r="AI31" s="275"/>
      <c r="AJ31" s="274">
        <v>8</v>
      </c>
      <c r="AK31" s="272">
        <v>7</v>
      </c>
      <c r="AL31" s="275"/>
      <c r="AM31" s="274">
        <v>7</v>
      </c>
      <c r="AN31" s="275">
        <v>4</v>
      </c>
      <c r="AO31" s="275">
        <v>7</v>
      </c>
      <c r="AP31" s="274">
        <v>7</v>
      </c>
      <c r="AQ31" s="275">
        <v>7</v>
      </c>
      <c r="AR31" s="275"/>
      <c r="AS31" s="274">
        <v>7</v>
      </c>
      <c r="AT31" s="272">
        <v>7</v>
      </c>
      <c r="AU31" s="275"/>
      <c r="AV31" s="274">
        <v>7</v>
      </c>
      <c r="AW31" s="275">
        <v>6</v>
      </c>
      <c r="AX31" s="275"/>
      <c r="AY31" s="274">
        <v>6</v>
      </c>
      <c r="AZ31" s="276">
        <v>6.97</v>
      </c>
      <c r="BA31" s="277" t="s">
        <v>371</v>
      </c>
      <c r="BB31" s="291">
        <v>9</v>
      </c>
      <c r="BC31" s="292"/>
      <c r="BD31" s="293">
        <v>9</v>
      </c>
      <c r="BE31" s="291">
        <v>7</v>
      </c>
      <c r="BF31" s="292"/>
      <c r="BG31" s="293">
        <v>7</v>
      </c>
      <c r="BH31" s="291">
        <v>10</v>
      </c>
      <c r="BI31" s="292"/>
      <c r="BJ31" s="293">
        <v>10</v>
      </c>
      <c r="BK31" s="291">
        <v>5</v>
      </c>
      <c r="BL31" s="292"/>
      <c r="BM31" s="293">
        <v>5</v>
      </c>
      <c r="BN31" s="291">
        <v>7</v>
      </c>
      <c r="BO31" s="292"/>
      <c r="BP31" s="293">
        <v>7</v>
      </c>
      <c r="BQ31" s="291">
        <v>5</v>
      </c>
      <c r="BR31" s="292"/>
      <c r="BS31" s="293">
        <v>5</v>
      </c>
      <c r="BT31" s="291">
        <v>6</v>
      </c>
      <c r="BU31" s="292"/>
      <c r="BV31" s="293">
        <v>6</v>
      </c>
      <c r="BW31" s="294">
        <v>7.29</v>
      </c>
      <c r="BX31" s="295" t="s">
        <v>368</v>
      </c>
      <c r="BY31" s="306">
        <v>6</v>
      </c>
      <c r="BZ31" s="307"/>
      <c r="CA31" s="308">
        <v>6</v>
      </c>
      <c r="CB31" s="306">
        <v>5</v>
      </c>
      <c r="CC31" s="307"/>
      <c r="CD31" s="308">
        <v>5</v>
      </c>
      <c r="CE31" s="306">
        <v>4</v>
      </c>
      <c r="CF31" s="307">
        <v>8</v>
      </c>
      <c r="CG31" s="308">
        <v>8</v>
      </c>
      <c r="CH31" s="306">
        <v>8</v>
      </c>
      <c r="CI31" s="307"/>
      <c r="CJ31" s="308">
        <v>8</v>
      </c>
      <c r="CK31" s="306">
        <v>8</v>
      </c>
      <c r="CL31" s="307"/>
      <c r="CM31" s="308">
        <v>8</v>
      </c>
      <c r="CN31" s="306">
        <v>5</v>
      </c>
      <c r="CO31" s="307"/>
      <c r="CP31" s="308">
        <v>5</v>
      </c>
      <c r="CQ31" s="306">
        <v>0</v>
      </c>
      <c r="CR31" s="307"/>
      <c r="CS31" s="308">
        <v>0</v>
      </c>
      <c r="CT31" s="309">
        <v>7</v>
      </c>
      <c r="CU31" s="310" t="s">
        <v>368</v>
      </c>
      <c r="CV31" s="226">
        <v>5</v>
      </c>
      <c r="CW31" s="110"/>
      <c r="CX31" s="109">
        <v>5</v>
      </c>
      <c r="CY31" s="226">
        <v>8</v>
      </c>
      <c r="CZ31" s="110"/>
      <c r="DA31" s="109">
        <v>8</v>
      </c>
      <c r="DB31" s="226">
        <v>9</v>
      </c>
      <c r="DC31" s="110"/>
      <c r="DD31" s="109">
        <v>9</v>
      </c>
      <c r="DE31" s="226">
        <v>6</v>
      </c>
      <c r="DF31" s="110"/>
      <c r="DG31" s="109">
        <v>6</v>
      </c>
      <c r="DH31" s="226">
        <v>8</v>
      </c>
      <c r="DI31" s="110"/>
      <c r="DJ31" s="109">
        <v>8</v>
      </c>
      <c r="DK31" s="226">
        <v>9</v>
      </c>
      <c r="DL31" s="110"/>
      <c r="DM31" s="109">
        <v>9</v>
      </c>
      <c r="DN31" s="226">
        <v>6</v>
      </c>
      <c r="DO31" s="110"/>
      <c r="DP31" s="109">
        <v>6</v>
      </c>
      <c r="DQ31" s="140">
        <v>7.48</v>
      </c>
      <c r="DR31" s="141" t="s">
        <v>368</v>
      </c>
      <c r="DS31" s="111" t="s">
        <v>443</v>
      </c>
      <c r="DT31" s="104">
        <v>1</v>
      </c>
      <c r="DU31" s="104">
        <v>0</v>
      </c>
      <c r="DV31" s="112" t="s">
        <v>418</v>
      </c>
      <c r="DW31" s="9">
        <v>29</v>
      </c>
      <c r="DX31" t="s">
        <v>362</v>
      </c>
      <c r="DY31">
        <v>4</v>
      </c>
    </row>
    <row r="32" spans="1:129" ht="19.5" customHeight="1">
      <c r="A32" s="158">
        <v>30</v>
      </c>
      <c r="B32" s="105" t="s">
        <v>145</v>
      </c>
      <c r="C32" s="106" t="s">
        <v>146</v>
      </c>
      <c r="D32" s="161">
        <v>409180114</v>
      </c>
      <c r="E32" s="162" t="s">
        <v>276</v>
      </c>
      <c r="F32" s="163" t="s">
        <v>30</v>
      </c>
      <c r="G32" s="129" t="s">
        <v>231</v>
      </c>
      <c r="H32" s="250">
        <v>5</v>
      </c>
      <c r="I32" s="251"/>
      <c r="J32" s="252">
        <v>5</v>
      </c>
      <c r="K32" s="253">
        <v>6</v>
      </c>
      <c r="L32" s="253"/>
      <c r="M32" s="252">
        <v>6</v>
      </c>
      <c r="N32" s="253">
        <v>3</v>
      </c>
      <c r="O32" s="253">
        <v>5</v>
      </c>
      <c r="P32" s="252">
        <v>5</v>
      </c>
      <c r="Q32" s="250">
        <v>9</v>
      </c>
      <c r="R32" s="253"/>
      <c r="S32" s="252">
        <v>9</v>
      </c>
      <c r="T32" s="253">
        <v>7</v>
      </c>
      <c r="U32" s="253"/>
      <c r="V32" s="252">
        <v>7</v>
      </c>
      <c r="W32" s="253">
        <v>5</v>
      </c>
      <c r="X32" s="253"/>
      <c r="Y32" s="252">
        <v>5</v>
      </c>
      <c r="Z32" s="254">
        <v>6.28</v>
      </c>
      <c r="AA32" s="255" t="s">
        <v>371</v>
      </c>
      <c r="AB32" s="272">
        <v>8</v>
      </c>
      <c r="AC32" s="273"/>
      <c r="AD32" s="274">
        <v>8</v>
      </c>
      <c r="AE32" s="275">
        <v>5</v>
      </c>
      <c r="AF32" s="275"/>
      <c r="AG32" s="274">
        <v>5</v>
      </c>
      <c r="AH32" s="275">
        <v>7</v>
      </c>
      <c r="AI32" s="275"/>
      <c r="AJ32" s="274">
        <v>7</v>
      </c>
      <c r="AK32" s="272">
        <v>7</v>
      </c>
      <c r="AL32" s="275"/>
      <c r="AM32" s="274">
        <v>7</v>
      </c>
      <c r="AN32" s="275">
        <v>5</v>
      </c>
      <c r="AO32" s="275"/>
      <c r="AP32" s="274">
        <v>5</v>
      </c>
      <c r="AQ32" s="275">
        <v>6</v>
      </c>
      <c r="AR32" s="275"/>
      <c r="AS32" s="274">
        <v>6</v>
      </c>
      <c r="AT32" s="272">
        <v>8</v>
      </c>
      <c r="AU32" s="275"/>
      <c r="AV32" s="274">
        <v>8</v>
      </c>
      <c r="AW32" s="275">
        <v>5</v>
      </c>
      <c r="AX32" s="275"/>
      <c r="AY32" s="274">
        <v>5</v>
      </c>
      <c r="AZ32" s="276">
        <v>6.48</v>
      </c>
      <c r="BA32" s="277" t="s">
        <v>371</v>
      </c>
      <c r="BB32" s="291">
        <v>7</v>
      </c>
      <c r="BC32" s="292"/>
      <c r="BD32" s="293">
        <v>7</v>
      </c>
      <c r="BE32" s="291">
        <v>6</v>
      </c>
      <c r="BF32" s="292"/>
      <c r="BG32" s="293">
        <v>6</v>
      </c>
      <c r="BH32" s="291">
        <v>3</v>
      </c>
      <c r="BI32" s="292">
        <v>9</v>
      </c>
      <c r="BJ32" s="293">
        <v>9</v>
      </c>
      <c r="BK32" s="291">
        <v>8</v>
      </c>
      <c r="BL32" s="292"/>
      <c r="BM32" s="293">
        <v>8</v>
      </c>
      <c r="BN32" s="291">
        <v>8</v>
      </c>
      <c r="BO32" s="292"/>
      <c r="BP32" s="293">
        <v>8</v>
      </c>
      <c r="BQ32" s="291">
        <v>7</v>
      </c>
      <c r="BR32" s="292"/>
      <c r="BS32" s="293">
        <v>7</v>
      </c>
      <c r="BT32" s="291">
        <v>6</v>
      </c>
      <c r="BU32" s="292"/>
      <c r="BV32" s="293">
        <v>6</v>
      </c>
      <c r="BW32" s="294">
        <v>7.57</v>
      </c>
      <c r="BX32" s="295" t="s">
        <v>368</v>
      </c>
      <c r="BY32" s="306">
        <v>6</v>
      </c>
      <c r="BZ32" s="307"/>
      <c r="CA32" s="308">
        <v>6</v>
      </c>
      <c r="CB32" s="306">
        <v>5</v>
      </c>
      <c r="CC32" s="307"/>
      <c r="CD32" s="308">
        <v>5</v>
      </c>
      <c r="CE32" s="306">
        <v>4</v>
      </c>
      <c r="CF32" s="307">
        <v>7</v>
      </c>
      <c r="CG32" s="308">
        <v>7</v>
      </c>
      <c r="CH32" s="306">
        <v>8</v>
      </c>
      <c r="CI32" s="307"/>
      <c r="CJ32" s="308">
        <v>8</v>
      </c>
      <c r="CK32" s="306">
        <v>8</v>
      </c>
      <c r="CL32" s="307"/>
      <c r="CM32" s="308">
        <v>8</v>
      </c>
      <c r="CN32" s="306">
        <v>6</v>
      </c>
      <c r="CO32" s="307"/>
      <c r="CP32" s="308">
        <v>6</v>
      </c>
      <c r="CQ32" s="306">
        <v>7</v>
      </c>
      <c r="CR32" s="307"/>
      <c r="CS32" s="308">
        <v>7</v>
      </c>
      <c r="CT32" s="309">
        <v>6.8</v>
      </c>
      <c r="CU32" s="310" t="s">
        <v>367</v>
      </c>
      <c r="CV32" s="226">
        <v>5</v>
      </c>
      <c r="CW32" s="110"/>
      <c r="CX32" s="109">
        <v>5</v>
      </c>
      <c r="CY32" s="226">
        <v>6</v>
      </c>
      <c r="CZ32" s="110"/>
      <c r="DA32" s="109">
        <v>6</v>
      </c>
      <c r="DB32" s="226">
        <v>4</v>
      </c>
      <c r="DC32" s="110"/>
      <c r="DD32" s="109">
        <v>4</v>
      </c>
      <c r="DE32" s="226">
        <v>9</v>
      </c>
      <c r="DF32" s="110"/>
      <c r="DG32" s="109">
        <v>9</v>
      </c>
      <c r="DH32" s="226">
        <v>9</v>
      </c>
      <c r="DI32" s="110"/>
      <c r="DJ32" s="109">
        <v>9</v>
      </c>
      <c r="DK32" s="226">
        <v>9</v>
      </c>
      <c r="DL32" s="110"/>
      <c r="DM32" s="109">
        <v>9</v>
      </c>
      <c r="DN32" s="226">
        <v>6</v>
      </c>
      <c r="DO32" s="110"/>
      <c r="DP32" s="109">
        <v>6</v>
      </c>
      <c r="DQ32" s="140">
        <v>7.04</v>
      </c>
      <c r="DR32" s="141" t="s">
        <v>368</v>
      </c>
      <c r="DS32" s="111" t="s">
        <v>444</v>
      </c>
      <c r="DT32" s="104">
        <v>1</v>
      </c>
      <c r="DU32" s="104">
        <v>4</v>
      </c>
      <c r="DV32" s="112" t="s">
        <v>418</v>
      </c>
      <c r="DW32" s="9">
        <v>30</v>
      </c>
      <c r="DX32" t="s">
        <v>412</v>
      </c>
      <c r="DY32">
        <v>0</v>
      </c>
    </row>
    <row r="33" spans="1:129" s="18" customFormat="1" ht="19.5" customHeight="1">
      <c r="A33" s="164">
        <v>31</v>
      </c>
      <c r="B33" s="105" t="s">
        <v>108</v>
      </c>
      <c r="C33" s="106" t="s">
        <v>147</v>
      </c>
      <c r="D33" s="165">
        <v>409180115</v>
      </c>
      <c r="E33" s="168" t="s">
        <v>277</v>
      </c>
      <c r="F33" s="163" t="s">
        <v>23</v>
      </c>
      <c r="G33" s="129" t="s">
        <v>231</v>
      </c>
      <c r="H33" s="250">
        <v>6</v>
      </c>
      <c r="I33" s="251"/>
      <c r="J33" s="252">
        <v>6</v>
      </c>
      <c r="K33" s="253">
        <v>8</v>
      </c>
      <c r="L33" s="253"/>
      <c r="M33" s="252">
        <v>8</v>
      </c>
      <c r="N33" s="253">
        <v>6</v>
      </c>
      <c r="O33" s="253"/>
      <c r="P33" s="252">
        <v>6</v>
      </c>
      <c r="Q33" s="250">
        <v>9</v>
      </c>
      <c r="R33" s="253"/>
      <c r="S33" s="252">
        <v>9</v>
      </c>
      <c r="T33" s="253">
        <v>8</v>
      </c>
      <c r="U33" s="253"/>
      <c r="V33" s="252">
        <v>8</v>
      </c>
      <c r="W33" s="253">
        <v>5</v>
      </c>
      <c r="X33" s="253"/>
      <c r="Y33" s="252">
        <v>5</v>
      </c>
      <c r="Z33" s="254">
        <v>7.17</v>
      </c>
      <c r="AA33" s="255" t="s">
        <v>368</v>
      </c>
      <c r="AB33" s="272">
        <v>8</v>
      </c>
      <c r="AC33" s="273"/>
      <c r="AD33" s="274">
        <v>8</v>
      </c>
      <c r="AE33" s="275">
        <v>7</v>
      </c>
      <c r="AF33" s="275"/>
      <c r="AG33" s="274">
        <v>7</v>
      </c>
      <c r="AH33" s="275">
        <v>7</v>
      </c>
      <c r="AI33" s="275"/>
      <c r="AJ33" s="274">
        <v>7</v>
      </c>
      <c r="AK33" s="272">
        <v>8</v>
      </c>
      <c r="AL33" s="275"/>
      <c r="AM33" s="274">
        <v>8</v>
      </c>
      <c r="AN33" s="275">
        <v>5</v>
      </c>
      <c r="AO33" s="275"/>
      <c r="AP33" s="274">
        <v>5</v>
      </c>
      <c r="AQ33" s="275">
        <v>7</v>
      </c>
      <c r="AR33" s="275"/>
      <c r="AS33" s="274">
        <v>7</v>
      </c>
      <c r="AT33" s="272">
        <v>7</v>
      </c>
      <c r="AU33" s="275"/>
      <c r="AV33" s="274">
        <v>7</v>
      </c>
      <c r="AW33" s="275">
        <v>6</v>
      </c>
      <c r="AX33" s="275"/>
      <c r="AY33" s="274">
        <v>6</v>
      </c>
      <c r="AZ33" s="276">
        <v>7.08</v>
      </c>
      <c r="BA33" s="277" t="s">
        <v>368</v>
      </c>
      <c r="BB33" s="291">
        <v>7</v>
      </c>
      <c r="BC33" s="292"/>
      <c r="BD33" s="293">
        <v>7</v>
      </c>
      <c r="BE33" s="291">
        <v>7</v>
      </c>
      <c r="BF33" s="292"/>
      <c r="BG33" s="293">
        <v>7</v>
      </c>
      <c r="BH33" s="291">
        <v>8</v>
      </c>
      <c r="BI33" s="292"/>
      <c r="BJ33" s="293">
        <v>8</v>
      </c>
      <c r="BK33" s="291">
        <v>8</v>
      </c>
      <c r="BL33" s="292"/>
      <c r="BM33" s="293">
        <v>8</v>
      </c>
      <c r="BN33" s="291">
        <v>7</v>
      </c>
      <c r="BO33" s="292"/>
      <c r="BP33" s="293">
        <v>7</v>
      </c>
      <c r="BQ33" s="291">
        <v>6</v>
      </c>
      <c r="BR33" s="292"/>
      <c r="BS33" s="293">
        <v>6</v>
      </c>
      <c r="BT33" s="291">
        <v>7</v>
      </c>
      <c r="BU33" s="292"/>
      <c r="BV33" s="293">
        <v>7</v>
      </c>
      <c r="BW33" s="294">
        <v>7.24</v>
      </c>
      <c r="BX33" s="295" t="s">
        <v>368</v>
      </c>
      <c r="BY33" s="306">
        <v>7</v>
      </c>
      <c r="BZ33" s="307"/>
      <c r="CA33" s="308">
        <v>7</v>
      </c>
      <c r="CB33" s="306">
        <v>3</v>
      </c>
      <c r="CC33" s="307">
        <v>4</v>
      </c>
      <c r="CD33" s="308">
        <v>4</v>
      </c>
      <c r="CE33" s="306">
        <v>8</v>
      </c>
      <c r="CF33" s="307"/>
      <c r="CG33" s="308">
        <v>8</v>
      </c>
      <c r="CH33" s="306">
        <v>8</v>
      </c>
      <c r="CI33" s="307"/>
      <c r="CJ33" s="308">
        <v>8</v>
      </c>
      <c r="CK33" s="306">
        <v>6</v>
      </c>
      <c r="CL33" s="307"/>
      <c r="CM33" s="308">
        <v>6</v>
      </c>
      <c r="CN33" s="306">
        <v>5</v>
      </c>
      <c r="CO33" s="307"/>
      <c r="CP33" s="308">
        <v>5</v>
      </c>
      <c r="CQ33" s="306">
        <v>10</v>
      </c>
      <c r="CR33" s="307"/>
      <c r="CS33" s="308">
        <v>10</v>
      </c>
      <c r="CT33" s="309">
        <v>6.6</v>
      </c>
      <c r="CU33" s="310" t="s">
        <v>367</v>
      </c>
      <c r="CV33" s="226">
        <v>8</v>
      </c>
      <c r="CW33" s="110"/>
      <c r="CX33" s="109">
        <v>8</v>
      </c>
      <c r="CY33" s="226">
        <v>6</v>
      </c>
      <c r="CZ33" s="110"/>
      <c r="DA33" s="109">
        <v>6</v>
      </c>
      <c r="DB33" s="226">
        <v>7</v>
      </c>
      <c r="DC33" s="110"/>
      <c r="DD33" s="109">
        <v>7</v>
      </c>
      <c r="DE33" s="226">
        <v>6</v>
      </c>
      <c r="DF33" s="110"/>
      <c r="DG33" s="109">
        <v>6</v>
      </c>
      <c r="DH33" s="226">
        <v>9</v>
      </c>
      <c r="DI33" s="110"/>
      <c r="DJ33" s="109">
        <v>9</v>
      </c>
      <c r="DK33" s="226">
        <v>9</v>
      </c>
      <c r="DL33" s="110"/>
      <c r="DM33" s="109">
        <v>9</v>
      </c>
      <c r="DN33" s="226">
        <v>7</v>
      </c>
      <c r="DO33" s="110"/>
      <c r="DP33" s="109">
        <v>7</v>
      </c>
      <c r="DQ33" s="140">
        <v>7.57</v>
      </c>
      <c r="DR33" s="141" t="s">
        <v>368</v>
      </c>
      <c r="DS33" s="111" t="s">
        <v>445</v>
      </c>
      <c r="DT33" s="104">
        <v>1</v>
      </c>
      <c r="DU33" s="104">
        <v>4</v>
      </c>
      <c r="DV33" s="112" t="s">
        <v>418</v>
      </c>
      <c r="DW33" s="9">
        <v>31</v>
      </c>
      <c r="DX33" t="s">
        <v>48</v>
      </c>
      <c r="DY33">
        <v>0</v>
      </c>
    </row>
    <row r="34" spans="1:129" s="18" customFormat="1" ht="19.5" customHeight="1">
      <c r="A34" s="158">
        <v>32</v>
      </c>
      <c r="B34" s="105" t="s">
        <v>148</v>
      </c>
      <c r="C34" s="106" t="s">
        <v>149</v>
      </c>
      <c r="D34" s="169">
        <v>409180116</v>
      </c>
      <c r="E34" s="168" t="s">
        <v>272</v>
      </c>
      <c r="F34" s="163" t="s">
        <v>31</v>
      </c>
      <c r="G34" s="129" t="s">
        <v>231</v>
      </c>
      <c r="H34" s="250">
        <v>6</v>
      </c>
      <c r="I34" s="251"/>
      <c r="J34" s="252">
        <v>6</v>
      </c>
      <c r="K34" s="253">
        <v>7</v>
      </c>
      <c r="L34" s="253"/>
      <c r="M34" s="252">
        <v>7</v>
      </c>
      <c r="N34" s="253">
        <v>4</v>
      </c>
      <c r="O34" s="253">
        <v>5</v>
      </c>
      <c r="P34" s="252">
        <v>5</v>
      </c>
      <c r="Q34" s="250">
        <v>9</v>
      </c>
      <c r="R34" s="253"/>
      <c r="S34" s="252">
        <v>9</v>
      </c>
      <c r="T34" s="253">
        <v>7</v>
      </c>
      <c r="U34" s="253"/>
      <c r="V34" s="252">
        <v>7</v>
      </c>
      <c r="W34" s="253">
        <v>8</v>
      </c>
      <c r="X34" s="253"/>
      <c r="Y34" s="252">
        <v>8</v>
      </c>
      <c r="Z34" s="254">
        <v>7.39</v>
      </c>
      <c r="AA34" s="255" t="s">
        <v>368</v>
      </c>
      <c r="AB34" s="272">
        <v>7</v>
      </c>
      <c r="AC34" s="273"/>
      <c r="AD34" s="274">
        <v>7</v>
      </c>
      <c r="AE34" s="275">
        <v>6</v>
      </c>
      <c r="AF34" s="275"/>
      <c r="AG34" s="274">
        <v>6</v>
      </c>
      <c r="AH34" s="275">
        <v>7</v>
      </c>
      <c r="AI34" s="275"/>
      <c r="AJ34" s="274">
        <v>7</v>
      </c>
      <c r="AK34" s="272">
        <v>6</v>
      </c>
      <c r="AL34" s="275"/>
      <c r="AM34" s="274">
        <v>6</v>
      </c>
      <c r="AN34" s="275">
        <v>5</v>
      </c>
      <c r="AO34" s="275"/>
      <c r="AP34" s="274">
        <v>5</v>
      </c>
      <c r="AQ34" s="275">
        <v>7</v>
      </c>
      <c r="AR34" s="275"/>
      <c r="AS34" s="274">
        <v>7</v>
      </c>
      <c r="AT34" s="272">
        <v>6</v>
      </c>
      <c r="AU34" s="275"/>
      <c r="AV34" s="274">
        <v>6</v>
      </c>
      <c r="AW34" s="275">
        <v>6</v>
      </c>
      <c r="AX34" s="275"/>
      <c r="AY34" s="274">
        <v>6</v>
      </c>
      <c r="AZ34" s="276">
        <v>6.23</v>
      </c>
      <c r="BA34" s="277" t="s">
        <v>371</v>
      </c>
      <c r="BB34" s="291">
        <v>8</v>
      </c>
      <c r="BC34" s="292"/>
      <c r="BD34" s="293">
        <v>8</v>
      </c>
      <c r="BE34" s="291">
        <v>4</v>
      </c>
      <c r="BF34" s="292">
        <v>7</v>
      </c>
      <c r="BG34" s="293">
        <v>7</v>
      </c>
      <c r="BH34" s="291">
        <v>9</v>
      </c>
      <c r="BI34" s="292"/>
      <c r="BJ34" s="293">
        <v>9</v>
      </c>
      <c r="BK34" s="291">
        <v>8</v>
      </c>
      <c r="BL34" s="292"/>
      <c r="BM34" s="293">
        <v>8</v>
      </c>
      <c r="BN34" s="291">
        <v>8</v>
      </c>
      <c r="BO34" s="292"/>
      <c r="BP34" s="293">
        <v>8</v>
      </c>
      <c r="BQ34" s="291">
        <v>7</v>
      </c>
      <c r="BR34" s="292"/>
      <c r="BS34" s="293">
        <v>7</v>
      </c>
      <c r="BT34" s="291">
        <v>5</v>
      </c>
      <c r="BU34" s="292"/>
      <c r="BV34" s="293">
        <v>5</v>
      </c>
      <c r="BW34" s="294">
        <v>7.9</v>
      </c>
      <c r="BX34" s="295" t="s">
        <v>368</v>
      </c>
      <c r="BY34" s="306">
        <v>5</v>
      </c>
      <c r="BZ34" s="307"/>
      <c r="CA34" s="308">
        <v>5</v>
      </c>
      <c r="CB34" s="306">
        <v>5</v>
      </c>
      <c r="CC34" s="307"/>
      <c r="CD34" s="308">
        <v>5</v>
      </c>
      <c r="CE34" s="306">
        <v>8</v>
      </c>
      <c r="CF34" s="307"/>
      <c r="CG34" s="308">
        <v>8</v>
      </c>
      <c r="CH34" s="306">
        <v>8</v>
      </c>
      <c r="CI34" s="307"/>
      <c r="CJ34" s="308">
        <v>8</v>
      </c>
      <c r="CK34" s="306">
        <v>7</v>
      </c>
      <c r="CL34" s="307"/>
      <c r="CM34" s="308">
        <v>7</v>
      </c>
      <c r="CN34" s="306">
        <v>4</v>
      </c>
      <c r="CO34" s="307"/>
      <c r="CP34" s="308">
        <v>4</v>
      </c>
      <c r="CQ34" s="306">
        <v>0</v>
      </c>
      <c r="CR34" s="307"/>
      <c r="CS34" s="308">
        <v>0</v>
      </c>
      <c r="CT34" s="309">
        <v>6.6</v>
      </c>
      <c r="CU34" s="310" t="s">
        <v>367</v>
      </c>
      <c r="CV34" s="226">
        <v>5</v>
      </c>
      <c r="CW34" s="110"/>
      <c r="CX34" s="109">
        <v>5</v>
      </c>
      <c r="CY34" s="226">
        <v>8</v>
      </c>
      <c r="CZ34" s="110"/>
      <c r="DA34" s="109">
        <v>8</v>
      </c>
      <c r="DB34" s="226">
        <v>7</v>
      </c>
      <c r="DC34" s="110"/>
      <c r="DD34" s="109">
        <v>7</v>
      </c>
      <c r="DE34" s="226">
        <v>10</v>
      </c>
      <c r="DF34" s="110"/>
      <c r="DG34" s="109">
        <v>10</v>
      </c>
      <c r="DH34" s="226">
        <v>9</v>
      </c>
      <c r="DI34" s="110"/>
      <c r="DJ34" s="109">
        <v>9</v>
      </c>
      <c r="DK34" s="226">
        <v>8</v>
      </c>
      <c r="DL34" s="110"/>
      <c r="DM34" s="109">
        <v>8</v>
      </c>
      <c r="DN34" s="226">
        <v>6</v>
      </c>
      <c r="DO34" s="110"/>
      <c r="DP34" s="109">
        <v>6</v>
      </c>
      <c r="DQ34" s="140">
        <v>7.83</v>
      </c>
      <c r="DR34" s="141" t="s">
        <v>368</v>
      </c>
      <c r="DS34" s="111" t="s">
        <v>446</v>
      </c>
      <c r="DT34" s="104">
        <v>2</v>
      </c>
      <c r="DU34" s="104">
        <v>0</v>
      </c>
      <c r="DV34" s="112" t="s">
        <v>418</v>
      </c>
      <c r="DW34" s="9">
        <v>32</v>
      </c>
      <c r="DX34" s="18" t="s">
        <v>50</v>
      </c>
      <c r="DY34" s="18">
        <v>0</v>
      </c>
    </row>
    <row r="35" spans="1:129" s="18" customFormat="1" ht="19.5" customHeight="1">
      <c r="A35" s="164">
        <v>33</v>
      </c>
      <c r="B35" s="105" t="s">
        <v>150</v>
      </c>
      <c r="C35" s="106" t="s">
        <v>149</v>
      </c>
      <c r="D35" s="165">
        <v>409180117</v>
      </c>
      <c r="E35" s="168" t="s">
        <v>278</v>
      </c>
      <c r="F35" s="163" t="s">
        <v>32</v>
      </c>
      <c r="G35" s="129" t="s">
        <v>231</v>
      </c>
      <c r="H35" s="250">
        <v>8</v>
      </c>
      <c r="I35" s="251"/>
      <c r="J35" s="252">
        <v>8</v>
      </c>
      <c r="K35" s="253">
        <v>9</v>
      </c>
      <c r="L35" s="253"/>
      <c r="M35" s="252">
        <v>9</v>
      </c>
      <c r="N35" s="253">
        <v>5</v>
      </c>
      <c r="O35" s="253"/>
      <c r="P35" s="252">
        <v>5</v>
      </c>
      <c r="Q35" s="250">
        <v>9</v>
      </c>
      <c r="R35" s="253"/>
      <c r="S35" s="252">
        <v>9</v>
      </c>
      <c r="T35" s="253">
        <v>6</v>
      </c>
      <c r="U35" s="253"/>
      <c r="V35" s="252">
        <v>6</v>
      </c>
      <c r="W35" s="253">
        <v>8</v>
      </c>
      <c r="X35" s="253"/>
      <c r="Y35" s="252">
        <v>8</v>
      </c>
      <c r="Z35" s="254">
        <v>8.11</v>
      </c>
      <c r="AA35" s="255" t="s">
        <v>373</v>
      </c>
      <c r="AB35" s="272">
        <v>7</v>
      </c>
      <c r="AC35" s="273"/>
      <c r="AD35" s="274">
        <v>7</v>
      </c>
      <c r="AE35" s="275">
        <v>7</v>
      </c>
      <c r="AF35" s="275"/>
      <c r="AG35" s="274">
        <v>7</v>
      </c>
      <c r="AH35" s="275">
        <v>7</v>
      </c>
      <c r="AI35" s="275"/>
      <c r="AJ35" s="274">
        <v>7</v>
      </c>
      <c r="AK35" s="272">
        <v>7</v>
      </c>
      <c r="AL35" s="275"/>
      <c r="AM35" s="274">
        <v>7</v>
      </c>
      <c r="AN35" s="275">
        <v>7</v>
      </c>
      <c r="AO35" s="275"/>
      <c r="AP35" s="274">
        <v>7</v>
      </c>
      <c r="AQ35" s="275">
        <v>6</v>
      </c>
      <c r="AR35" s="275"/>
      <c r="AS35" s="274">
        <v>6</v>
      </c>
      <c r="AT35" s="272">
        <v>7</v>
      </c>
      <c r="AU35" s="275"/>
      <c r="AV35" s="274">
        <v>7</v>
      </c>
      <c r="AW35" s="275">
        <v>7</v>
      </c>
      <c r="AX35" s="275"/>
      <c r="AY35" s="274">
        <v>7</v>
      </c>
      <c r="AZ35" s="276">
        <v>6.87</v>
      </c>
      <c r="BA35" s="277" t="s">
        <v>371</v>
      </c>
      <c r="BB35" s="291">
        <v>8</v>
      </c>
      <c r="BC35" s="292"/>
      <c r="BD35" s="293">
        <v>8</v>
      </c>
      <c r="BE35" s="291">
        <v>6</v>
      </c>
      <c r="BF35" s="292"/>
      <c r="BG35" s="293">
        <v>6</v>
      </c>
      <c r="BH35" s="291">
        <v>10</v>
      </c>
      <c r="BI35" s="292"/>
      <c r="BJ35" s="293">
        <v>10</v>
      </c>
      <c r="BK35" s="291">
        <v>8</v>
      </c>
      <c r="BL35" s="292"/>
      <c r="BM35" s="293">
        <v>8</v>
      </c>
      <c r="BN35" s="291">
        <v>8</v>
      </c>
      <c r="BO35" s="292"/>
      <c r="BP35" s="293">
        <v>8</v>
      </c>
      <c r="BQ35" s="291">
        <v>7</v>
      </c>
      <c r="BR35" s="292"/>
      <c r="BS35" s="293">
        <v>7</v>
      </c>
      <c r="BT35" s="291">
        <v>7</v>
      </c>
      <c r="BU35" s="292"/>
      <c r="BV35" s="293">
        <v>7</v>
      </c>
      <c r="BW35" s="294">
        <v>7.95</v>
      </c>
      <c r="BX35" s="295" t="s">
        <v>368</v>
      </c>
      <c r="BY35" s="306">
        <v>6</v>
      </c>
      <c r="BZ35" s="307"/>
      <c r="CA35" s="308">
        <v>6</v>
      </c>
      <c r="CB35" s="306">
        <v>5</v>
      </c>
      <c r="CC35" s="307"/>
      <c r="CD35" s="308">
        <v>5</v>
      </c>
      <c r="CE35" s="306">
        <v>7</v>
      </c>
      <c r="CF35" s="307"/>
      <c r="CG35" s="308">
        <v>7</v>
      </c>
      <c r="CH35" s="306">
        <v>8</v>
      </c>
      <c r="CI35" s="307"/>
      <c r="CJ35" s="308">
        <v>8</v>
      </c>
      <c r="CK35" s="306">
        <v>8</v>
      </c>
      <c r="CL35" s="307"/>
      <c r="CM35" s="308">
        <v>8</v>
      </c>
      <c r="CN35" s="306">
        <v>6</v>
      </c>
      <c r="CO35" s="307"/>
      <c r="CP35" s="308">
        <v>6</v>
      </c>
      <c r="CQ35" s="306">
        <v>10</v>
      </c>
      <c r="CR35" s="307"/>
      <c r="CS35" s="308">
        <v>10</v>
      </c>
      <c r="CT35" s="309">
        <v>6.8</v>
      </c>
      <c r="CU35" s="310" t="s">
        <v>367</v>
      </c>
      <c r="CV35" s="226">
        <v>4</v>
      </c>
      <c r="CW35" s="110">
        <v>5</v>
      </c>
      <c r="CX35" s="109">
        <v>5</v>
      </c>
      <c r="CY35" s="226">
        <v>6</v>
      </c>
      <c r="CZ35" s="110"/>
      <c r="DA35" s="109">
        <v>6</v>
      </c>
      <c r="DB35" s="226">
        <v>9</v>
      </c>
      <c r="DC35" s="110"/>
      <c r="DD35" s="109">
        <v>9</v>
      </c>
      <c r="DE35" s="226">
        <v>6</v>
      </c>
      <c r="DF35" s="110"/>
      <c r="DG35" s="109">
        <v>6</v>
      </c>
      <c r="DH35" s="226">
        <v>8</v>
      </c>
      <c r="DI35" s="110"/>
      <c r="DJ35" s="109">
        <v>8</v>
      </c>
      <c r="DK35" s="226">
        <v>10</v>
      </c>
      <c r="DL35" s="110"/>
      <c r="DM35" s="109">
        <v>10</v>
      </c>
      <c r="DN35" s="226">
        <v>6</v>
      </c>
      <c r="DO35" s="110"/>
      <c r="DP35" s="109">
        <v>6</v>
      </c>
      <c r="DQ35" s="140">
        <v>7.39</v>
      </c>
      <c r="DR35" s="141" t="s">
        <v>368</v>
      </c>
      <c r="DS35" s="111" t="s">
        <v>425</v>
      </c>
      <c r="DT35" s="104">
        <v>0</v>
      </c>
      <c r="DU35" s="104">
        <v>0</v>
      </c>
      <c r="DV35" s="112" t="s">
        <v>418</v>
      </c>
      <c r="DW35" s="9">
        <v>33</v>
      </c>
      <c r="DX35" s="18" t="s">
        <v>76</v>
      </c>
      <c r="DY35" s="18">
        <v>0</v>
      </c>
    </row>
    <row r="36" spans="1:129" s="18" customFormat="1" ht="19.5" customHeight="1">
      <c r="A36" s="158">
        <v>34</v>
      </c>
      <c r="B36" s="105" t="s">
        <v>145</v>
      </c>
      <c r="C36" s="106" t="s">
        <v>151</v>
      </c>
      <c r="D36" s="169">
        <v>409180118</v>
      </c>
      <c r="E36" s="168" t="s">
        <v>279</v>
      </c>
      <c r="F36" s="163" t="s">
        <v>10</v>
      </c>
      <c r="G36" s="129" t="s">
        <v>231</v>
      </c>
      <c r="H36" s="250">
        <v>7</v>
      </c>
      <c r="I36" s="251"/>
      <c r="J36" s="252">
        <v>7</v>
      </c>
      <c r="K36" s="253">
        <v>6</v>
      </c>
      <c r="L36" s="253"/>
      <c r="M36" s="252">
        <v>6</v>
      </c>
      <c r="N36" s="253">
        <v>6</v>
      </c>
      <c r="O36" s="253"/>
      <c r="P36" s="252">
        <v>6</v>
      </c>
      <c r="Q36" s="250">
        <v>9</v>
      </c>
      <c r="R36" s="253"/>
      <c r="S36" s="252">
        <v>9</v>
      </c>
      <c r="T36" s="253">
        <v>8</v>
      </c>
      <c r="U36" s="253"/>
      <c r="V36" s="252">
        <v>8</v>
      </c>
      <c r="W36" s="253">
        <v>4</v>
      </c>
      <c r="X36" s="253">
        <v>8</v>
      </c>
      <c r="Y36" s="252">
        <v>8</v>
      </c>
      <c r="Z36" s="254">
        <v>7.44</v>
      </c>
      <c r="AA36" s="255" t="s">
        <v>368</v>
      </c>
      <c r="AB36" s="272">
        <v>7</v>
      </c>
      <c r="AC36" s="273"/>
      <c r="AD36" s="274">
        <v>7</v>
      </c>
      <c r="AE36" s="275">
        <v>7</v>
      </c>
      <c r="AF36" s="275"/>
      <c r="AG36" s="274">
        <v>7</v>
      </c>
      <c r="AH36" s="275">
        <v>7</v>
      </c>
      <c r="AI36" s="275"/>
      <c r="AJ36" s="274">
        <v>7</v>
      </c>
      <c r="AK36" s="272">
        <v>7</v>
      </c>
      <c r="AL36" s="275"/>
      <c r="AM36" s="274">
        <v>7</v>
      </c>
      <c r="AN36" s="275">
        <v>7</v>
      </c>
      <c r="AO36" s="275"/>
      <c r="AP36" s="274">
        <v>7</v>
      </c>
      <c r="AQ36" s="275">
        <v>6</v>
      </c>
      <c r="AR36" s="275"/>
      <c r="AS36" s="274">
        <v>6</v>
      </c>
      <c r="AT36" s="272">
        <v>8</v>
      </c>
      <c r="AU36" s="275"/>
      <c r="AV36" s="274">
        <v>8</v>
      </c>
      <c r="AW36" s="275">
        <v>7</v>
      </c>
      <c r="AX36" s="275"/>
      <c r="AY36" s="274">
        <v>7</v>
      </c>
      <c r="AZ36" s="276">
        <v>6.97</v>
      </c>
      <c r="BA36" s="277" t="s">
        <v>371</v>
      </c>
      <c r="BB36" s="291">
        <v>7</v>
      </c>
      <c r="BC36" s="292"/>
      <c r="BD36" s="293">
        <v>7</v>
      </c>
      <c r="BE36" s="291">
        <v>7</v>
      </c>
      <c r="BF36" s="292"/>
      <c r="BG36" s="293">
        <v>7</v>
      </c>
      <c r="BH36" s="291">
        <v>9</v>
      </c>
      <c r="BI36" s="292"/>
      <c r="BJ36" s="293">
        <v>9</v>
      </c>
      <c r="BK36" s="291"/>
      <c r="BL36" s="292"/>
      <c r="BM36" s="293">
        <v>0</v>
      </c>
      <c r="BN36" s="291">
        <v>8</v>
      </c>
      <c r="BO36" s="292"/>
      <c r="BP36" s="293">
        <v>8</v>
      </c>
      <c r="BQ36" s="291">
        <v>8</v>
      </c>
      <c r="BR36" s="292"/>
      <c r="BS36" s="293">
        <v>8</v>
      </c>
      <c r="BT36" s="291">
        <v>5</v>
      </c>
      <c r="BU36" s="292"/>
      <c r="BV36" s="293">
        <v>5</v>
      </c>
      <c r="BW36" s="294">
        <v>6.33</v>
      </c>
      <c r="BX36" s="295" t="s">
        <v>371</v>
      </c>
      <c r="BY36" s="306">
        <v>6</v>
      </c>
      <c r="BZ36" s="307"/>
      <c r="CA36" s="308">
        <v>6</v>
      </c>
      <c r="CB36" s="306">
        <v>4</v>
      </c>
      <c r="CC36" s="307">
        <v>7</v>
      </c>
      <c r="CD36" s="308">
        <v>7</v>
      </c>
      <c r="CE36" s="306">
        <v>7</v>
      </c>
      <c r="CF36" s="307"/>
      <c r="CG36" s="308">
        <v>7</v>
      </c>
      <c r="CH36" s="306">
        <v>8</v>
      </c>
      <c r="CI36" s="307"/>
      <c r="CJ36" s="308">
        <v>8</v>
      </c>
      <c r="CK36" s="306">
        <v>8</v>
      </c>
      <c r="CL36" s="307"/>
      <c r="CM36" s="308">
        <v>8</v>
      </c>
      <c r="CN36" s="306">
        <v>6</v>
      </c>
      <c r="CO36" s="307"/>
      <c r="CP36" s="308">
        <v>6</v>
      </c>
      <c r="CQ36" s="306">
        <v>3</v>
      </c>
      <c r="CR36" s="307"/>
      <c r="CS36" s="308">
        <v>3</v>
      </c>
      <c r="CT36" s="309">
        <v>7.2</v>
      </c>
      <c r="CU36" s="310" t="s">
        <v>368</v>
      </c>
      <c r="CV36" s="226">
        <v>4</v>
      </c>
      <c r="CW36" s="110">
        <v>6</v>
      </c>
      <c r="CX36" s="109">
        <v>6</v>
      </c>
      <c r="CY36" s="226">
        <v>8</v>
      </c>
      <c r="CZ36" s="110"/>
      <c r="DA36" s="109">
        <v>8</v>
      </c>
      <c r="DB36" s="226">
        <v>8</v>
      </c>
      <c r="DC36" s="110"/>
      <c r="DD36" s="109">
        <v>8</v>
      </c>
      <c r="DE36" s="226">
        <v>8</v>
      </c>
      <c r="DF36" s="110"/>
      <c r="DG36" s="109">
        <v>8</v>
      </c>
      <c r="DH36" s="226">
        <v>7</v>
      </c>
      <c r="DI36" s="110"/>
      <c r="DJ36" s="109">
        <v>7</v>
      </c>
      <c r="DK36" s="226">
        <v>9</v>
      </c>
      <c r="DL36" s="110"/>
      <c r="DM36" s="109">
        <v>9</v>
      </c>
      <c r="DN36" s="226">
        <v>6</v>
      </c>
      <c r="DO36" s="110"/>
      <c r="DP36" s="109">
        <v>6</v>
      </c>
      <c r="DQ36" s="140">
        <v>7.65</v>
      </c>
      <c r="DR36" s="141" t="s">
        <v>368</v>
      </c>
      <c r="DS36" s="111" t="s">
        <v>447</v>
      </c>
      <c r="DT36" s="104">
        <v>2</v>
      </c>
      <c r="DU36" s="104">
        <v>4</v>
      </c>
      <c r="DV36" s="112" t="s">
        <v>418</v>
      </c>
      <c r="DW36" s="9">
        <v>34</v>
      </c>
      <c r="DX36" s="18" t="s">
        <v>84</v>
      </c>
      <c r="DY36">
        <v>0</v>
      </c>
    </row>
    <row r="37" spans="1:129" s="18" customFormat="1" ht="19.5" customHeight="1">
      <c r="A37" s="164">
        <v>35</v>
      </c>
      <c r="B37" s="105" t="s">
        <v>152</v>
      </c>
      <c r="C37" s="106" t="s">
        <v>153</v>
      </c>
      <c r="D37" s="165">
        <v>409180119</v>
      </c>
      <c r="E37" s="168" t="s">
        <v>280</v>
      </c>
      <c r="F37" s="163" t="s">
        <v>33</v>
      </c>
      <c r="G37" s="129" t="s">
        <v>164</v>
      </c>
      <c r="H37" s="250">
        <v>4</v>
      </c>
      <c r="I37" s="251">
        <v>7</v>
      </c>
      <c r="J37" s="252">
        <v>7</v>
      </c>
      <c r="K37" s="253">
        <v>5</v>
      </c>
      <c r="L37" s="253"/>
      <c r="M37" s="252">
        <v>5</v>
      </c>
      <c r="N37" s="253">
        <v>7</v>
      </c>
      <c r="O37" s="253"/>
      <c r="P37" s="252">
        <v>7</v>
      </c>
      <c r="Q37" s="250">
        <v>9</v>
      </c>
      <c r="R37" s="253"/>
      <c r="S37" s="252">
        <v>9</v>
      </c>
      <c r="T37" s="253">
        <v>7</v>
      </c>
      <c r="U37" s="253"/>
      <c r="V37" s="252">
        <v>7</v>
      </c>
      <c r="W37" s="253">
        <v>7</v>
      </c>
      <c r="X37" s="253"/>
      <c r="Y37" s="252">
        <v>7</v>
      </c>
      <c r="Z37" s="254">
        <v>6.78</v>
      </c>
      <c r="AA37" s="255" t="s">
        <v>371</v>
      </c>
      <c r="AB37" s="272">
        <v>8</v>
      </c>
      <c r="AC37" s="273"/>
      <c r="AD37" s="274">
        <v>8</v>
      </c>
      <c r="AE37" s="275">
        <v>6</v>
      </c>
      <c r="AF37" s="275"/>
      <c r="AG37" s="274">
        <v>6</v>
      </c>
      <c r="AH37" s="275">
        <v>4</v>
      </c>
      <c r="AI37" s="275">
        <v>8</v>
      </c>
      <c r="AJ37" s="274">
        <v>8</v>
      </c>
      <c r="AK37" s="272">
        <v>6</v>
      </c>
      <c r="AL37" s="275"/>
      <c r="AM37" s="274">
        <v>6</v>
      </c>
      <c r="AN37" s="275">
        <v>4</v>
      </c>
      <c r="AO37" s="275">
        <v>5</v>
      </c>
      <c r="AP37" s="274">
        <v>5</v>
      </c>
      <c r="AQ37" s="275">
        <v>6</v>
      </c>
      <c r="AR37" s="275"/>
      <c r="AS37" s="274">
        <v>6</v>
      </c>
      <c r="AT37" s="272">
        <v>6</v>
      </c>
      <c r="AU37" s="275"/>
      <c r="AV37" s="274">
        <v>6</v>
      </c>
      <c r="AW37" s="275">
        <v>7</v>
      </c>
      <c r="AX37" s="275"/>
      <c r="AY37" s="274">
        <v>7</v>
      </c>
      <c r="AZ37" s="276">
        <v>6.33</v>
      </c>
      <c r="BA37" s="277" t="s">
        <v>371</v>
      </c>
      <c r="BB37" s="291">
        <v>7</v>
      </c>
      <c r="BC37" s="292"/>
      <c r="BD37" s="293">
        <v>7</v>
      </c>
      <c r="BE37" s="291">
        <v>6</v>
      </c>
      <c r="BF37" s="292"/>
      <c r="BG37" s="293">
        <v>6</v>
      </c>
      <c r="BH37" s="291">
        <v>10</v>
      </c>
      <c r="BI37" s="292"/>
      <c r="BJ37" s="293">
        <v>10</v>
      </c>
      <c r="BK37" s="291">
        <v>7</v>
      </c>
      <c r="BL37" s="292"/>
      <c r="BM37" s="293">
        <v>7</v>
      </c>
      <c r="BN37" s="291">
        <v>7</v>
      </c>
      <c r="BO37" s="292"/>
      <c r="BP37" s="293">
        <v>7</v>
      </c>
      <c r="BQ37" s="291">
        <v>8</v>
      </c>
      <c r="BR37" s="292"/>
      <c r="BS37" s="293">
        <v>8</v>
      </c>
      <c r="BT37" s="291">
        <v>10</v>
      </c>
      <c r="BU37" s="292"/>
      <c r="BV37" s="293">
        <v>10</v>
      </c>
      <c r="BW37" s="294">
        <v>7.57</v>
      </c>
      <c r="BX37" s="295" t="s">
        <v>368</v>
      </c>
      <c r="BY37" s="306">
        <v>7</v>
      </c>
      <c r="BZ37" s="307"/>
      <c r="CA37" s="308">
        <v>7</v>
      </c>
      <c r="CB37" s="306">
        <v>6</v>
      </c>
      <c r="CC37" s="307"/>
      <c r="CD37" s="308">
        <v>6</v>
      </c>
      <c r="CE37" s="306">
        <v>6</v>
      </c>
      <c r="CF37" s="307"/>
      <c r="CG37" s="308">
        <v>6</v>
      </c>
      <c r="CH37" s="306">
        <v>8</v>
      </c>
      <c r="CI37" s="307"/>
      <c r="CJ37" s="308">
        <v>8</v>
      </c>
      <c r="CK37" s="306">
        <v>7</v>
      </c>
      <c r="CL37" s="307"/>
      <c r="CM37" s="308">
        <v>7</v>
      </c>
      <c r="CN37" s="306">
        <v>7</v>
      </c>
      <c r="CO37" s="307"/>
      <c r="CP37" s="308">
        <v>7</v>
      </c>
      <c r="CQ37" s="306">
        <v>10</v>
      </c>
      <c r="CR37" s="307"/>
      <c r="CS37" s="308">
        <v>10</v>
      </c>
      <c r="CT37" s="309">
        <v>6.8</v>
      </c>
      <c r="CU37" s="310" t="s">
        <v>367</v>
      </c>
      <c r="CV37" s="226">
        <v>4</v>
      </c>
      <c r="CW37" s="110">
        <v>5</v>
      </c>
      <c r="CX37" s="109">
        <v>5</v>
      </c>
      <c r="CY37" s="226">
        <v>7</v>
      </c>
      <c r="CZ37" s="110"/>
      <c r="DA37" s="109">
        <v>7</v>
      </c>
      <c r="DB37" s="226">
        <v>5</v>
      </c>
      <c r="DC37" s="110"/>
      <c r="DD37" s="109">
        <v>5</v>
      </c>
      <c r="DE37" s="226">
        <v>6</v>
      </c>
      <c r="DF37" s="110"/>
      <c r="DG37" s="109">
        <v>6</v>
      </c>
      <c r="DH37" s="226">
        <v>9</v>
      </c>
      <c r="DI37" s="110"/>
      <c r="DJ37" s="109">
        <v>9</v>
      </c>
      <c r="DK37" s="226">
        <v>9</v>
      </c>
      <c r="DL37" s="110"/>
      <c r="DM37" s="109">
        <v>9</v>
      </c>
      <c r="DN37" s="226">
        <v>7</v>
      </c>
      <c r="DO37" s="110"/>
      <c r="DP37" s="109">
        <v>7</v>
      </c>
      <c r="DQ37" s="140">
        <v>6.83</v>
      </c>
      <c r="DR37" s="141" t="s">
        <v>367</v>
      </c>
      <c r="DS37" s="111" t="s">
        <v>444</v>
      </c>
      <c r="DT37" s="104">
        <v>0</v>
      </c>
      <c r="DU37" s="104">
        <v>0</v>
      </c>
      <c r="DV37" s="112" t="s">
        <v>418</v>
      </c>
      <c r="DW37" s="9">
        <v>35</v>
      </c>
      <c r="DX37" t="s">
        <v>363</v>
      </c>
      <c r="DY37">
        <v>0</v>
      </c>
    </row>
    <row r="38" spans="1:129" s="18" customFormat="1" ht="19.5" customHeight="1">
      <c r="A38" s="158">
        <v>36</v>
      </c>
      <c r="B38" s="105" t="s">
        <v>154</v>
      </c>
      <c r="C38" s="106" t="s">
        <v>155</v>
      </c>
      <c r="D38" s="169">
        <v>409180120</v>
      </c>
      <c r="E38" s="168" t="s">
        <v>281</v>
      </c>
      <c r="F38" s="163" t="s">
        <v>6</v>
      </c>
      <c r="G38" s="129" t="s">
        <v>164</v>
      </c>
      <c r="H38" s="250">
        <v>8</v>
      </c>
      <c r="I38" s="251"/>
      <c r="J38" s="252">
        <v>8</v>
      </c>
      <c r="K38" s="253">
        <v>6</v>
      </c>
      <c r="L38" s="253"/>
      <c r="M38" s="252">
        <v>6</v>
      </c>
      <c r="N38" s="253">
        <v>5</v>
      </c>
      <c r="O38" s="253"/>
      <c r="P38" s="252">
        <v>5</v>
      </c>
      <c r="Q38" s="250">
        <v>9</v>
      </c>
      <c r="R38" s="253"/>
      <c r="S38" s="252">
        <v>9</v>
      </c>
      <c r="T38" s="253">
        <v>8</v>
      </c>
      <c r="U38" s="253"/>
      <c r="V38" s="252">
        <v>8</v>
      </c>
      <c r="W38" s="253">
        <v>3</v>
      </c>
      <c r="X38" s="253">
        <v>6</v>
      </c>
      <c r="Y38" s="252">
        <v>6</v>
      </c>
      <c r="Z38" s="254">
        <v>7.17</v>
      </c>
      <c r="AA38" s="255" t="s">
        <v>368</v>
      </c>
      <c r="AB38" s="272">
        <v>8</v>
      </c>
      <c r="AC38" s="273"/>
      <c r="AD38" s="274">
        <v>8</v>
      </c>
      <c r="AE38" s="275">
        <v>7</v>
      </c>
      <c r="AF38" s="275"/>
      <c r="AG38" s="274">
        <v>7</v>
      </c>
      <c r="AH38" s="275">
        <v>6</v>
      </c>
      <c r="AI38" s="275"/>
      <c r="AJ38" s="274">
        <v>6</v>
      </c>
      <c r="AK38" s="272">
        <v>6</v>
      </c>
      <c r="AL38" s="275"/>
      <c r="AM38" s="274">
        <v>6</v>
      </c>
      <c r="AN38" s="275">
        <v>3</v>
      </c>
      <c r="AO38" s="275">
        <v>6</v>
      </c>
      <c r="AP38" s="274">
        <v>6</v>
      </c>
      <c r="AQ38" s="275">
        <v>4</v>
      </c>
      <c r="AR38" s="275">
        <v>7</v>
      </c>
      <c r="AS38" s="274">
        <v>7</v>
      </c>
      <c r="AT38" s="272">
        <v>8</v>
      </c>
      <c r="AU38" s="275"/>
      <c r="AV38" s="274">
        <v>8</v>
      </c>
      <c r="AW38" s="275">
        <v>7</v>
      </c>
      <c r="AX38" s="275"/>
      <c r="AY38" s="274">
        <v>7</v>
      </c>
      <c r="AZ38" s="276">
        <v>6.69</v>
      </c>
      <c r="BA38" s="277" t="s">
        <v>371</v>
      </c>
      <c r="BB38" s="291">
        <v>6</v>
      </c>
      <c r="BC38" s="292"/>
      <c r="BD38" s="293">
        <v>6</v>
      </c>
      <c r="BE38" s="291">
        <v>6</v>
      </c>
      <c r="BF38" s="292"/>
      <c r="BG38" s="293">
        <v>6</v>
      </c>
      <c r="BH38" s="291">
        <v>9</v>
      </c>
      <c r="BI38" s="292"/>
      <c r="BJ38" s="293">
        <v>9</v>
      </c>
      <c r="BK38" s="291">
        <v>9</v>
      </c>
      <c r="BL38" s="292"/>
      <c r="BM38" s="293">
        <v>9</v>
      </c>
      <c r="BN38" s="291">
        <v>7</v>
      </c>
      <c r="BO38" s="292"/>
      <c r="BP38" s="293">
        <v>7</v>
      </c>
      <c r="BQ38" s="291">
        <v>8</v>
      </c>
      <c r="BR38" s="292"/>
      <c r="BS38" s="293">
        <v>8</v>
      </c>
      <c r="BT38" s="291">
        <v>9</v>
      </c>
      <c r="BU38" s="292"/>
      <c r="BV38" s="293">
        <v>9</v>
      </c>
      <c r="BW38" s="294">
        <v>7.57</v>
      </c>
      <c r="BX38" s="295" t="s">
        <v>368</v>
      </c>
      <c r="BY38" s="306">
        <v>6</v>
      </c>
      <c r="BZ38" s="307"/>
      <c r="CA38" s="308">
        <v>6</v>
      </c>
      <c r="CB38" s="306">
        <v>6</v>
      </c>
      <c r="CC38" s="307"/>
      <c r="CD38" s="308">
        <v>6</v>
      </c>
      <c r="CE38" s="306">
        <v>7</v>
      </c>
      <c r="CF38" s="307"/>
      <c r="CG38" s="308">
        <v>7</v>
      </c>
      <c r="CH38" s="306">
        <v>8</v>
      </c>
      <c r="CI38" s="307"/>
      <c r="CJ38" s="308">
        <v>8</v>
      </c>
      <c r="CK38" s="306">
        <v>7</v>
      </c>
      <c r="CL38" s="307"/>
      <c r="CM38" s="308">
        <v>7</v>
      </c>
      <c r="CN38" s="306">
        <v>5</v>
      </c>
      <c r="CO38" s="307"/>
      <c r="CP38" s="308">
        <v>5</v>
      </c>
      <c r="CQ38" s="306">
        <v>0</v>
      </c>
      <c r="CR38" s="307"/>
      <c r="CS38" s="308">
        <v>0</v>
      </c>
      <c r="CT38" s="309">
        <v>6.8</v>
      </c>
      <c r="CU38" s="310" t="s">
        <v>367</v>
      </c>
      <c r="CV38" s="226">
        <v>5</v>
      </c>
      <c r="CW38" s="110"/>
      <c r="CX38" s="109">
        <v>5</v>
      </c>
      <c r="CY38" s="226">
        <v>8</v>
      </c>
      <c r="CZ38" s="110"/>
      <c r="DA38" s="109">
        <v>8</v>
      </c>
      <c r="DB38" s="226">
        <v>8</v>
      </c>
      <c r="DC38" s="110"/>
      <c r="DD38" s="109">
        <v>8</v>
      </c>
      <c r="DE38" s="226">
        <v>8</v>
      </c>
      <c r="DF38" s="110"/>
      <c r="DG38" s="109">
        <v>8</v>
      </c>
      <c r="DH38" s="226">
        <v>8</v>
      </c>
      <c r="DI38" s="110"/>
      <c r="DJ38" s="109">
        <v>8</v>
      </c>
      <c r="DK38" s="226">
        <v>8</v>
      </c>
      <c r="DL38" s="110"/>
      <c r="DM38" s="109">
        <v>8</v>
      </c>
      <c r="DN38" s="226">
        <v>7</v>
      </c>
      <c r="DO38" s="110"/>
      <c r="DP38" s="109">
        <v>7</v>
      </c>
      <c r="DQ38" s="140">
        <v>7.48</v>
      </c>
      <c r="DR38" s="141" t="s">
        <v>368</v>
      </c>
      <c r="DS38" s="111" t="s">
        <v>447</v>
      </c>
      <c r="DT38" s="104">
        <v>1</v>
      </c>
      <c r="DU38" s="104">
        <v>0</v>
      </c>
      <c r="DV38" s="112" t="s">
        <v>418</v>
      </c>
      <c r="DX38"/>
      <c r="DY38"/>
    </row>
    <row r="39" spans="1:129" s="18" customFormat="1" ht="19.5" customHeight="1">
      <c r="A39" s="164">
        <v>37</v>
      </c>
      <c r="B39" s="105" t="s">
        <v>156</v>
      </c>
      <c r="C39" s="106" t="s">
        <v>157</v>
      </c>
      <c r="D39" s="169">
        <v>409180122</v>
      </c>
      <c r="E39" s="168" t="s">
        <v>282</v>
      </c>
      <c r="F39" s="163" t="s">
        <v>325</v>
      </c>
      <c r="G39" s="129" t="s">
        <v>231</v>
      </c>
      <c r="H39" s="250">
        <v>7</v>
      </c>
      <c r="I39" s="251"/>
      <c r="J39" s="252">
        <v>7</v>
      </c>
      <c r="K39" s="253">
        <v>7</v>
      </c>
      <c r="L39" s="253"/>
      <c r="M39" s="252">
        <v>7</v>
      </c>
      <c r="N39" s="253">
        <v>6</v>
      </c>
      <c r="O39" s="253"/>
      <c r="P39" s="252">
        <v>6</v>
      </c>
      <c r="Q39" s="250">
        <v>9</v>
      </c>
      <c r="R39" s="253"/>
      <c r="S39" s="252">
        <v>9</v>
      </c>
      <c r="T39" s="253">
        <v>6</v>
      </c>
      <c r="U39" s="253"/>
      <c r="V39" s="252">
        <v>6</v>
      </c>
      <c r="W39" s="253">
        <v>6</v>
      </c>
      <c r="X39" s="253"/>
      <c r="Y39" s="252">
        <v>6</v>
      </c>
      <c r="Z39" s="254">
        <v>6.94</v>
      </c>
      <c r="AA39" s="255" t="s">
        <v>371</v>
      </c>
      <c r="AB39" s="272">
        <v>8</v>
      </c>
      <c r="AC39" s="273"/>
      <c r="AD39" s="274">
        <v>8</v>
      </c>
      <c r="AE39" s="275">
        <v>6</v>
      </c>
      <c r="AF39" s="275"/>
      <c r="AG39" s="274">
        <v>6</v>
      </c>
      <c r="AH39" s="275">
        <v>6</v>
      </c>
      <c r="AI39" s="275"/>
      <c r="AJ39" s="274">
        <v>6</v>
      </c>
      <c r="AK39" s="272">
        <v>7</v>
      </c>
      <c r="AL39" s="275"/>
      <c r="AM39" s="274">
        <v>7</v>
      </c>
      <c r="AN39" s="275">
        <v>5</v>
      </c>
      <c r="AO39" s="275"/>
      <c r="AP39" s="274">
        <v>5</v>
      </c>
      <c r="AQ39" s="275">
        <v>7</v>
      </c>
      <c r="AR39" s="275"/>
      <c r="AS39" s="274">
        <v>7</v>
      </c>
      <c r="AT39" s="272">
        <v>7</v>
      </c>
      <c r="AU39" s="275"/>
      <c r="AV39" s="274">
        <v>7</v>
      </c>
      <c r="AW39" s="275">
        <v>6</v>
      </c>
      <c r="AX39" s="275"/>
      <c r="AY39" s="274">
        <v>6</v>
      </c>
      <c r="AZ39" s="276">
        <v>6.54</v>
      </c>
      <c r="BA39" s="277" t="s">
        <v>371</v>
      </c>
      <c r="BB39" s="291">
        <v>8</v>
      </c>
      <c r="BC39" s="292"/>
      <c r="BD39" s="293">
        <v>8</v>
      </c>
      <c r="BE39" s="291">
        <v>5</v>
      </c>
      <c r="BF39" s="292"/>
      <c r="BG39" s="293">
        <v>5</v>
      </c>
      <c r="BH39" s="291">
        <v>10</v>
      </c>
      <c r="BI39" s="292"/>
      <c r="BJ39" s="293">
        <v>10</v>
      </c>
      <c r="BK39" s="291">
        <v>8</v>
      </c>
      <c r="BL39" s="292"/>
      <c r="BM39" s="293">
        <v>8</v>
      </c>
      <c r="BN39" s="291">
        <v>8</v>
      </c>
      <c r="BO39" s="292"/>
      <c r="BP39" s="293">
        <v>8</v>
      </c>
      <c r="BQ39" s="291">
        <v>5</v>
      </c>
      <c r="BR39" s="292"/>
      <c r="BS39" s="293">
        <v>5</v>
      </c>
      <c r="BT39" s="291">
        <v>5</v>
      </c>
      <c r="BU39" s="292"/>
      <c r="BV39" s="293">
        <v>5</v>
      </c>
      <c r="BW39" s="294">
        <v>7.52</v>
      </c>
      <c r="BX39" s="295" t="s">
        <v>368</v>
      </c>
      <c r="BY39" s="306">
        <v>7</v>
      </c>
      <c r="BZ39" s="307"/>
      <c r="CA39" s="308">
        <v>7</v>
      </c>
      <c r="CB39" s="306">
        <v>6</v>
      </c>
      <c r="CC39" s="307"/>
      <c r="CD39" s="308">
        <v>6</v>
      </c>
      <c r="CE39" s="306">
        <v>5</v>
      </c>
      <c r="CF39" s="307"/>
      <c r="CG39" s="308">
        <v>5</v>
      </c>
      <c r="CH39" s="306">
        <v>9</v>
      </c>
      <c r="CI39" s="307"/>
      <c r="CJ39" s="308">
        <v>9</v>
      </c>
      <c r="CK39" s="306">
        <v>7</v>
      </c>
      <c r="CL39" s="307"/>
      <c r="CM39" s="308">
        <v>7</v>
      </c>
      <c r="CN39" s="306">
        <v>5</v>
      </c>
      <c r="CO39" s="307"/>
      <c r="CP39" s="308">
        <v>5</v>
      </c>
      <c r="CQ39" s="306">
        <v>10</v>
      </c>
      <c r="CR39" s="307"/>
      <c r="CS39" s="308">
        <v>10</v>
      </c>
      <c r="CT39" s="309">
        <v>6.8</v>
      </c>
      <c r="CU39" s="310" t="s">
        <v>367</v>
      </c>
      <c r="CV39" s="226">
        <v>3</v>
      </c>
      <c r="CW39" s="110">
        <v>5</v>
      </c>
      <c r="CX39" s="109">
        <v>5</v>
      </c>
      <c r="CY39" s="226">
        <v>9</v>
      </c>
      <c r="CZ39" s="110"/>
      <c r="DA39" s="109">
        <v>9</v>
      </c>
      <c r="DB39" s="226">
        <v>4</v>
      </c>
      <c r="DC39" s="110"/>
      <c r="DD39" s="109">
        <v>4</v>
      </c>
      <c r="DE39" s="226">
        <v>5</v>
      </c>
      <c r="DF39" s="110"/>
      <c r="DG39" s="109">
        <v>5</v>
      </c>
      <c r="DH39" s="226">
        <v>8</v>
      </c>
      <c r="DI39" s="110"/>
      <c r="DJ39" s="109">
        <v>8</v>
      </c>
      <c r="DK39" s="226">
        <v>9</v>
      </c>
      <c r="DL39" s="110"/>
      <c r="DM39" s="109">
        <v>9</v>
      </c>
      <c r="DN39" s="226">
        <v>6</v>
      </c>
      <c r="DO39" s="110"/>
      <c r="DP39" s="109">
        <v>6</v>
      </c>
      <c r="DQ39" s="140">
        <v>6.57</v>
      </c>
      <c r="DR39" s="141" t="s">
        <v>367</v>
      </c>
      <c r="DS39" s="111" t="s">
        <v>448</v>
      </c>
      <c r="DT39" s="104">
        <v>1</v>
      </c>
      <c r="DU39" s="104">
        <v>4</v>
      </c>
      <c r="DV39" s="112" t="s">
        <v>418</v>
      </c>
      <c r="DX39"/>
      <c r="DY39"/>
    </row>
    <row r="40" spans="1:129" s="18" customFormat="1" ht="19.5" customHeight="1">
      <c r="A40" s="158">
        <v>38</v>
      </c>
      <c r="B40" s="105" t="s">
        <v>158</v>
      </c>
      <c r="C40" s="106" t="s">
        <v>159</v>
      </c>
      <c r="D40" s="169">
        <v>409180124</v>
      </c>
      <c r="E40" s="168" t="s">
        <v>283</v>
      </c>
      <c r="F40" s="163" t="s">
        <v>325</v>
      </c>
      <c r="G40" s="129" t="s">
        <v>164</v>
      </c>
      <c r="H40" s="250">
        <v>8</v>
      </c>
      <c r="I40" s="251"/>
      <c r="J40" s="252">
        <v>8</v>
      </c>
      <c r="K40" s="253">
        <v>6</v>
      </c>
      <c r="L40" s="253"/>
      <c r="M40" s="252">
        <v>6</v>
      </c>
      <c r="N40" s="253">
        <v>5</v>
      </c>
      <c r="O40" s="253"/>
      <c r="P40" s="252">
        <v>5</v>
      </c>
      <c r="Q40" s="250">
        <v>9</v>
      </c>
      <c r="R40" s="253"/>
      <c r="S40" s="252">
        <v>9</v>
      </c>
      <c r="T40" s="253">
        <v>8</v>
      </c>
      <c r="U40" s="253"/>
      <c r="V40" s="252">
        <v>8</v>
      </c>
      <c r="W40" s="253">
        <v>8</v>
      </c>
      <c r="X40" s="253"/>
      <c r="Y40" s="252">
        <v>8</v>
      </c>
      <c r="Z40" s="254">
        <v>7.61</v>
      </c>
      <c r="AA40" s="255" t="s">
        <v>368</v>
      </c>
      <c r="AB40" s="272">
        <v>7</v>
      </c>
      <c r="AC40" s="273"/>
      <c r="AD40" s="274">
        <v>7</v>
      </c>
      <c r="AE40" s="275">
        <v>5</v>
      </c>
      <c r="AF40" s="275"/>
      <c r="AG40" s="274">
        <v>5</v>
      </c>
      <c r="AH40" s="275">
        <v>5</v>
      </c>
      <c r="AI40" s="275"/>
      <c r="AJ40" s="274">
        <v>5</v>
      </c>
      <c r="AK40" s="272">
        <v>7</v>
      </c>
      <c r="AL40" s="275"/>
      <c r="AM40" s="274">
        <v>7</v>
      </c>
      <c r="AN40" s="275">
        <v>7</v>
      </c>
      <c r="AO40" s="275"/>
      <c r="AP40" s="274">
        <v>7</v>
      </c>
      <c r="AQ40" s="275">
        <v>7</v>
      </c>
      <c r="AR40" s="275"/>
      <c r="AS40" s="274">
        <v>7</v>
      </c>
      <c r="AT40" s="272">
        <v>6</v>
      </c>
      <c r="AU40" s="275"/>
      <c r="AV40" s="274">
        <v>6</v>
      </c>
      <c r="AW40" s="275">
        <v>6</v>
      </c>
      <c r="AX40" s="275"/>
      <c r="AY40" s="274">
        <v>6</v>
      </c>
      <c r="AZ40" s="276">
        <v>6.31</v>
      </c>
      <c r="BA40" s="277" t="s">
        <v>371</v>
      </c>
      <c r="BB40" s="291">
        <v>8</v>
      </c>
      <c r="BC40" s="292"/>
      <c r="BD40" s="293">
        <v>8</v>
      </c>
      <c r="BE40" s="291">
        <v>5</v>
      </c>
      <c r="BF40" s="292"/>
      <c r="BG40" s="293">
        <v>5</v>
      </c>
      <c r="BH40" s="291">
        <v>10</v>
      </c>
      <c r="BI40" s="292"/>
      <c r="BJ40" s="293">
        <v>10</v>
      </c>
      <c r="BK40" s="291">
        <v>8</v>
      </c>
      <c r="BL40" s="292"/>
      <c r="BM40" s="293">
        <v>8</v>
      </c>
      <c r="BN40" s="291">
        <v>8</v>
      </c>
      <c r="BO40" s="292"/>
      <c r="BP40" s="293">
        <v>8</v>
      </c>
      <c r="BQ40" s="291">
        <v>6</v>
      </c>
      <c r="BR40" s="292"/>
      <c r="BS40" s="293">
        <v>6</v>
      </c>
      <c r="BT40" s="291">
        <v>7</v>
      </c>
      <c r="BU40" s="292"/>
      <c r="BV40" s="293">
        <v>7</v>
      </c>
      <c r="BW40" s="294">
        <v>7.67</v>
      </c>
      <c r="BX40" s="295" t="s">
        <v>368</v>
      </c>
      <c r="BY40" s="306">
        <v>7</v>
      </c>
      <c r="BZ40" s="307"/>
      <c r="CA40" s="308">
        <v>7</v>
      </c>
      <c r="CB40" s="306">
        <v>6</v>
      </c>
      <c r="CC40" s="307"/>
      <c r="CD40" s="308">
        <v>6</v>
      </c>
      <c r="CE40" s="306">
        <v>7</v>
      </c>
      <c r="CF40" s="307"/>
      <c r="CG40" s="308">
        <v>7</v>
      </c>
      <c r="CH40" s="306">
        <v>8</v>
      </c>
      <c r="CI40" s="307"/>
      <c r="CJ40" s="308">
        <v>8</v>
      </c>
      <c r="CK40" s="306">
        <v>8</v>
      </c>
      <c r="CL40" s="307"/>
      <c r="CM40" s="308">
        <v>8</v>
      </c>
      <c r="CN40" s="306">
        <v>6</v>
      </c>
      <c r="CO40" s="307"/>
      <c r="CP40" s="308">
        <v>6</v>
      </c>
      <c r="CQ40" s="306">
        <v>6</v>
      </c>
      <c r="CR40" s="307"/>
      <c r="CS40" s="308">
        <v>6</v>
      </c>
      <c r="CT40" s="309">
        <v>7.2</v>
      </c>
      <c r="CU40" s="310" t="s">
        <v>368</v>
      </c>
      <c r="CV40" s="226">
        <v>3</v>
      </c>
      <c r="CW40" s="110">
        <v>6</v>
      </c>
      <c r="CX40" s="109">
        <v>6</v>
      </c>
      <c r="CY40" s="226">
        <v>7</v>
      </c>
      <c r="CZ40" s="110"/>
      <c r="DA40" s="109">
        <v>7</v>
      </c>
      <c r="DB40" s="226">
        <v>8</v>
      </c>
      <c r="DC40" s="110"/>
      <c r="DD40" s="109">
        <v>8</v>
      </c>
      <c r="DE40" s="226">
        <v>6</v>
      </c>
      <c r="DF40" s="110"/>
      <c r="DG40" s="109">
        <v>6</v>
      </c>
      <c r="DH40" s="226">
        <v>8</v>
      </c>
      <c r="DI40" s="110"/>
      <c r="DJ40" s="109">
        <v>8</v>
      </c>
      <c r="DK40" s="226">
        <v>9</v>
      </c>
      <c r="DL40" s="110"/>
      <c r="DM40" s="109">
        <v>9</v>
      </c>
      <c r="DN40" s="226">
        <v>7</v>
      </c>
      <c r="DO40" s="110"/>
      <c r="DP40" s="109">
        <v>7</v>
      </c>
      <c r="DQ40" s="140">
        <v>7.35</v>
      </c>
      <c r="DR40" s="141" t="s">
        <v>368</v>
      </c>
      <c r="DS40" s="111" t="s">
        <v>445</v>
      </c>
      <c r="DT40" s="104">
        <v>0</v>
      </c>
      <c r="DU40" s="104">
        <v>0</v>
      </c>
      <c r="DV40" s="112" t="s">
        <v>418</v>
      </c>
      <c r="DX40"/>
      <c r="DY40"/>
    </row>
    <row r="41" spans="1:129" s="18" customFormat="1" ht="19.5" customHeight="1">
      <c r="A41" s="164">
        <v>39</v>
      </c>
      <c r="B41" s="105" t="s">
        <v>145</v>
      </c>
      <c r="C41" s="106" t="s">
        <v>160</v>
      </c>
      <c r="D41" s="165">
        <v>409180125</v>
      </c>
      <c r="E41" s="168" t="s">
        <v>284</v>
      </c>
      <c r="F41" s="163" t="s">
        <v>17</v>
      </c>
      <c r="G41" s="129" t="s">
        <v>231</v>
      </c>
      <c r="H41" s="250">
        <v>7</v>
      </c>
      <c r="I41" s="251"/>
      <c r="J41" s="252">
        <v>7</v>
      </c>
      <c r="K41" s="253">
        <v>6</v>
      </c>
      <c r="L41" s="253"/>
      <c r="M41" s="252">
        <v>6</v>
      </c>
      <c r="N41" s="253">
        <v>6</v>
      </c>
      <c r="O41" s="253"/>
      <c r="P41" s="252">
        <v>6</v>
      </c>
      <c r="Q41" s="250">
        <v>9</v>
      </c>
      <c r="R41" s="253"/>
      <c r="S41" s="252">
        <v>9</v>
      </c>
      <c r="T41" s="253">
        <v>7</v>
      </c>
      <c r="U41" s="253"/>
      <c r="V41" s="252">
        <v>7</v>
      </c>
      <c r="W41" s="253">
        <v>4</v>
      </c>
      <c r="X41" s="253">
        <v>10</v>
      </c>
      <c r="Y41" s="252">
        <v>10</v>
      </c>
      <c r="Z41" s="254">
        <v>7.72</v>
      </c>
      <c r="AA41" s="255" t="s">
        <v>368</v>
      </c>
      <c r="AB41" s="272">
        <v>7</v>
      </c>
      <c r="AC41" s="273"/>
      <c r="AD41" s="274">
        <v>7</v>
      </c>
      <c r="AE41" s="275">
        <v>4</v>
      </c>
      <c r="AF41" s="275">
        <v>5</v>
      </c>
      <c r="AG41" s="274">
        <v>5</v>
      </c>
      <c r="AH41" s="275">
        <v>6</v>
      </c>
      <c r="AI41" s="275"/>
      <c r="AJ41" s="274">
        <v>6</v>
      </c>
      <c r="AK41" s="272">
        <v>7</v>
      </c>
      <c r="AL41" s="275"/>
      <c r="AM41" s="274">
        <v>7</v>
      </c>
      <c r="AN41" s="275">
        <v>7</v>
      </c>
      <c r="AO41" s="275"/>
      <c r="AP41" s="274">
        <v>7</v>
      </c>
      <c r="AQ41" s="275">
        <v>6</v>
      </c>
      <c r="AR41" s="275"/>
      <c r="AS41" s="274">
        <v>6</v>
      </c>
      <c r="AT41" s="272">
        <v>7</v>
      </c>
      <c r="AU41" s="275"/>
      <c r="AV41" s="274">
        <v>7</v>
      </c>
      <c r="AW41" s="275">
        <v>9</v>
      </c>
      <c r="AX41" s="275"/>
      <c r="AY41" s="274">
        <v>9</v>
      </c>
      <c r="AZ41" s="276">
        <v>6.41</v>
      </c>
      <c r="BA41" s="277" t="s">
        <v>371</v>
      </c>
      <c r="BB41" s="291">
        <v>7</v>
      </c>
      <c r="BC41" s="292"/>
      <c r="BD41" s="293">
        <v>7</v>
      </c>
      <c r="BE41" s="291">
        <v>6</v>
      </c>
      <c r="BF41" s="292"/>
      <c r="BG41" s="293">
        <v>6</v>
      </c>
      <c r="BH41" s="291">
        <v>3</v>
      </c>
      <c r="BI41" s="292">
        <v>10</v>
      </c>
      <c r="BJ41" s="293">
        <v>10</v>
      </c>
      <c r="BK41" s="291">
        <v>7</v>
      </c>
      <c r="BL41" s="292"/>
      <c r="BM41" s="293">
        <v>7</v>
      </c>
      <c r="BN41" s="291">
        <v>8</v>
      </c>
      <c r="BO41" s="292"/>
      <c r="BP41" s="293">
        <v>8</v>
      </c>
      <c r="BQ41" s="291">
        <v>6</v>
      </c>
      <c r="BR41" s="292"/>
      <c r="BS41" s="293">
        <v>6</v>
      </c>
      <c r="BT41" s="291">
        <v>8</v>
      </c>
      <c r="BU41" s="292"/>
      <c r="BV41" s="293">
        <v>8</v>
      </c>
      <c r="BW41" s="294">
        <v>7.43</v>
      </c>
      <c r="BX41" s="295" t="s">
        <v>368</v>
      </c>
      <c r="BY41" s="306">
        <v>7</v>
      </c>
      <c r="BZ41" s="307"/>
      <c r="CA41" s="308">
        <v>7</v>
      </c>
      <c r="CB41" s="306">
        <v>5</v>
      </c>
      <c r="CC41" s="307"/>
      <c r="CD41" s="308">
        <v>5</v>
      </c>
      <c r="CE41" s="306">
        <v>3</v>
      </c>
      <c r="CF41" s="307">
        <v>5</v>
      </c>
      <c r="CG41" s="308">
        <v>5</v>
      </c>
      <c r="CH41" s="306">
        <v>8</v>
      </c>
      <c r="CI41" s="307"/>
      <c r="CJ41" s="308">
        <v>8</v>
      </c>
      <c r="CK41" s="306">
        <v>8</v>
      </c>
      <c r="CL41" s="307"/>
      <c r="CM41" s="308">
        <v>8</v>
      </c>
      <c r="CN41" s="306">
        <v>5</v>
      </c>
      <c r="CO41" s="307"/>
      <c r="CP41" s="308">
        <v>5</v>
      </c>
      <c r="CQ41" s="306">
        <v>0</v>
      </c>
      <c r="CR41" s="307"/>
      <c r="CS41" s="308">
        <v>0</v>
      </c>
      <c r="CT41" s="309">
        <v>6.6</v>
      </c>
      <c r="CU41" s="310" t="s">
        <v>367</v>
      </c>
      <c r="CV41" s="226">
        <v>4</v>
      </c>
      <c r="CW41" s="110">
        <v>5</v>
      </c>
      <c r="CX41" s="109">
        <v>5</v>
      </c>
      <c r="CY41" s="226">
        <v>7</v>
      </c>
      <c r="CZ41" s="110"/>
      <c r="DA41" s="109">
        <v>7</v>
      </c>
      <c r="DB41" s="226">
        <v>5</v>
      </c>
      <c r="DC41" s="110"/>
      <c r="DD41" s="109">
        <v>5</v>
      </c>
      <c r="DE41" s="226">
        <v>7</v>
      </c>
      <c r="DF41" s="110"/>
      <c r="DG41" s="109">
        <v>7</v>
      </c>
      <c r="DH41" s="226">
        <v>7</v>
      </c>
      <c r="DI41" s="110"/>
      <c r="DJ41" s="109">
        <v>7</v>
      </c>
      <c r="DK41" s="226">
        <v>10</v>
      </c>
      <c r="DL41" s="110"/>
      <c r="DM41" s="109">
        <v>10</v>
      </c>
      <c r="DN41" s="226">
        <v>7</v>
      </c>
      <c r="DO41" s="110"/>
      <c r="DP41" s="109">
        <v>7</v>
      </c>
      <c r="DQ41" s="140">
        <v>6.83</v>
      </c>
      <c r="DR41" s="141" t="s">
        <v>367</v>
      </c>
      <c r="DS41" s="111" t="s">
        <v>449</v>
      </c>
      <c r="DT41" s="104">
        <v>1</v>
      </c>
      <c r="DU41" s="104">
        <v>0</v>
      </c>
      <c r="DV41" s="112" t="s">
        <v>418</v>
      </c>
      <c r="DX41"/>
      <c r="DY41"/>
    </row>
    <row r="42" spans="1:129" s="18" customFormat="1" ht="19.5" customHeight="1">
      <c r="A42" s="158">
        <v>40</v>
      </c>
      <c r="B42" s="105" t="s">
        <v>161</v>
      </c>
      <c r="C42" s="106" t="s">
        <v>162</v>
      </c>
      <c r="D42" s="169">
        <v>409180126</v>
      </c>
      <c r="E42" s="168" t="s">
        <v>285</v>
      </c>
      <c r="F42" s="163" t="s">
        <v>34</v>
      </c>
      <c r="G42" s="129" t="s">
        <v>231</v>
      </c>
      <c r="H42" s="250">
        <v>7</v>
      </c>
      <c r="I42" s="251"/>
      <c r="J42" s="252">
        <v>7</v>
      </c>
      <c r="K42" s="253">
        <v>6</v>
      </c>
      <c r="L42" s="253"/>
      <c r="M42" s="252">
        <v>6</v>
      </c>
      <c r="N42" s="253">
        <v>5</v>
      </c>
      <c r="O42" s="253"/>
      <c r="P42" s="252">
        <v>5</v>
      </c>
      <c r="Q42" s="250">
        <v>9</v>
      </c>
      <c r="R42" s="253"/>
      <c r="S42" s="252">
        <v>9</v>
      </c>
      <c r="T42" s="253">
        <v>7</v>
      </c>
      <c r="U42" s="253"/>
      <c r="V42" s="252">
        <v>7</v>
      </c>
      <c r="W42" s="253">
        <v>5</v>
      </c>
      <c r="X42" s="253"/>
      <c r="Y42" s="252">
        <v>5</v>
      </c>
      <c r="Z42" s="254">
        <v>6.61</v>
      </c>
      <c r="AA42" s="255" t="s">
        <v>371</v>
      </c>
      <c r="AB42" s="272">
        <v>8</v>
      </c>
      <c r="AC42" s="273"/>
      <c r="AD42" s="274">
        <v>8</v>
      </c>
      <c r="AE42" s="275">
        <v>6</v>
      </c>
      <c r="AF42" s="275"/>
      <c r="AG42" s="274">
        <v>6</v>
      </c>
      <c r="AH42" s="275">
        <v>8</v>
      </c>
      <c r="AI42" s="275"/>
      <c r="AJ42" s="274">
        <v>8</v>
      </c>
      <c r="AK42" s="272">
        <v>6</v>
      </c>
      <c r="AL42" s="275"/>
      <c r="AM42" s="274">
        <v>6</v>
      </c>
      <c r="AN42" s="275">
        <v>5</v>
      </c>
      <c r="AO42" s="275"/>
      <c r="AP42" s="274">
        <v>5</v>
      </c>
      <c r="AQ42" s="275">
        <v>6</v>
      </c>
      <c r="AR42" s="275"/>
      <c r="AS42" s="274">
        <v>6</v>
      </c>
      <c r="AT42" s="272">
        <v>6</v>
      </c>
      <c r="AU42" s="275"/>
      <c r="AV42" s="274">
        <v>6</v>
      </c>
      <c r="AW42" s="275">
        <v>8</v>
      </c>
      <c r="AX42" s="275"/>
      <c r="AY42" s="274">
        <v>8</v>
      </c>
      <c r="AZ42" s="276">
        <v>6.33</v>
      </c>
      <c r="BA42" s="277" t="s">
        <v>371</v>
      </c>
      <c r="BB42" s="291">
        <v>5</v>
      </c>
      <c r="BC42" s="292"/>
      <c r="BD42" s="293">
        <v>5</v>
      </c>
      <c r="BE42" s="291">
        <v>6</v>
      </c>
      <c r="BF42" s="292"/>
      <c r="BG42" s="293">
        <v>6</v>
      </c>
      <c r="BH42" s="291">
        <v>4</v>
      </c>
      <c r="BI42" s="292">
        <v>10</v>
      </c>
      <c r="BJ42" s="293">
        <v>10</v>
      </c>
      <c r="BK42" s="291">
        <v>7</v>
      </c>
      <c r="BL42" s="292"/>
      <c r="BM42" s="293">
        <v>7</v>
      </c>
      <c r="BN42" s="291">
        <v>8</v>
      </c>
      <c r="BO42" s="292"/>
      <c r="BP42" s="293">
        <v>8</v>
      </c>
      <c r="BQ42" s="291">
        <v>5</v>
      </c>
      <c r="BR42" s="292"/>
      <c r="BS42" s="293">
        <v>5</v>
      </c>
      <c r="BT42" s="291">
        <v>6</v>
      </c>
      <c r="BU42" s="292"/>
      <c r="BV42" s="293">
        <v>6</v>
      </c>
      <c r="BW42" s="294">
        <v>6.9</v>
      </c>
      <c r="BX42" s="295" t="s">
        <v>371</v>
      </c>
      <c r="BY42" s="306">
        <v>6</v>
      </c>
      <c r="BZ42" s="307"/>
      <c r="CA42" s="308">
        <v>6</v>
      </c>
      <c r="CB42" s="306">
        <v>4</v>
      </c>
      <c r="CC42" s="307">
        <v>5</v>
      </c>
      <c r="CD42" s="308">
        <v>5</v>
      </c>
      <c r="CE42" s="306">
        <v>4</v>
      </c>
      <c r="CF42" s="307">
        <v>7</v>
      </c>
      <c r="CG42" s="308">
        <v>7</v>
      </c>
      <c r="CH42" s="306">
        <v>9</v>
      </c>
      <c r="CI42" s="307"/>
      <c r="CJ42" s="308">
        <v>9</v>
      </c>
      <c r="CK42" s="306">
        <v>7</v>
      </c>
      <c r="CL42" s="307"/>
      <c r="CM42" s="308">
        <v>7</v>
      </c>
      <c r="CN42" s="306">
        <v>8</v>
      </c>
      <c r="CO42" s="307"/>
      <c r="CP42" s="308">
        <v>8</v>
      </c>
      <c r="CQ42" s="306">
        <v>0</v>
      </c>
      <c r="CR42" s="307"/>
      <c r="CS42" s="308">
        <v>0</v>
      </c>
      <c r="CT42" s="309">
        <v>6.8</v>
      </c>
      <c r="CU42" s="310" t="s">
        <v>367</v>
      </c>
      <c r="CV42" s="226">
        <v>6</v>
      </c>
      <c r="CW42" s="110"/>
      <c r="CX42" s="109">
        <v>6</v>
      </c>
      <c r="CY42" s="226">
        <v>4</v>
      </c>
      <c r="CZ42" s="110"/>
      <c r="DA42" s="109">
        <v>4</v>
      </c>
      <c r="DB42" s="226">
        <v>6</v>
      </c>
      <c r="DC42" s="110"/>
      <c r="DD42" s="109">
        <v>6</v>
      </c>
      <c r="DE42" s="226">
        <v>7</v>
      </c>
      <c r="DF42" s="110"/>
      <c r="DG42" s="109">
        <v>7</v>
      </c>
      <c r="DH42" s="226">
        <v>7</v>
      </c>
      <c r="DI42" s="110"/>
      <c r="DJ42" s="109">
        <v>7</v>
      </c>
      <c r="DK42" s="226">
        <v>9</v>
      </c>
      <c r="DL42" s="110"/>
      <c r="DM42" s="109">
        <v>9</v>
      </c>
      <c r="DN42" s="226">
        <v>6</v>
      </c>
      <c r="DO42" s="110"/>
      <c r="DP42" s="109">
        <v>6</v>
      </c>
      <c r="DQ42" s="140">
        <v>6.61</v>
      </c>
      <c r="DR42" s="141" t="s">
        <v>367</v>
      </c>
      <c r="DS42" s="111" t="s">
        <v>450</v>
      </c>
      <c r="DT42" s="104">
        <v>2</v>
      </c>
      <c r="DU42" s="104">
        <v>3</v>
      </c>
      <c r="DV42" s="112" t="s">
        <v>418</v>
      </c>
      <c r="DX42"/>
      <c r="DY42"/>
    </row>
    <row r="43" spans="1:129" s="18" customFormat="1" ht="19.5" customHeight="1">
      <c r="A43" s="164">
        <v>41</v>
      </c>
      <c r="B43" s="105" t="s">
        <v>163</v>
      </c>
      <c r="C43" s="106" t="s">
        <v>164</v>
      </c>
      <c r="D43" s="165">
        <v>409180127</v>
      </c>
      <c r="E43" s="168" t="s">
        <v>286</v>
      </c>
      <c r="F43" s="163" t="s">
        <v>17</v>
      </c>
      <c r="G43" s="129" t="s">
        <v>164</v>
      </c>
      <c r="H43" s="250">
        <v>7</v>
      </c>
      <c r="I43" s="251"/>
      <c r="J43" s="252">
        <v>7</v>
      </c>
      <c r="K43" s="253">
        <v>6</v>
      </c>
      <c r="L43" s="253"/>
      <c r="M43" s="252">
        <v>6</v>
      </c>
      <c r="N43" s="253">
        <v>7</v>
      </c>
      <c r="O43" s="253"/>
      <c r="P43" s="252">
        <v>7</v>
      </c>
      <c r="Q43" s="250">
        <v>7</v>
      </c>
      <c r="R43" s="253"/>
      <c r="S43" s="252">
        <v>7</v>
      </c>
      <c r="T43" s="253">
        <v>6</v>
      </c>
      <c r="U43" s="253"/>
      <c r="V43" s="252">
        <v>6</v>
      </c>
      <c r="W43" s="253">
        <v>4</v>
      </c>
      <c r="X43" s="253">
        <v>7</v>
      </c>
      <c r="Y43" s="252">
        <v>7</v>
      </c>
      <c r="Z43" s="254">
        <v>6.56</v>
      </c>
      <c r="AA43" s="255" t="s">
        <v>371</v>
      </c>
      <c r="AB43" s="272">
        <v>8</v>
      </c>
      <c r="AC43" s="273"/>
      <c r="AD43" s="274">
        <v>8</v>
      </c>
      <c r="AE43" s="275">
        <v>6</v>
      </c>
      <c r="AF43" s="275"/>
      <c r="AG43" s="274">
        <v>6</v>
      </c>
      <c r="AH43" s="275">
        <v>3</v>
      </c>
      <c r="AI43" s="275">
        <v>6</v>
      </c>
      <c r="AJ43" s="274">
        <v>6</v>
      </c>
      <c r="AK43" s="272">
        <v>7</v>
      </c>
      <c r="AL43" s="275"/>
      <c r="AM43" s="274">
        <v>7</v>
      </c>
      <c r="AN43" s="275">
        <v>2</v>
      </c>
      <c r="AO43" s="275">
        <v>2</v>
      </c>
      <c r="AP43" s="274">
        <v>2</v>
      </c>
      <c r="AQ43" s="275">
        <v>5</v>
      </c>
      <c r="AR43" s="275"/>
      <c r="AS43" s="274">
        <v>5</v>
      </c>
      <c r="AT43" s="272">
        <v>7</v>
      </c>
      <c r="AU43" s="275"/>
      <c r="AV43" s="274">
        <v>7</v>
      </c>
      <c r="AW43" s="275">
        <v>7</v>
      </c>
      <c r="AX43" s="275"/>
      <c r="AY43" s="274">
        <v>7</v>
      </c>
      <c r="AZ43" s="276">
        <v>5.89</v>
      </c>
      <c r="BA43" s="277" t="s">
        <v>372</v>
      </c>
      <c r="BB43" s="291">
        <v>8</v>
      </c>
      <c r="BC43" s="292"/>
      <c r="BD43" s="293">
        <v>8</v>
      </c>
      <c r="BE43" s="291">
        <v>7</v>
      </c>
      <c r="BF43" s="292"/>
      <c r="BG43" s="293">
        <v>7</v>
      </c>
      <c r="BH43" s="291">
        <v>4</v>
      </c>
      <c r="BI43" s="292">
        <v>10</v>
      </c>
      <c r="BJ43" s="293">
        <v>10</v>
      </c>
      <c r="BK43" s="291">
        <v>7</v>
      </c>
      <c r="BL43" s="292"/>
      <c r="BM43" s="293">
        <v>7</v>
      </c>
      <c r="BN43" s="291">
        <v>7</v>
      </c>
      <c r="BO43" s="292"/>
      <c r="BP43" s="293">
        <v>7</v>
      </c>
      <c r="BQ43" s="291">
        <v>7</v>
      </c>
      <c r="BR43" s="292"/>
      <c r="BS43" s="293">
        <v>7</v>
      </c>
      <c r="BT43" s="291">
        <v>9</v>
      </c>
      <c r="BU43" s="292"/>
      <c r="BV43" s="293">
        <v>9</v>
      </c>
      <c r="BW43" s="294">
        <v>7.76</v>
      </c>
      <c r="BX43" s="295" t="s">
        <v>368</v>
      </c>
      <c r="BY43" s="306">
        <v>7</v>
      </c>
      <c r="BZ43" s="307"/>
      <c r="CA43" s="308">
        <v>7</v>
      </c>
      <c r="CB43" s="306">
        <v>5</v>
      </c>
      <c r="CC43" s="307"/>
      <c r="CD43" s="308">
        <v>5</v>
      </c>
      <c r="CE43" s="306">
        <v>4</v>
      </c>
      <c r="CF43" s="307">
        <v>6</v>
      </c>
      <c r="CG43" s="308">
        <v>6</v>
      </c>
      <c r="CH43" s="306">
        <v>8</v>
      </c>
      <c r="CI43" s="307"/>
      <c r="CJ43" s="308">
        <v>8</v>
      </c>
      <c r="CK43" s="306">
        <v>8</v>
      </c>
      <c r="CL43" s="307"/>
      <c r="CM43" s="308">
        <v>8</v>
      </c>
      <c r="CN43" s="306">
        <v>5</v>
      </c>
      <c r="CO43" s="307"/>
      <c r="CP43" s="308">
        <v>5</v>
      </c>
      <c r="CQ43" s="306">
        <v>3</v>
      </c>
      <c r="CR43" s="307"/>
      <c r="CS43" s="308">
        <v>3</v>
      </c>
      <c r="CT43" s="309">
        <v>6.8</v>
      </c>
      <c r="CU43" s="310" t="s">
        <v>367</v>
      </c>
      <c r="CV43" s="226">
        <v>3</v>
      </c>
      <c r="CW43" s="110">
        <v>5</v>
      </c>
      <c r="CX43" s="109">
        <v>5</v>
      </c>
      <c r="CY43" s="226">
        <v>7</v>
      </c>
      <c r="CZ43" s="110"/>
      <c r="DA43" s="109">
        <v>7</v>
      </c>
      <c r="DB43" s="226">
        <v>9</v>
      </c>
      <c r="DC43" s="110"/>
      <c r="DD43" s="109">
        <v>9</v>
      </c>
      <c r="DE43" s="226">
        <v>7</v>
      </c>
      <c r="DF43" s="110"/>
      <c r="DG43" s="109">
        <v>7</v>
      </c>
      <c r="DH43" s="226">
        <v>8</v>
      </c>
      <c r="DI43" s="110"/>
      <c r="DJ43" s="109">
        <v>8</v>
      </c>
      <c r="DK43" s="226">
        <v>8</v>
      </c>
      <c r="DL43" s="110"/>
      <c r="DM43" s="109">
        <v>8</v>
      </c>
      <c r="DN43" s="226">
        <v>7</v>
      </c>
      <c r="DO43" s="110"/>
      <c r="DP43" s="109">
        <v>7</v>
      </c>
      <c r="DQ43" s="140">
        <v>7.35</v>
      </c>
      <c r="DR43" s="141" t="s">
        <v>368</v>
      </c>
      <c r="DS43" s="111" t="s">
        <v>451</v>
      </c>
      <c r="DT43" s="104">
        <v>3</v>
      </c>
      <c r="DU43" s="104">
        <v>4</v>
      </c>
      <c r="DV43" s="112" t="s">
        <v>418</v>
      </c>
      <c r="DX43"/>
      <c r="DY43"/>
    </row>
    <row r="44" spans="1:129" s="18" customFormat="1" ht="19.5" customHeight="1">
      <c r="A44" s="158">
        <v>42</v>
      </c>
      <c r="B44" s="105" t="s">
        <v>165</v>
      </c>
      <c r="C44" s="106" t="s">
        <v>164</v>
      </c>
      <c r="D44" s="169">
        <v>409180128</v>
      </c>
      <c r="E44" s="168" t="s">
        <v>287</v>
      </c>
      <c r="F44" s="163" t="s">
        <v>11</v>
      </c>
      <c r="G44" s="129" t="s">
        <v>164</v>
      </c>
      <c r="H44" s="257">
        <v>9</v>
      </c>
      <c r="I44" s="250"/>
      <c r="J44" s="252">
        <v>9</v>
      </c>
      <c r="K44" s="257">
        <v>9</v>
      </c>
      <c r="L44" s="250"/>
      <c r="M44" s="252">
        <v>9</v>
      </c>
      <c r="N44" s="257">
        <v>5</v>
      </c>
      <c r="O44" s="250"/>
      <c r="P44" s="252">
        <v>5</v>
      </c>
      <c r="Q44" s="250">
        <v>9</v>
      </c>
      <c r="R44" s="250"/>
      <c r="S44" s="252">
        <v>9</v>
      </c>
      <c r="T44" s="257">
        <v>7</v>
      </c>
      <c r="U44" s="250"/>
      <c r="V44" s="252">
        <v>7</v>
      </c>
      <c r="W44" s="257">
        <v>10</v>
      </c>
      <c r="X44" s="250"/>
      <c r="Y44" s="252">
        <v>10</v>
      </c>
      <c r="Z44" s="254">
        <v>8.89</v>
      </c>
      <c r="AA44" s="255" t="s">
        <v>373</v>
      </c>
      <c r="AB44" s="272">
        <v>7</v>
      </c>
      <c r="AC44" s="272"/>
      <c r="AD44" s="274">
        <v>7</v>
      </c>
      <c r="AE44" s="272">
        <v>9</v>
      </c>
      <c r="AF44" s="272"/>
      <c r="AG44" s="274">
        <v>9</v>
      </c>
      <c r="AH44" s="272">
        <v>4</v>
      </c>
      <c r="AI44" s="272">
        <v>5</v>
      </c>
      <c r="AJ44" s="274">
        <v>5</v>
      </c>
      <c r="AK44" s="272">
        <v>6</v>
      </c>
      <c r="AL44" s="272"/>
      <c r="AM44" s="274">
        <v>6</v>
      </c>
      <c r="AN44" s="272">
        <v>5</v>
      </c>
      <c r="AO44" s="272"/>
      <c r="AP44" s="274">
        <v>5</v>
      </c>
      <c r="AQ44" s="272">
        <v>7</v>
      </c>
      <c r="AR44" s="272"/>
      <c r="AS44" s="274">
        <v>7</v>
      </c>
      <c r="AT44" s="272">
        <v>6</v>
      </c>
      <c r="AU44" s="272"/>
      <c r="AV44" s="274">
        <v>6</v>
      </c>
      <c r="AW44" s="272">
        <v>5</v>
      </c>
      <c r="AX44" s="272"/>
      <c r="AY44" s="274">
        <v>5</v>
      </c>
      <c r="AZ44" s="276">
        <v>6.46</v>
      </c>
      <c r="BA44" s="277" t="s">
        <v>371</v>
      </c>
      <c r="BB44" s="291">
        <v>4</v>
      </c>
      <c r="BC44" s="292">
        <v>8</v>
      </c>
      <c r="BD44" s="293">
        <v>8</v>
      </c>
      <c r="BE44" s="291">
        <v>6</v>
      </c>
      <c r="BF44" s="292"/>
      <c r="BG44" s="293">
        <v>6</v>
      </c>
      <c r="BH44" s="291">
        <v>4</v>
      </c>
      <c r="BI44" s="292">
        <v>10</v>
      </c>
      <c r="BJ44" s="293">
        <v>10</v>
      </c>
      <c r="BK44" s="291">
        <v>6</v>
      </c>
      <c r="BL44" s="292"/>
      <c r="BM44" s="293">
        <v>6</v>
      </c>
      <c r="BN44" s="291">
        <v>9</v>
      </c>
      <c r="BO44" s="292"/>
      <c r="BP44" s="293">
        <v>9</v>
      </c>
      <c r="BQ44" s="291">
        <v>8</v>
      </c>
      <c r="BR44" s="292"/>
      <c r="BS44" s="293">
        <v>8</v>
      </c>
      <c r="BT44" s="291">
        <v>6</v>
      </c>
      <c r="BU44" s="292"/>
      <c r="BV44" s="293">
        <v>6</v>
      </c>
      <c r="BW44" s="294">
        <v>7.86</v>
      </c>
      <c r="BX44" s="295" t="s">
        <v>368</v>
      </c>
      <c r="BY44" s="306">
        <v>6</v>
      </c>
      <c r="BZ44" s="307"/>
      <c r="CA44" s="308">
        <v>6</v>
      </c>
      <c r="CB44" s="306">
        <v>5</v>
      </c>
      <c r="CC44" s="307"/>
      <c r="CD44" s="308">
        <v>5</v>
      </c>
      <c r="CE44" s="306">
        <v>3</v>
      </c>
      <c r="CF44" s="307">
        <v>6</v>
      </c>
      <c r="CG44" s="308">
        <v>6</v>
      </c>
      <c r="CH44" s="306">
        <v>8</v>
      </c>
      <c r="CI44" s="307"/>
      <c r="CJ44" s="308">
        <v>8</v>
      </c>
      <c r="CK44" s="306">
        <v>6</v>
      </c>
      <c r="CL44" s="307"/>
      <c r="CM44" s="308">
        <v>6</v>
      </c>
      <c r="CN44" s="306">
        <v>6</v>
      </c>
      <c r="CO44" s="307"/>
      <c r="CP44" s="308">
        <v>6</v>
      </c>
      <c r="CQ44" s="306">
        <v>10</v>
      </c>
      <c r="CR44" s="307"/>
      <c r="CS44" s="308">
        <v>10</v>
      </c>
      <c r="CT44" s="309">
        <v>6.2</v>
      </c>
      <c r="CU44" s="310" t="s">
        <v>367</v>
      </c>
      <c r="CV44" s="226">
        <v>3</v>
      </c>
      <c r="CW44" s="110">
        <v>7</v>
      </c>
      <c r="CX44" s="109">
        <v>7</v>
      </c>
      <c r="CY44" s="226">
        <v>6</v>
      </c>
      <c r="CZ44" s="110"/>
      <c r="DA44" s="109">
        <v>6</v>
      </c>
      <c r="DB44" s="226">
        <v>7</v>
      </c>
      <c r="DC44" s="110"/>
      <c r="DD44" s="109">
        <v>7</v>
      </c>
      <c r="DE44" s="226">
        <v>4</v>
      </c>
      <c r="DF44" s="110"/>
      <c r="DG44" s="109">
        <v>4</v>
      </c>
      <c r="DH44" s="226">
        <v>6</v>
      </c>
      <c r="DI44" s="110"/>
      <c r="DJ44" s="109">
        <v>6</v>
      </c>
      <c r="DK44" s="226">
        <v>9</v>
      </c>
      <c r="DL44" s="110"/>
      <c r="DM44" s="109">
        <v>9</v>
      </c>
      <c r="DN44" s="226">
        <v>7</v>
      </c>
      <c r="DO44" s="110"/>
      <c r="DP44" s="109">
        <v>7</v>
      </c>
      <c r="DQ44" s="140">
        <v>6.52</v>
      </c>
      <c r="DR44" s="141" t="s">
        <v>367</v>
      </c>
      <c r="DS44" s="111" t="s">
        <v>452</v>
      </c>
      <c r="DT44" s="104">
        <v>1</v>
      </c>
      <c r="DU44" s="104">
        <v>4</v>
      </c>
      <c r="DV44" s="112" t="s">
        <v>418</v>
      </c>
      <c r="DX44"/>
      <c r="DY44"/>
    </row>
    <row r="45" spans="1:129" s="18" customFormat="1" ht="19.5" customHeight="1">
      <c r="A45" s="164">
        <v>43</v>
      </c>
      <c r="B45" s="105" t="s">
        <v>132</v>
      </c>
      <c r="C45" s="106" t="s">
        <v>166</v>
      </c>
      <c r="D45" s="165">
        <v>409180129</v>
      </c>
      <c r="E45" s="168" t="s">
        <v>288</v>
      </c>
      <c r="F45" s="163" t="s">
        <v>14</v>
      </c>
      <c r="G45" s="129" t="s">
        <v>231</v>
      </c>
      <c r="H45" s="250">
        <v>7</v>
      </c>
      <c r="I45" s="251"/>
      <c r="J45" s="252">
        <v>7</v>
      </c>
      <c r="K45" s="253">
        <v>6</v>
      </c>
      <c r="L45" s="253"/>
      <c r="M45" s="252">
        <v>6</v>
      </c>
      <c r="N45" s="253">
        <v>6</v>
      </c>
      <c r="O45" s="253"/>
      <c r="P45" s="252">
        <v>6</v>
      </c>
      <c r="Q45" s="250">
        <v>9</v>
      </c>
      <c r="R45" s="253"/>
      <c r="S45" s="252">
        <v>9</v>
      </c>
      <c r="T45" s="253">
        <v>6</v>
      </c>
      <c r="U45" s="253"/>
      <c r="V45" s="252">
        <v>6</v>
      </c>
      <c r="W45" s="253">
        <v>7</v>
      </c>
      <c r="X45" s="253"/>
      <c r="Y45" s="252">
        <v>7</v>
      </c>
      <c r="Z45" s="254">
        <v>6.89</v>
      </c>
      <c r="AA45" s="255" t="s">
        <v>371</v>
      </c>
      <c r="AB45" s="272">
        <v>7</v>
      </c>
      <c r="AC45" s="273"/>
      <c r="AD45" s="274">
        <v>7</v>
      </c>
      <c r="AE45" s="275">
        <v>5</v>
      </c>
      <c r="AF45" s="275"/>
      <c r="AG45" s="274">
        <v>5</v>
      </c>
      <c r="AH45" s="275">
        <v>6</v>
      </c>
      <c r="AI45" s="275"/>
      <c r="AJ45" s="274">
        <v>6</v>
      </c>
      <c r="AK45" s="272">
        <v>6</v>
      </c>
      <c r="AL45" s="275"/>
      <c r="AM45" s="274">
        <v>6</v>
      </c>
      <c r="AN45" s="275">
        <v>5</v>
      </c>
      <c r="AO45" s="275"/>
      <c r="AP45" s="274">
        <v>5</v>
      </c>
      <c r="AQ45" s="275">
        <v>8</v>
      </c>
      <c r="AR45" s="275"/>
      <c r="AS45" s="274">
        <v>8</v>
      </c>
      <c r="AT45" s="272">
        <v>6</v>
      </c>
      <c r="AU45" s="275"/>
      <c r="AV45" s="274">
        <v>6</v>
      </c>
      <c r="AW45" s="275">
        <v>9</v>
      </c>
      <c r="AX45" s="275"/>
      <c r="AY45" s="274">
        <v>9</v>
      </c>
      <c r="AZ45" s="276">
        <v>6.07</v>
      </c>
      <c r="BA45" s="277" t="s">
        <v>371</v>
      </c>
      <c r="BB45" s="291">
        <v>7</v>
      </c>
      <c r="BC45" s="292"/>
      <c r="BD45" s="293">
        <v>7</v>
      </c>
      <c r="BE45" s="291">
        <v>5</v>
      </c>
      <c r="BF45" s="292"/>
      <c r="BG45" s="293">
        <v>5</v>
      </c>
      <c r="BH45" s="291">
        <v>7</v>
      </c>
      <c r="BI45" s="292"/>
      <c r="BJ45" s="293">
        <v>7</v>
      </c>
      <c r="BK45" s="291">
        <v>8</v>
      </c>
      <c r="BL45" s="292"/>
      <c r="BM45" s="293">
        <v>8</v>
      </c>
      <c r="BN45" s="291">
        <v>7</v>
      </c>
      <c r="BO45" s="292"/>
      <c r="BP45" s="293">
        <v>7</v>
      </c>
      <c r="BQ45" s="291">
        <v>7</v>
      </c>
      <c r="BR45" s="292"/>
      <c r="BS45" s="293">
        <v>7</v>
      </c>
      <c r="BT45" s="291">
        <v>6</v>
      </c>
      <c r="BU45" s="292"/>
      <c r="BV45" s="293">
        <v>6</v>
      </c>
      <c r="BW45" s="294">
        <v>6.9</v>
      </c>
      <c r="BX45" s="295" t="s">
        <v>371</v>
      </c>
      <c r="BY45" s="306">
        <v>6</v>
      </c>
      <c r="BZ45" s="307"/>
      <c r="CA45" s="308">
        <v>6</v>
      </c>
      <c r="CB45" s="306">
        <v>5</v>
      </c>
      <c r="CC45" s="307"/>
      <c r="CD45" s="308">
        <v>5</v>
      </c>
      <c r="CE45" s="306">
        <v>4</v>
      </c>
      <c r="CF45" s="307">
        <v>7</v>
      </c>
      <c r="CG45" s="308">
        <v>7</v>
      </c>
      <c r="CH45" s="306">
        <v>8</v>
      </c>
      <c r="CI45" s="307"/>
      <c r="CJ45" s="308">
        <v>8</v>
      </c>
      <c r="CK45" s="306">
        <v>8</v>
      </c>
      <c r="CL45" s="307"/>
      <c r="CM45" s="308">
        <v>8</v>
      </c>
      <c r="CN45" s="306">
        <v>6</v>
      </c>
      <c r="CO45" s="307"/>
      <c r="CP45" s="308">
        <v>6</v>
      </c>
      <c r="CQ45" s="306">
        <v>0</v>
      </c>
      <c r="CR45" s="307"/>
      <c r="CS45" s="308">
        <v>0</v>
      </c>
      <c r="CT45" s="309">
        <v>6.8</v>
      </c>
      <c r="CU45" s="310" t="s">
        <v>367</v>
      </c>
      <c r="CV45" s="226">
        <v>5</v>
      </c>
      <c r="CW45" s="110"/>
      <c r="CX45" s="109">
        <v>5</v>
      </c>
      <c r="CY45" s="226">
        <v>8</v>
      </c>
      <c r="CZ45" s="110"/>
      <c r="DA45" s="109">
        <v>8</v>
      </c>
      <c r="DB45" s="226">
        <v>9</v>
      </c>
      <c r="DC45" s="110"/>
      <c r="DD45" s="109">
        <v>9</v>
      </c>
      <c r="DE45" s="226">
        <v>6</v>
      </c>
      <c r="DF45" s="110"/>
      <c r="DG45" s="109">
        <v>6</v>
      </c>
      <c r="DH45" s="226">
        <v>10</v>
      </c>
      <c r="DI45" s="110"/>
      <c r="DJ45" s="109">
        <v>10</v>
      </c>
      <c r="DK45" s="226">
        <v>9</v>
      </c>
      <c r="DL45" s="110"/>
      <c r="DM45" s="109">
        <v>9</v>
      </c>
      <c r="DN45" s="226">
        <v>7</v>
      </c>
      <c r="DO45" s="110"/>
      <c r="DP45" s="109">
        <v>7</v>
      </c>
      <c r="DQ45" s="140">
        <v>7.83</v>
      </c>
      <c r="DR45" s="141" t="s">
        <v>368</v>
      </c>
      <c r="DS45" s="111" t="s">
        <v>448</v>
      </c>
      <c r="DT45" s="104">
        <v>1</v>
      </c>
      <c r="DU45" s="104">
        <v>0</v>
      </c>
      <c r="DV45" s="112" t="s">
        <v>418</v>
      </c>
      <c r="DX45"/>
      <c r="DY45"/>
    </row>
    <row r="46" spans="1:129" s="18" customFormat="1" ht="19.5" customHeight="1">
      <c r="A46" s="158">
        <v>44</v>
      </c>
      <c r="B46" s="105" t="s">
        <v>167</v>
      </c>
      <c r="C46" s="106" t="s">
        <v>168</v>
      </c>
      <c r="D46" s="165">
        <v>409180131</v>
      </c>
      <c r="E46" s="168" t="s">
        <v>289</v>
      </c>
      <c r="F46" s="163" t="s">
        <v>3</v>
      </c>
      <c r="G46" s="129" t="s">
        <v>231</v>
      </c>
      <c r="H46" s="250">
        <v>7</v>
      </c>
      <c r="I46" s="251"/>
      <c r="J46" s="252">
        <v>7</v>
      </c>
      <c r="K46" s="253">
        <v>8</v>
      </c>
      <c r="L46" s="253"/>
      <c r="M46" s="252">
        <v>8</v>
      </c>
      <c r="N46" s="253">
        <v>6</v>
      </c>
      <c r="O46" s="253"/>
      <c r="P46" s="252">
        <v>6</v>
      </c>
      <c r="Q46" s="250">
        <v>10</v>
      </c>
      <c r="R46" s="253"/>
      <c r="S46" s="252">
        <v>10</v>
      </c>
      <c r="T46" s="253">
        <v>7</v>
      </c>
      <c r="U46" s="253"/>
      <c r="V46" s="252">
        <v>7</v>
      </c>
      <c r="W46" s="253">
        <v>8</v>
      </c>
      <c r="X46" s="253"/>
      <c r="Y46" s="252">
        <v>8</v>
      </c>
      <c r="Z46" s="254">
        <v>8</v>
      </c>
      <c r="AA46" s="255" t="s">
        <v>373</v>
      </c>
      <c r="AB46" s="272">
        <v>7</v>
      </c>
      <c r="AC46" s="273"/>
      <c r="AD46" s="274">
        <v>7</v>
      </c>
      <c r="AE46" s="275">
        <v>6</v>
      </c>
      <c r="AF46" s="275"/>
      <c r="AG46" s="274">
        <v>6</v>
      </c>
      <c r="AH46" s="275">
        <v>8</v>
      </c>
      <c r="AI46" s="275"/>
      <c r="AJ46" s="274">
        <v>8</v>
      </c>
      <c r="AK46" s="272">
        <v>8</v>
      </c>
      <c r="AL46" s="275"/>
      <c r="AM46" s="274">
        <v>8</v>
      </c>
      <c r="AN46" s="275">
        <v>6</v>
      </c>
      <c r="AO46" s="275"/>
      <c r="AP46" s="274">
        <v>6</v>
      </c>
      <c r="AQ46" s="275">
        <v>8</v>
      </c>
      <c r="AR46" s="275"/>
      <c r="AS46" s="274">
        <v>8</v>
      </c>
      <c r="AT46" s="272">
        <v>7</v>
      </c>
      <c r="AU46" s="275"/>
      <c r="AV46" s="274">
        <v>7</v>
      </c>
      <c r="AW46" s="275">
        <v>6</v>
      </c>
      <c r="AX46" s="275"/>
      <c r="AY46" s="274">
        <v>6</v>
      </c>
      <c r="AZ46" s="276">
        <v>7.21</v>
      </c>
      <c r="BA46" s="277" t="s">
        <v>368</v>
      </c>
      <c r="BB46" s="291">
        <v>7</v>
      </c>
      <c r="BC46" s="292"/>
      <c r="BD46" s="293">
        <v>7</v>
      </c>
      <c r="BE46" s="291">
        <v>5</v>
      </c>
      <c r="BF46" s="292"/>
      <c r="BG46" s="293">
        <v>5</v>
      </c>
      <c r="BH46" s="291">
        <v>9</v>
      </c>
      <c r="BI46" s="292"/>
      <c r="BJ46" s="293">
        <v>9</v>
      </c>
      <c r="BK46" s="291">
        <v>8</v>
      </c>
      <c r="BL46" s="292"/>
      <c r="BM46" s="293">
        <v>8</v>
      </c>
      <c r="BN46" s="291">
        <v>7</v>
      </c>
      <c r="BO46" s="292"/>
      <c r="BP46" s="293">
        <v>7</v>
      </c>
      <c r="BQ46" s="291">
        <v>7</v>
      </c>
      <c r="BR46" s="292"/>
      <c r="BS46" s="293">
        <v>7</v>
      </c>
      <c r="BT46" s="291">
        <v>7</v>
      </c>
      <c r="BU46" s="292"/>
      <c r="BV46" s="293">
        <v>7</v>
      </c>
      <c r="BW46" s="294">
        <v>7.29</v>
      </c>
      <c r="BX46" s="295" t="s">
        <v>368</v>
      </c>
      <c r="BY46" s="306">
        <v>7</v>
      </c>
      <c r="BZ46" s="307"/>
      <c r="CA46" s="308">
        <v>7</v>
      </c>
      <c r="CB46" s="306">
        <v>4</v>
      </c>
      <c r="CC46" s="307">
        <v>4</v>
      </c>
      <c r="CD46" s="308">
        <v>4</v>
      </c>
      <c r="CE46" s="306">
        <v>4</v>
      </c>
      <c r="CF46" s="307">
        <v>7</v>
      </c>
      <c r="CG46" s="308">
        <v>7</v>
      </c>
      <c r="CH46" s="306">
        <v>8</v>
      </c>
      <c r="CI46" s="307"/>
      <c r="CJ46" s="308">
        <v>8</v>
      </c>
      <c r="CK46" s="306">
        <v>7</v>
      </c>
      <c r="CL46" s="307"/>
      <c r="CM46" s="308">
        <v>7</v>
      </c>
      <c r="CN46" s="306">
        <v>9</v>
      </c>
      <c r="CO46" s="307"/>
      <c r="CP46" s="308">
        <v>9</v>
      </c>
      <c r="CQ46" s="306">
        <v>10</v>
      </c>
      <c r="CR46" s="307"/>
      <c r="CS46" s="308">
        <v>10</v>
      </c>
      <c r="CT46" s="309">
        <v>6.6</v>
      </c>
      <c r="CU46" s="310" t="s">
        <v>367</v>
      </c>
      <c r="CV46" s="226">
        <v>5</v>
      </c>
      <c r="CW46" s="110"/>
      <c r="CX46" s="109">
        <v>5</v>
      </c>
      <c r="CY46" s="226">
        <v>9</v>
      </c>
      <c r="CZ46" s="110"/>
      <c r="DA46" s="109">
        <v>9</v>
      </c>
      <c r="DB46" s="226">
        <v>8</v>
      </c>
      <c r="DC46" s="110"/>
      <c r="DD46" s="109">
        <v>8</v>
      </c>
      <c r="DE46" s="226">
        <v>5</v>
      </c>
      <c r="DF46" s="110"/>
      <c r="DG46" s="109">
        <v>5</v>
      </c>
      <c r="DH46" s="226">
        <v>9</v>
      </c>
      <c r="DI46" s="110"/>
      <c r="DJ46" s="109">
        <v>9</v>
      </c>
      <c r="DK46" s="226">
        <v>8</v>
      </c>
      <c r="DL46" s="110"/>
      <c r="DM46" s="109">
        <v>8</v>
      </c>
      <c r="DN46" s="226">
        <v>7</v>
      </c>
      <c r="DO46" s="110"/>
      <c r="DP46" s="109">
        <v>7</v>
      </c>
      <c r="DQ46" s="140">
        <v>7.26</v>
      </c>
      <c r="DR46" s="141" t="s">
        <v>368</v>
      </c>
      <c r="DS46" s="111" t="s">
        <v>453</v>
      </c>
      <c r="DT46" s="104">
        <v>1</v>
      </c>
      <c r="DU46" s="104">
        <v>4</v>
      </c>
      <c r="DV46" s="112" t="s">
        <v>418</v>
      </c>
      <c r="DX46"/>
      <c r="DY46"/>
    </row>
    <row r="47" spans="1:129" s="18" customFormat="1" ht="19.5" customHeight="1">
      <c r="A47" s="164">
        <v>45</v>
      </c>
      <c r="B47" s="105" t="s">
        <v>169</v>
      </c>
      <c r="C47" s="106" t="s">
        <v>168</v>
      </c>
      <c r="D47" s="169">
        <v>409180132</v>
      </c>
      <c r="E47" s="168" t="s">
        <v>290</v>
      </c>
      <c r="F47" s="163" t="s">
        <v>8</v>
      </c>
      <c r="G47" s="129" t="s">
        <v>231</v>
      </c>
      <c r="H47" s="250">
        <v>7</v>
      </c>
      <c r="I47" s="251"/>
      <c r="J47" s="252">
        <v>7</v>
      </c>
      <c r="K47" s="253">
        <v>7</v>
      </c>
      <c r="L47" s="253"/>
      <c r="M47" s="252">
        <v>7</v>
      </c>
      <c r="N47" s="253">
        <v>5</v>
      </c>
      <c r="O47" s="253"/>
      <c r="P47" s="252">
        <v>5</v>
      </c>
      <c r="Q47" s="250">
        <v>8</v>
      </c>
      <c r="R47" s="253"/>
      <c r="S47" s="252">
        <v>8</v>
      </c>
      <c r="T47" s="253">
        <v>7</v>
      </c>
      <c r="U47" s="253"/>
      <c r="V47" s="252">
        <v>7</v>
      </c>
      <c r="W47" s="253">
        <v>5</v>
      </c>
      <c r="X47" s="253"/>
      <c r="Y47" s="252">
        <v>5</v>
      </c>
      <c r="Z47" s="254">
        <v>6.72</v>
      </c>
      <c r="AA47" s="255" t="s">
        <v>371</v>
      </c>
      <c r="AB47" s="272">
        <v>6</v>
      </c>
      <c r="AC47" s="273"/>
      <c r="AD47" s="274">
        <v>6</v>
      </c>
      <c r="AE47" s="275">
        <v>5</v>
      </c>
      <c r="AF47" s="275"/>
      <c r="AG47" s="274">
        <v>5</v>
      </c>
      <c r="AH47" s="275">
        <v>3</v>
      </c>
      <c r="AI47" s="275">
        <v>8</v>
      </c>
      <c r="AJ47" s="274">
        <v>8</v>
      </c>
      <c r="AK47" s="272">
        <v>8</v>
      </c>
      <c r="AL47" s="275"/>
      <c r="AM47" s="274">
        <v>8</v>
      </c>
      <c r="AN47" s="275">
        <v>3</v>
      </c>
      <c r="AO47" s="275">
        <v>3</v>
      </c>
      <c r="AP47" s="274">
        <v>3</v>
      </c>
      <c r="AQ47" s="275">
        <v>5</v>
      </c>
      <c r="AR47" s="275"/>
      <c r="AS47" s="274">
        <v>5</v>
      </c>
      <c r="AT47" s="272">
        <v>7</v>
      </c>
      <c r="AU47" s="275"/>
      <c r="AV47" s="274">
        <v>7</v>
      </c>
      <c r="AW47" s="275">
        <v>5</v>
      </c>
      <c r="AX47" s="275"/>
      <c r="AY47" s="274">
        <v>5</v>
      </c>
      <c r="AZ47" s="276">
        <v>6.16</v>
      </c>
      <c r="BA47" s="277" t="s">
        <v>371</v>
      </c>
      <c r="BB47" s="291">
        <v>7</v>
      </c>
      <c r="BC47" s="292"/>
      <c r="BD47" s="293">
        <v>7</v>
      </c>
      <c r="BE47" s="291">
        <v>5</v>
      </c>
      <c r="BF47" s="292"/>
      <c r="BG47" s="293">
        <v>5</v>
      </c>
      <c r="BH47" s="291">
        <v>7</v>
      </c>
      <c r="BI47" s="292"/>
      <c r="BJ47" s="293">
        <v>7</v>
      </c>
      <c r="BK47" s="291">
        <v>7</v>
      </c>
      <c r="BL47" s="292"/>
      <c r="BM47" s="293">
        <v>7</v>
      </c>
      <c r="BN47" s="291">
        <v>6</v>
      </c>
      <c r="BO47" s="292"/>
      <c r="BP47" s="293">
        <v>6</v>
      </c>
      <c r="BQ47" s="291">
        <v>6</v>
      </c>
      <c r="BR47" s="292"/>
      <c r="BS47" s="293">
        <v>6</v>
      </c>
      <c r="BT47" s="291">
        <v>5</v>
      </c>
      <c r="BU47" s="292"/>
      <c r="BV47" s="293">
        <v>5</v>
      </c>
      <c r="BW47" s="294">
        <v>6.43</v>
      </c>
      <c r="BX47" s="295" t="s">
        <v>371</v>
      </c>
      <c r="BY47" s="306">
        <v>6</v>
      </c>
      <c r="BZ47" s="307"/>
      <c r="CA47" s="308">
        <v>6</v>
      </c>
      <c r="CB47" s="306">
        <v>5</v>
      </c>
      <c r="CC47" s="307"/>
      <c r="CD47" s="308">
        <v>5</v>
      </c>
      <c r="CE47" s="306">
        <v>4</v>
      </c>
      <c r="CF47" s="307">
        <v>6</v>
      </c>
      <c r="CG47" s="308">
        <v>6</v>
      </c>
      <c r="CH47" s="306">
        <v>8</v>
      </c>
      <c r="CI47" s="307"/>
      <c r="CJ47" s="308">
        <v>8</v>
      </c>
      <c r="CK47" s="306">
        <v>7</v>
      </c>
      <c r="CL47" s="307"/>
      <c r="CM47" s="308">
        <v>7</v>
      </c>
      <c r="CN47" s="306">
        <v>5</v>
      </c>
      <c r="CO47" s="307"/>
      <c r="CP47" s="308">
        <v>5</v>
      </c>
      <c r="CQ47" s="306">
        <v>0</v>
      </c>
      <c r="CR47" s="307"/>
      <c r="CS47" s="308">
        <v>0</v>
      </c>
      <c r="CT47" s="309">
        <v>6.4</v>
      </c>
      <c r="CU47" s="310" t="s">
        <v>367</v>
      </c>
      <c r="CV47" s="226">
        <v>5</v>
      </c>
      <c r="CW47" s="110"/>
      <c r="CX47" s="109">
        <v>5</v>
      </c>
      <c r="CY47" s="226">
        <v>6</v>
      </c>
      <c r="CZ47" s="110"/>
      <c r="DA47" s="109">
        <v>6</v>
      </c>
      <c r="DB47" s="226">
        <v>8</v>
      </c>
      <c r="DC47" s="110"/>
      <c r="DD47" s="109">
        <v>8</v>
      </c>
      <c r="DE47" s="226">
        <v>9</v>
      </c>
      <c r="DF47" s="110"/>
      <c r="DG47" s="109">
        <v>9</v>
      </c>
      <c r="DH47" s="226">
        <v>8</v>
      </c>
      <c r="DI47" s="110"/>
      <c r="DJ47" s="109">
        <v>8</v>
      </c>
      <c r="DK47" s="226">
        <v>9</v>
      </c>
      <c r="DL47" s="110"/>
      <c r="DM47" s="109">
        <v>9</v>
      </c>
      <c r="DN47" s="226">
        <v>7</v>
      </c>
      <c r="DO47" s="110"/>
      <c r="DP47" s="109">
        <v>7</v>
      </c>
      <c r="DQ47" s="140">
        <v>7.57</v>
      </c>
      <c r="DR47" s="141" t="s">
        <v>368</v>
      </c>
      <c r="DS47" s="111" t="s">
        <v>454</v>
      </c>
      <c r="DT47" s="104">
        <v>2</v>
      </c>
      <c r="DU47" s="104">
        <v>4</v>
      </c>
      <c r="DV47" s="112" t="s">
        <v>418</v>
      </c>
      <c r="DX47"/>
      <c r="DY47"/>
    </row>
    <row r="48" spans="1:129" s="18" customFormat="1" ht="19.5" customHeight="1">
      <c r="A48" s="158">
        <v>46</v>
      </c>
      <c r="B48" s="105" t="s">
        <v>170</v>
      </c>
      <c r="C48" s="106" t="s">
        <v>171</v>
      </c>
      <c r="D48" s="165">
        <v>409180133</v>
      </c>
      <c r="E48" s="168" t="s">
        <v>291</v>
      </c>
      <c r="F48" s="163" t="s">
        <v>35</v>
      </c>
      <c r="G48" s="129" t="s">
        <v>231</v>
      </c>
      <c r="H48" s="250">
        <v>8</v>
      </c>
      <c r="I48" s="251"/>
      <c r="J48" s="252">
        <v>8</v>
      </c>
      <c r="K48" s="253">
        <v>5</v>
      </c>
      <c r="L48" s="253"/>
      <c r="M48" s="252">
        <v>5</v>
      </c>
      <c r="N48" s="253">
        <v>6</v>
      </c>
      <c r="O48" s="253"/>
      <c r="P48" s="252">
        <v>6</v>
      </c>
      <c r="Q48" s="250">
        <v>9</v>
      </c>
      <c r="R48" s="253"/>
      <c r="S48" s="252">
        <v>9</v>
      </c>
      <c r="T48" s="253">
        <v>7</v>
      </c>
      <c r="U48" s="253"/>
      <c r="V48" s="252">
        <v>7</v>
      </c>
      <c r="W48" s="253">
        <v>7</v>
      </c>
      <c r="X48" s="253"/>
      <c r="Y48" s="252">
        <v>7</v>
      </c>
      <c r="Z48" s="254">
        <v>6.94</v>
      </c>
      <c r="AA48" s="255" t="s">
        <v>371</v>
      </c>
      <c r="AB48" s="272">
        <v>4</v>
      </c>
      <c r="AC48" s="273">
        <v>5</v>
      </c>
      <c r="AD48" s="274">
        <v>5</v>
      </c>
      <c r="AE48" s="275">
        <v>5</v>
      </c>
      <c r="AF48" s="275"/>
      <c r="AG48" s="274">
        <v>5</v>
      </c>
      <c r="AH48" s="275">
        <v>6</v>
      </c>
      <c r="AI48" s="275"/>
      <c r="AJ48" s="274">
        <v>6</v>
      </c>
      <c r="AK48" s="272">
        <v>8</v>
      </c>
      <c r="AL48" s="275"/>
      <c r="AM48" s="274">
        <v>8</v>
      </c>
      <c r="AN48" s="275">
        <v>8</v>
      </c>
      <c r="AO48" s="275"/>
      <c r="AP48" s="274">
        <v>8</v>
      </c>
      <c r="AQ48" s="275">
        <v>7</v>
      </c>
      <c r="AR48" s="275"/>
      <c r="AS48" s="274">
        <v>7</v>
      </c>
      <c r="AT48" s="272">
        <v>7</v>
      </c>
      <c r="AU48" s="275"/>
      <c r="AV48" s="274">
        <v>7</v>
      </c>
      <c r="AW48" s="275">
        <v>9</v>
      </c>
      <c r="AX48" s="275"/>
      <c r="AY48" s="274">
        <v>9</v>
      </c>
      <c r="AZ48" s="276">
        <v>6.72</v>
      </c>
      <c r="BA48" s="277" t="s">
        <v>371</v>
      </c>
      <c r="BB48" s="291">
        <v>9</v>
      </c>
      <c r="BC48" s="292"/>
      <c r="BD48" s="293">
        <v>9</v>
      </c>
      <c r="BE48" s="291">
        <v>7</v>
      </c>
      <c r="BF48" s="292"/>
      <c r="BG48" s="293">
        <v>7</v>
      </c>
      <c r="BH48" s="291">
        <v>10</v>
      </c>
      <c r="BI48" s="292"/>
      <c r="BJ48" s="293">
        <v>10</v>
      </c>
      <c r="BK48" s="291">
        <v>8</v>
      </c>
      <c r="BL48" s="292"/>
      <c r="BM48" s="293">
        <v>8</v>
      </c>
      <c r="BN48" s="291">
        <v>9</v>
      </c>
      <c r="BO48" s="292"/>
      <c r="BP48" s="293">
        <v>9</v>
      </c>
      <c r="BQ48" s="291">
        <v>6</v>
      </c>
      <c r="BR48" s="292"/>
      <c r="BS48" s="293">
        <v>6</v>
      </c>
      <c r="BT48" s="291">
        <v>7</v>
      </c>
      <c r="BU48" s="292"/>
      <c r="BV48" s="293">
        <v>7</v>
      </c>
      <c r="BW48" s="294">
        <v>8.29</v>
      </c>
      <c r="BX48" s="295" t="s">
        <v>373</v>
      </c>
      <c r="BY48" s="306">
        <v>8</v>
      </c>
      <c r="BZ48" s="307"/>
      <c r="CA48" s="308">
        <v>8</v>
      </c>
      <c r="CB48" s="306">
        <v>5</v>
      </c>
      <c r="CC48" s="307"/>
      <c r="CD48" s="308">
        <v>5</v>
      </c>
      <c r="CE48" s="306">
        <v>8</v>
      </c>
      <c r="CF48" s="307"/>
      <c r="CG48" s="308">
        <v>8</v>
      </c>
      <c r="CH48" s="306">
        <v>8</v>
      </c>
      <c r="CI48" s="307"/>
      <c r="CJ48" s="308">
        <v>8</v>
      </c>
      <c r="CK48" s="306">
        <v>8</v>
      </c>
      <c r="CL48" s="307"/>
      <c r="CM48" s="308">
        <v>8</v>
      </c>
      <c r="CN48" s="306">
        <v>6</v>
      </c>
      <c r="CO48" s="307"/>
      <c r="CP48" s="308">
        <v>6</v>
      </c>
      <c r="CQ48" s="306">
        <v>0</v>
      </c>
      <c r="CR48" s="307"/>
      <c r="CS48" s="308">
        <v>0</v>
      </c>
      <c r="CT48" s="309">
        <v>7.4</v>
      </c>
      <c r="CU48" s="310" t="s">
        <v>368</v>
      </c>
      <c r="CV48" s="226">
        <v>4</v>
      </c>
      <c r="CW48" s="110">
        <v>6</v>
      </c>
      <c r="CX48" s="109">
        <v>6</v>
      </c>
      <c r="CY48" s="226">
        <v>7</v>
      </c>
      <c r="CZ48" s="110"/>
      <c r="DA48" s="109">
        <v>7</v>
      </c>
      <c r="DB48" s="226">
        <v>8</v>
      </c>
      <c r="DC48" s="110"/>
      <c r="DD48" s="109">
        <v>8</v>
      </c>
      <c r="DE48" s="226">
        <v>5</v>
      </c>
      <c r="DF48" s="110"/>
      <c r="DG48" s="109">
        <v>5</v>
      </c>
      <c r="DH48" s="226">
        <v>8</v>
      </c>
      <c r="DI48" s="110"/>
      <c r="DJ48" s="109">
        <v>8</v>
      </c>
      <c r="DK48" s="226">
        <v>9</v>
      </c>
      <c r="DL48" s="110"/>
      <c r="DM48" s="109">
        <v>9</v>
      </c>
      <c r="DN48" s="226">
        <v>6</v>
      </c>
      <c r="DO48" s="110"/>
      <c r="DP48" s="109">
        <v>6</v>
      </c>
      <c r="DQ48" s="140">
        <v>7.17</v>
      </c>
      <c r="DR48" s="141" t="s">
        <v>368</v>
      </c>
      <c r="DS48" s="111" t="s">
        <v>455</v>
      </c>
      <c r="DT48" s="104">
        <v>1</v>
      </c>
      <c r="DU48" s="104">
        <v>0</v>
      </c>
      <c r="DV48" s="112" t="s">
        <v>418</v>
      </c>
      <c r="DX48"/>
      <c r="DY48"/>
    </row>
    <row r="49" spans="1:129" s="18" customFormat="1" ht="19.5" customHeight="1">
      <c r="A49" s="164">
        <v>47</v>
      </c>
      <c r="B49" s="105" t="s">
        <v>172</v>
      </c>
      <c r="C49" s="106" t="s">
        <v>171</v>
      </c>
      <c r="D49" s="169">
        <v>409180134</v>
      </c>
      <c r="E49" s="168" t="s">
        <v>292</v>
      </c>
      <c r="F49" s="163" t="s">
        <v>6</v>
      </c>
      <c r="G49" s="129" t="s">
        <v>231</v>
      </c>
      <c r="H49" s="250">
        <v>7</v>
      </c>
      <c r="I49" s="251"/>
      <c r="J49" s="252">
        <v>7</v>
      </c>
      <c r="K49" s="253">
        <v>9</v>
      </c>
      <c r="L49" s="253"/>
      <c r="M49" s="252">
        <v>9</v>
      </c>
      <c r="N49" s="253">
        <v>6</v>
      </c>
      <c r="O49" s="253"/>
      <c r="P49" s="252">
        <v>6</v>
      </c>
      <c r="Q49" s="250">
        <v>9</v>
      </c>
      <c r="R49" s="253"/>
      <c r="S49" s="252">
        <v>9</v>
      </c>
      <c r="T49" s="253">
        <v>6</v>
      </c>
      <c r="U49" s="253"/>
      <c r="V49" s="252">
        <v>6</v>
      </c>
      <c r="W49" s="253">
        <v>6</v>
      </c>
      <c r="X49" s="253"/>
      <c r="Y49" s="252">
        <v>6</v>
      </c>
      <c r="Z49" s="254">
        <v>7.5</v>
      </c>
      <c r="AA49" s="255" t="s">
        <v>368</v>
      </c>
      <c r="AB49" s="272">
        <v>7</v>
      </c>
      <c r="AC49" s="273"/>
      <c r="AD49" s="274">
        <v>7</v>
      </c>
      <c r="AE49" s="275">
        <v>5</v>
      </c>
      <c r="AF49" s="275"/>
      <c r="AG49" s="274">
        <v>5</v>
      </c>
      <c r="AH49" s="275">
        <v>6</v>
      </c>
      <c r="AI49" s="275"/>
      <c r="AJ49" s="274">
        <v>6</v>
      </c>
      <c r="AK49" s="272">
        <v>7</v>
      </c>
      <c r="AL49" s="275"/>
      <c r="AM49" s="274">
        <v>7</v>
      </c>
      <c r="AN49" s="275">
        <v>3</v>
      </c>
      <c r="AO49" s="275">
        <v>2</v>
      </c>
      <c r="AP49" s="274">
        <v>3</v>
      </c>
      <c r="AQ49" s="275">
        <v>7</v>
      </c>
      <c r="AR49" s="275"/>
      <c r="AS49" s="274">
        <v>7</v>
      </c>
      <c r="AT49" s="272">
        <v>6</v>
      </c>
      <c r="AU49" s="275"/>
      <c r="AV49" s="274">
        <v>6</v>
      </c>
      <c r="AW49" s="275">
        <v>8</v>
      </c>
      <c r="AX49" s="275"/>
      <c r="AY49" s="274">
        <v>8</v>
      </c>
      <c r="AZ49" s="276">
        <v>5.92</v>
      </c>
      <c r="BA49" s="277" t="s">
        <v>372</v>
      </c>
      <c r="BB49" s="291">
        <v>6</v>
      </c>
      <c r="BC49" s="292"/>
      <c r="BD49" s="293">
        <v>6</v>
      </c>
      <c r="BE49" s="291">
        <v>6</v>
      </c>
      <c r="BF49" s="292"/>
      <c r="BG49" s="293">
        <v>6</v>
      </c>
      <c r="BH49" s="291">
        <v>10</v>
      </c>
      <c r="BI49" s="292"/>
      <c r="BJ49" s="293">
        <v>10</v>
      </c>
      <c r="BK49" s="291">
        <v>8</v>
      </c>
      <c r="BL49" s="292"/>
      <c r="BM49" s="293">
        <v>8</v>
      </c>
      <c r="BN49" s="291">
        <v>8</v>
      </c>
      <c r="BO49" s="292"/>
      <c r="BP49" s="293">
        <v>8</v>
      </c>
      <c r="BQ49" s="291">
        <v>6</v>
      </c>
      <c r="BR49" s="292"/>
      <c r="BS49" s="293">
        <v>6</v>
      </c>
      <c r="BT49" s="291">
        <v>6</v>
      </c>
      <c r="BU49" s="292"/>
      <c r="BV49" s="293">
        <v>6</v>
      </c>
      <c r="BW49" s="294">
        <v>7.43</v>
      </c>
      <c r="BX49" s="295" t="s">
        <v>368</v>
      </c>
      <c r="BY49" s="306">
        <v>7</v>
      </c>
      <c r="BZ49" s="307"/>
      <c r="CA49" s="308">
        <v>7</v>
      </c>
      <c r="CB49" s="306">
        <v>4</v>
      </c>
      <c r="CC49" s="307"/>
      <c r="CD49" s="308">
        <v>4</v>
      </c>
      <c r="CE49" s="306">
        <v>7</v>
      </c>
      <c r="CF49" s="307"/>
      <c r="CG49" s="308">
        <v>7</v>
      </c>
      <c r="CH49" s="306">
        <v>8</v>
      </c>
      <c r="CI49" s="307"/>
      <c r="CJ49" s="308">
        <v>8</v>
      </c>
      <c r="CK49" s="306">
        <v>7</v>
      </c>
      <c r="CL49" s="307"/>
      <c r="CM49" s="308">
        <v>7</v>
      </c>
      <c r="CN49" s="306">
        <v>6</v>
      </c>
      <c r="CO49" s="307"/>
      <c r="CP49" s="308">
        <v>6</v>
      </c>
      <c r="CQ49" s="306">
        <v>7</v>
      </c>
      <c r="CR49" s="307"/>
      <c r="CS49" s="308">
        <v>7</v>
      </c>
      <c r="CT49" s="309">
        <v>6.6</v>
      </c>
      <c r="CU49" s="310" t="s">
        <v>367</v>
      </c>
      <c r="CV49" s="226">
        <v>4</v>
      </c>
      <c r="CW49" s="110">
        <v>6</v>
      </c>
      <c r="CX49" s="109">
        <v>6</v>
      </c>
      <c r="CY49" s="226">
        <v>8</v>
      </c>
      <c r="CZ49" s="110"/>
      <c r="DA49" s="109">
        <v>8</v>
      </c>
      <c r="DB49" s="226">
        <v>8</v>
      </c>
      <c r="DC49" s="110"/>
      <c r="DD49" s="109">
        <v>8</v>
      </c>
      <c r="DE49" s="226">
        <v>8</v>
      </c>
      <c r="DF49" s="110"/>
      <c r="DG49" s="109">
        <v>8</v>
      </c>
      <c r="DH49" s="226">
        <v>6</v>
      </c>
      <c r="DI49" s="110"/>
      <c r="DJ49" s="109">
        <v>6</v>
      </c>
      <c r="DK49" s="226">
        <v>8</v>
      </c>
      <c r="DL49" s="110"/>
      <c r="DM49" s="109">
        <v>8</v>
      </c>
      <c r="DN49" s="226">
        <v>7</v>
      </c>
      <c r="DO49" s="110"/>
      <c r="DP49" s="109">
        <v>7</v>
      </c>
      <c r="DQ49" s="140">
        <v>7.3</v>
      </c>
      <c r="DR49" s="141" t="s">
        <v>368</v>
      </c>
      <c r="DS49" s="111" t="s">
        <v>436</v>
      </c>
      <c r="DT49" s="104">
        <v>3</v>
      </c>
      <c r="DU49" s="104">
        <v>8</v>
      </c>
      <c r="DV49" s="112" t="s">
        <v>418</v>
      </c>
      <c r="DX49"/>
      <c r="DY49"/>
    </row>
    <row r="50" spans="1:129" s="18" customFormat="1" ht="19.5" customHeight="1">
      <c r="A50" s="158">
        <v>48</v>
      </c>
      <c r="B50" s="105" t="s">
        <v>173</v>
      </c>
      <c r="C50" s="106" t="s">
        <v>174</v>
      </c>
      <c r="D50" s="165">
        <v>409180135</v>
      </c>
      <c r="E50" s="168" t="s">
        <v>293</v>
      </c>
      <c r="F50" s="163" t="s">
        <v>23</v>
      </c>
      <c r="G50" s="129" t="s">
        <v>164</v>
      </c>
      <c r="H50" s="250">
        <v>6</v>
      </c>
      <c r="I50" s="251"/>
      <c r="J50" s="252">
        <v>6</v>
      </c>
      <c r="K50" s="253">
        <v>6</v>
      </c>
      <c r="L50" s="253"/>
      <c r="M50" s="252">
        <v>6</v>
      </c>
      <c r="N50" s="253">
        <v>5</v>
      </c>
      <c r="O50" s="253"/>
      <c r="P50" s="252">
        <v>5</v>
      </c>
      <c r="Q50" s="250">
        <v>9</v>
      </c>
      <c r="R50" s="253"/>
      <c r="S50" s="252">
        <v>9</v>
      </c>
      <c r="T50" s="253">
        <v>6</v>
      </c>
      <c r="U50" s="253"/>
      <c r="V50" s="252">
        <v>6</v>
      </c>
      <c r="W50" s="253">
        <v>3</v>
      </c>
      <c r="X50" s="253">
        <v>8</v>
      </c>
      <c r="Y50" s="252">
        <v>8</v>
      </c>
      <c r="Z50" s="254">
        <v>6.94</v>
      </c>
      <c r="AA50" s="255" t="s">
        <v>371</v>
      </c>
      <c r="AB50" s="272">
        <v>7</v>
      </c>
      <c r="AC50" s="273"/>
      <c r="AD50" s="274">
        <v>7</v>
      </c>
      <c r="AE50" s="275">
        <v>5</v>
      </c>
      <c r="AF50" s="275"/>
      <c r="AG50" s="274">
        <v>5</v>
      </c>
      <c r="AH50" s="275">
        <v>5</v>
      </c>
      <c r="AI50" s="275"/>
      <c r="AJ50" s="274">
        <v>5</v>
      </c>
      <c r="AK50" s="272">
        <v>8</v>
      </c>
      <c r="AL50" s="275"/>
      <c r="AM50" s="274">
        <v>8</v>
      </c>
      <c r="AN50" s="275">
        <v>3</v>
      </c>
      <c r="AO50" s="275">
        <v>4</v>
      </c>
      <c r="AP50" s="274">
        <v>4</v>
      </c>
      <c r="AQ50" s="275">
        <v>7</v>
      </c>
      <c r="AR50" s="275"/>
      <c r="AS50" s="274">
        <v>7</v>
      </c>
      <c r="AT50" s="272">
        <v>7</v>
      </c>
      <c r="AU50" s="275"/>
      <c r="AV50" s="274">
        <v>7</v>
      </c>
      <c r="AW50" s="275">
        <v>8</v>
      </c>
      <c r="AX50" s="275"/>
      <c r="AY50" s="274">
        <v>8</v>
      </c>
      <c r="AZ50" s="276">
        <v>6.26</v>
      </c>
      <c r="BA50" s="277" t="s">
        <v>371</v>
      </c>
      <c r="BB50" s="291">
        <v>6</v>
      </c>
      <c r="BC50" s="292"/>
      <c r="BD50" s="293">
        <v>6</v>
      </c>
      <c r="BE50" s="291">
        <v>5</v>
      </c>
      <c r="BF50" s="292"/>
      <c r="BG50" s="293">
        <v>5</v>
      </c>
      <c r="BH50" s="291">
        <v>5</v>
      </c>
      <c r="BI50" s="292"/>
      <c r="BJ50" s="293">
        <v>5</v>
      </c>
      <c r="BK50" s="291">
        <v>8</v>
      </c>
      <c r="BL50" s="292"/>
      <c r="BM50" s="293">
        <v>8</v>
      </c>
      <c r="BN50" s="291">
        <v>8</v>
      </c>
      <c r="BO50" s="292"/>
      <c r="BP50" s="293">
        <v>8</v>
      </c>
      <c r="BQ50" s="291">
        <v>6</v>
      </c>
      <c r="BR50" s="292"/>
      <c r="BS50" s="293">
        <v>6</v>
      </c>
      <c r="BT50" s="291">
        <v>9</v>
      </c>
      <c r="BU50" s="292"/>
      <c r="BV50" s="293">
        <v>9</v>
      </c>
      <c r="BW50" s="294">
        <v>6.33</v>
      </c>
      <c r="BX50" s="295" t="s">
        <v>371</v>
      </c>
      <c r="BY50" s="306">
        <v>7</v>
      </c>
      <c r="BZ50" s="307"/>
      <c r="CA50" s="308">
        <v>7</v>
      </c>
      <c r="CB50" s="306">
        <v>4</v>
      </c>
      <c r="CC50" s="307">
        <v>2</v>
      </c>
      <c r="CD50" s="308">
        <v>4</v>
      </c>
      <c r="CE50" s="306">
        <v>3</v>
      </c>
      <c r="CF50" s="307">
        <v>7</v>
      </c>
      <c r="CG50" s="308">
        <v>7</v>
      </c>
      <c r="CH50" s="306">
        <v>8</v>
      </c>
      <c r="CI50" s="307"/>
      <c r="CJ50" s="308">
        <v>8</v>
      </c>
      <c r="CK50" s="306">
        <v>6</v>
      </c>
      <c r="CL50" s="307"/>
      <c r="CM50" s="308">
        <v>6</v>
      </c>
      <c r="CN50" s="306">
        <v>6</v>
      </c>
      <c r="CO50" s="307"/>
      <c r="CP50" s="308">
        <v>6</v>
      </c>
      <c r="CQ50" s="306">
        <v>1</v>
      </c>
      <c r="CR50" s="307"/>
      <c r="CS50" s="308">
        <v>1</v>
      </c>
      <c r="CT50" s="309">
        <v>6.4</v>
      </c>
      <c r="CU50" s="310" t="s">
        <v>367</v>
      </c>
      <c r="CV50" s="226">
        <v>4</v>
      </c>
      <c r="CW50" s="110">
        <v>6</v>
      </c>
      <c r="CX50" s="109">
        <v>6</v>
      </c>
      <c r="CY50" s="226">
        <v>8</v>
      </c>
      <c r="CZ50" s="110"/>
      <c r="DA50" s="109">
        <v>8</v>
      </c>
      <c r="DB50" s="226">
        <v>8</v>
      </c>
      <c r="DC50" s="110"/>
      <c r="DD50" s="109">
        <v>8</v>
      </c>
      <c r="DE50" s="226">
        <v>5</v>
      </c>
      <c r="DF50" s="110"/>
      <c r="DG50" s="109">
        <v>5</v>
      </c>
      <c r="DH50" s="226">
        <v>6</v>
      </c>
      <c r="DI50" s="110"/>
      <c r="DJ50" s="109">
        <v>6</v>
      </c>
      <c r="DK50" s="226">
        <v>8</v>
      </c>
      <c r="DL50" s="110"/>
      <c r="DM50" s="109">
        <v>8</v>
      </c>
      <c r="DN50" s="226">
        <v>7</v>
      </c>
      <c r="DO50" s="110"/>
      <c r="DP50" s="109">
        <v>7</v>
      </c>
      <c r="DQ50" s="140">
        <v>6.78</v>
      </c>
      <c r="DR50" s="141" t="s">
        <v>367</v>
      </c>
      <c r="DS50" s="111" t="s">
        <v>456</v>
      </c>
      <c r="DT50" s="104">
        <v>3</v>
      </c>
      <c r="DU50" s="104">
        <v>8</v>
      </c>
      <c r="DV50" s="112" t="s">
        <v>418</v>
      </c>
      <c r="DX50"/>
      <c r="DY50"/>
    </row>
    <row r="51" spans="1:129" s="18" customFormat="1" ht="19.5" customHeight="1">
      <c r="A51" s="164">
        <v>49</v>
      </c>
      <c r="B51" s="105" t="s">
        <v>234</v>
      </c>
      <c r="C51" s="106" t="s">
        <v>176</v>
      </c>
      <c r="D51" s="169">
        <v>409180136</v>
      </c>
      <c r="E51" s="168" t="s">
        <v>294</v>
      </c>
      <c r="F51" s="163" t="s">
        <v>36</v>
      </c>
      <c r="G51" s="129" t="s">
        <v>231</v>
      </c>
      <c r="H51" s="250">
        <v>8</v>
      </c>
      <c r="I51" s="251"/>
      <c r="J51" s="252">
        <v>8</v>
      </c>
      <c r="K51" s="253">
        <v>8</v>
      </c>
      <c r="L51" s="253"/>
      <c r="M51" s="252">
        <v>8</v>
      </c>
      <c r="N51" s="253">
        <v>5</v>
      </c>
      <c r="O51" s="253"/>
      <c r="P51" s="252">
        <v>5</v>
      </c>
      <c r="Q51" s="250">
        <v>10</v>
      </c>
      <c r="R51" s="253"/>
      <c r="S51" s="252">
        <v>10</v>
      </c>
      <c r="T51" s="253">
        <v>8</v>
      </c>
      <c r="U51" s="253"/>
      <c r="V51" s="252">
        <v>8</v>
      </c>
      <c r="W51" s="253">
        <v>7</v>
      </c>
      <c r="X51" s="253"/>
      <c r="Y51" s="252">
        <v>7</v>
      </c>
      <c r="Z51" s="254">
        <v>8.11</v>
      </c>
      <c r="AA51" s="255" t="s">
        <v>373</v>
      </c>
      <c r="AB51" s="272">
        <v>8</v>
      </c>
      <c r="AC51" s="273"/>
      <c r="AD51" s="274">
        <v>8</v>
      </c>
      <c r="AE51" s="275">
        <v>6</v>
      </c>
      <c r="AF51" s="275"/>
      <c r="AG51" s="274">
        <v>6</v>
      </c>
      <c r="AH51" s="275">
        <v>0</v>
      </c>
      <c r="AI51" s="275"/>
      <c r="AJ51" s="274">
        <v>0</v>
      </c>
      <c r="AK51" s="272">
        <v>0</v>
      </c>
      <c r="AL51" s="275"/>
      <c r="AM51" s="274">
        <v>0</v>
      </c>
      <c r="AN51" s="275">
        <v>4</v>
      </c>
      <c r="AO51" s="275"/>
      <c r="AP51" s="274">
        <v>4</v>
      </c>
      <c r="AQ51" s="275">
        <v>7</v>
      </c>
      <c r="AR51" s="275"/>
      <c r="AS51" s="274">
        <v>7</v>
      </c>
      <c r="AT51" s="272">
        <v>6</v>
      </c>
      <c r="AU51" s="275"/>
      <c r="AV51" s="274">
        <v>6</v>
      </c>
      <c r="AW51" s="275">
        <v>6</v>
      </c>
      <c r="AX51" s="275"/>
      <c r="AY51" s="274">
        <v>6</v>
      </c>
      <c r="AZ51" s="276">
        <v>3.8</v>
      </c>
      <c r="BA51" s="277" t="s">
        <v>370</v>
      </c>
      <c r="BB51" s="291">
        <v>7</v>
      </c>
      <c r="BC51" s="292"/>
      <c r="BD51" s="293">
        <v>7</v>
      </c>
      <c r="BE51" s="291">
        <v>6</v>
      </c>
      <c r="BF51" s="292"/>
      <c r="BG51" s="293">
        <v>6</v>
      </c>
      <c r="BH51" s="291">
        <v>10</v>
      </c>
      <c r="BI51" s="292"/>
      <c r="BJ51" s="293">
        <v>10</v>
      </c>
      <c r="BK51" s="291">
        <v>8</v>
      </c>
      <c r="BL51" s="292"/>
      <c r="BM51" s="293">
        <v>8</v>
      </c>
      <c r="BN51" s="291">
        <v>8</v>
      </c>
      <c r="BO51" s="292"/>
      <c r="BP51" s="293">
        <v>8</v>
      </c>
      <c r="BQ51" s="291">
        <v>7</v>
      </c>
      <c r="BR51" s="292"/>
      <c r="BS51" s="293">
        <v>7</v>
      </c>
      <c r="BT51" s="291">
        <v>6</v>
      </c>
      <c r="BU51" s="292"/>
      <c r="BV51" s="293">
        <v>6</v>
      </c>
      <c r="BW51" s="294">
        <v>7.76</v>
      </c>
      <c r="BX51" s="295" t="s">
        <v>368</v>
      </c>
      <c r="BY51" s="306">
        <v>7</v>
      </c>
      <c r="BZ51" s="307"/>
      <c r="CA51" s="308">
        <v>7</v>
      </c>
      <c r="CB51" s="306">
        <v>4</v>
      </c>
      <c r="CC51" s="307"/>
      <c r="CD51" s="308">
        <v>4</v>
      </c>
      <c r="CE51" s="306">
        <v>4</v>
      </c>
      <c r="CF51" s="307"/>
      <c r="CG51" s="308">
        <v>4</v>
      </c>
      <c r="CH51" s="306">
        <v>7</v>
      </c>
      <c r="CI51" s="307"/>
      <c r="CJ51" s="308">
        <v>7</v>
      </c>
      <c r="CK51" s="306">
        <v>7</v>
      </c>
      <c r="CL51" s="307"/>
      <c r="CM51" s="308">
        <v>7</v>
      </c>
      <c r="CN51" s="306">
        <v>6</v>
      </c>
      <c r="CO51" s="307"/>
      <c r="CP51" s="308">
        <v>6</v>
      </c>
      <c r="CQ51" s="306">
        <v>10</v>
      </c>
      <c r="CR51" s="307"/>
      <c r="CS51" s="308">
        <v>10</v>
      </c>
      <c r="CT51" s="309">
        <v>5.8</v>
      </c>
      <c r="CU51" s="310" t="s">
        <v>369</v>
      </c>
      <c r="CV51" s="226"/>
      <c r="CW51" s="110"/>
      <c r="CX51" s="109"/>
      <c r="CY51" s="226"/>
      <c r="CZ51" s="110"/>
      <c r="DA51" s="109"/>
      <c r="DB51" s="226"/>
      <c r="DC51" s="110"/>
      <c r="DD51" s="109"/>
      <c r="DE51" s="226"/>
      <c r="DF51" s="110"/>
      <c r="DG51" s="109"/>
      <c r="DH51" s="226"/>
      <c r="DI51" s="110"/>
      <c r="DJ51" s="109"/>
      <c r="DK51" s="226"/>
      <c r="DL51" s="110"/>
      <c r="DM51" s="109"/>
      <c r="DN51" s="226"/>
      <c r="DO51" s="110"/>
      <c r="DP51" s="109"/>
      <c r="DQ51" s="140"/>
      <c r="DR51" s="141"/>
      <c r="DS51" s="111" t="s">
        <v>457</v>
      </c>
      <c r="DT51" s="104">
        <v>12</v>
      </c>
      <c r="DU51" s="104">
        <v>46.5</v>
      </c>
      <c r="DV51" s="112" t="e">
        <v>#REF!</v>
      </c>
      <c r="DX51"/>
      <c r="DY51"/>
    </row>
    <row r="52" spans="1:129" s="18" customFormat="1" ht="19.5" customHeight="1">
      <c r="A52" s="158">
        <v>50</v>
      </c>
      <c r="B52" s="105" t="s">
        <v>175</v>
      </c>
      <c r="C52" s="106" t="s">
        <v>176</v>
      </c>
      <c r="D52" s="165">
        <v>409180137</v>
      </c>
      <c r="E52" s="168" t="s">
        <v>269</v>
      </c>
      <c r="F52" s="163" t="s">
        <v>1</v>
      </c>
      <c r="G52" s="129" t="s">
        <v>231</v>
      </c>
      <c r="H52" s="250">
        <v>7</v>
      </c>
      <c r="I52" s="251"/>
      <c r="J52" s="252">
        <v>7</v>
      </c>
      <c r="K52" s="253">
        <v>9</v>
      </c>
      <c r="L52" s="253"/>
      <c r="M52" s="252">
        <v>9</v>
      </c>
      <c r="N52" s="253">
        <v>3</v>
      </c>
      <c r="O52" s="253">
        <v>5</v>
      </c>
      <c r="P52" s="252">
        <v>5</v>
      </c>
      <c r="Q52" s="250">
        <v>9</v>
      </c>
      <c r="R52" s="253"/>
      <c r="S52" s="252">
        <v>9</v>
      </c>
      <c r="T52" s="253">
        <v>8</v>
      </c>
      <c r="U52" s="253"/>
      <c r="V52" s="252">
        <v>8</v>
      </c>
      <c r="W52" s="253">
        <v>8</v>
      </c>
      <c r="X52" s="253"/>
      <c r="Y52" s="252">
        <v>8</v>
      </c>
      <c r="Z52" s="254">
        <v>8.28</v>
      </c>
      <c r="AA52" s="255" t="s">
        <v>373</v>
      </c>
      <c r="AB52" s="272">
        <v>8</v>
      </c>
      <c r="AC52" s="273"/>
      <c r="AD52" s="274">
        <v>8</v>
      </c>
      <c r="AE52" s="275">
        <v>6</v>
      </c>
      <c r="AF52" s="275"/>
      <c r="AG52" s="274">
        <v>6</v>
      </c>
      <c r="AH52" s="275">
        <v>8</v>
      </c>
      <c r="AI52" s="275"/>
      <c r="AJ52" s="274">
        <v>8</v>
      </c>
      <c r="AK52" s="272">
        <v>7</v>
      </c>
      <c r="AL52" s="275"/>
      <c r="AM52" s="274">
        <v>7</v>
      </c>
      <c r="AN52" s="275">
        <v>1</v>
      </c>
      <c r="AO52" s="275">
        <v>5</v>
      </c>
      <c r="AP52" s="274">
        <v>5</v>
      </c>
      <c r="AQ52" s="275">
        <v>6</v>
      </c>
      <c r="AR52" s="275"/>
      <c r="AS52" s="274">
        <v>6</v>
      </c>
      <c r="AT52" s="272">
        <v>0</v>
      </c>
      <c r="AU52" s="275">
        <v>7</v>
      </c>
      <c r="AV52" s="274">
        <v>7</v>
      </c>
      <c r="AW52" s="275">
        <v>6</v>
      </c>
      <c r="AX52" s="275"/>
      <c r="AY52" s="274">
        <v>6</v>
      </c>
      <c r="AZ52" s="276">
        <v>6.67</v>
      </c>
      <c r="BA52" s="277" t="s">
        <v>371</v>
      </c>
      <c r="BB52" s="291">
        <v>7</v>
      </c>
      <c r="BC52" s="292"/>
      <c r="BD52" s="293">
        <v>7</v>
      </c>
      <c r="BE52" s="291">
        <v>5</v>
      </c>
      <c r="BF52" s="292"/>
      <c r="BG52" s="293">
        <v>5</v>
      </c>
      <c r="BH52" s="291">
        <v>5</v>
      </c>
      <c r="BI52" s="292"/>
      <c r="BJ52" s="293">
        <v>5</v>
      </c>
      <c r="BK52" s="291">
        <v>5</v>
      </c>
      <c r="BL52" s="292"/>
      <c r="BM52" s="293">
        <v>5</v>
      </c>
      <c r="BN52" s="291">
        <v>7</v>
      </c>
      <c r="BO52" s="292"/>
      <c r="BP52" s="293">
        <v>7</v>
      </c>
      <c r="BQ52" s="291">
        <v>8</v>
      </c>
      <c r="BR52" s="292"/>
      <c r="BS52" s="293">
        <v>8</v>
      </c>
      <c r="BT52" s="291">
        <v>6</v>
      </c>
      <c r="BU52" s="292"/>
      <c r="BV52" s="293">
        <v>6</v>
      </c>
      <c r="BW52" s="294">
        <v>6.1</v>
      </c>
      <c r="BX52" s="295" t="s">
        <v>371</v>
      </c>
      <c r="BY52" s="306">
        <v>6</v>
      </c>
      <c r="BZ52" s="307"/>
      <c r="CA52" s="308">
        <v>6</v>
      </c>
      <c r="CB52" s="306">
        <v>5</v>
      </c>
      <c r="CC52" s="307"/>
      <c r="CD52" s="308">
        <v>5</v>
      </c>
      <c r="CE52" s="306">
        <v>4</v>
      </c>
      <c r="CF52" s="307">
        <v>7</v>
      </c>
      <c r="CG52" s="308">
        <v>7</v>
      </c>
      <c r="CH52" s="306">
        <v>8</v>
      </c>
      <c r="CI52" s="307"/>
      <c r="CJ52" s="308">
        <v>8</v>
      </c>
      <c r="CK52" s="306">
        <v>8</v>
      </c>
      <c r="CL52" s="307"/>
      <c r="CM52" s="308">
        <v>8</v>
      </c>
      <c r="CN52" s="306">
        <v>5</v>
      </c>
      <c r="CO52" s="307"/>
      <c r="CP52" s="308">
        <v>5</v>
      </c>
      <c r="CQ52" s="306">
        <v>10</v>
      </c>
      <c r="CR52" s="307"/>
      <c r="CS52" s="308">
        <v>10</v>
      </c>
      <c r="CT52" s="309">
        <v>6.8</v>
      </c>
      <c r="CU52" s="310" t="s">
        <v>367</v>
      </c>
      <c r="CV52" s="226">
        <v>5</v>
      </c>
      <c r="CW52" s="110"/>
      <c r="CX52" s="109">
        <v>5</v>
      </c>
      <c r="CY52" s="226">
        <v>8</v>
      </c>
      <c r="CZ52" s="110"/>
      <c r="DA52" s="109">
        <v>8</v>
      </c>
      <c r="DB52" s="226">
        <v>7</v>
      </c>
      <c r="DC52" s="110"/>
      <c r="DD52" s="109">
        <v>7</v>
      </c>
      <c r="DE52" s="226">
        <v>7</v>
      </c>
      <c r="DF52" s="110"/>
      <c r="DG52" s="109">
        <v>7</v>
      </c>
      <c r="DH52" s="226">
        <v>8</v>
      </c>
      <c r="DI52" s="110"/>
      <c r="DJ52" s="109">
        <v>8</v>
      </c>
      <c r="DK52" s="226">
        <v>9</v>
      </c>
      <c r="DL52" s="110"/>
      <c r="DM52" s="109">
        <v>9</v>
      </c>
      <c r="DN52" s="226">
        <v>7</v>
      </c>
      <c r="DO52" s="110"/>
      <c r="DP52" s="109">
        <v>7</v>
      </c>
      <c r="DQ52" s="140">
        <v>7.3</v>
      </c>
      <c r="DR52" s="141" t="s">
        <v>368</v>
      </c>
      <c r="DS52" s="111" t="s">
        <v>458</v>
      </c>
      <c r="DT52" s="104">
        <v>0</v>
      </c>
      <c r="DU52" s="104">
        <v>0</v>
      </c>
      <c r="DV52" s="112" t="s">
        <v>418</v>
      </c>
      <c r="DX52"/>
      <c r="DY52"/>
    </row>
    <row r="53" spans="1:129" s="18" customFormat="1" ht="19.5" customHeight="1">
      <c r="A53" s="164">
        <v>51</v>
      </c>
      <c r="B53" s="105" t="s">
        <v>177</v>
      </c>
      <c r="C53" s="106" t="s">
        <v>178</v>
      </c>
      <c r="D53" s="165">
        <v>409180139</v>
      </c>
      <c r="E53" s="168" t="s">
        <v>262</v>
      </c>
      <c r="F53" s="163" t="s">
        <v>12</v>
      </c>
      <c r="G53" s="129" t="s">
        <v>164</v>
      </c>
      <c r="H53" s="250">
        <v>6</v>
      </c>
      <c r="I53" s="251"/>
      <c r="J53" s="252">
        <v>6</v>
      </c>
      <c r="K53" s="253">
        <v>9</v>
      </c>
      <c r="L53" s="253"/>
      <c r="M53" s="252">
        <v>9</v>
      </c>
      <c r="N53" s="253">
        <v>7</v>
      </c>
      <c r="O53" s="253"/>
      <c r="P53" s="252">
        <v>7</v>
      </c>
      <c r="Q53" s="250">
        <v>9</v>
      </c>
      <c r="R53" s="253"/>
      <c r="S53" s="252">
        <v>9</v>
      </c>
      <c r="T53" s="253">
        <v>7</v>
      </c>
      <c r="U53" s="253"/>
      <c r="V53" s="252">
        <v>7</v>
      </c>
      <c r="W53" s="253">
        <v>5</v>
      </c>
      <c r="X53" s="253"/>
      <c r="Y53" s="252">
        <v>5</v>
      </c>
      <c r="Z53" s="254">
        <v>7.28</v>
      </c>
      <c r="AA53" s="255" t="s">
        <v>368</v>
      </c>
      <c r="AB53" s="272">
        <v>8</v>
      </c>
      <c r="AC53" s="273"/>
      <c r="AD53" s="274">
        <v>8</v>
      </c>
      <c r="AE53" s="275">
        <v>4</v>
      </c>
      <c r="AF53" s="275">
        <v>6</v>
      </c>
      <c r="AG53" s="274">
        <v>6</v>
      </c>
      <c r="AH53" s="275">
        <v>7</v>
      </c>
      <c r="AI53" s="275"/>
      <c r="AJ53" s="274">
        <v>7</v>
      </c>
      <c r="AK53" s="272">
        <v>7</v>
      </c>
      <c r="AL53" s="275"/>
      <c r="AM53" s="274">
        <v>7</v>
      </c>
      <c r="AN53" s="275">
        <v>4</v>
      </c>
      <c r="AO53" s="275">
        <v>6</v>
      </c>
      <c r="AP53" s="274">
        <v>6</v>
      </c>
      <c r="AQ53" s="275">
        <v>6</v>
      </c>
      <c r="AR53" s="275"/>
      <c r="AS53" s="274">
        <v>6</v>
      </c>
      <c r="AT53" s="272">
        <v>7</v>
      </c>
      <c r="AU53" s="275"/>
      <c r="AV53" s="274">
        <v>7</v>
      </c>
      <c r="AW53" s="275">
        <v>9</v>
      </c>
      <c r="AX53" s="275"/>
      <c r="AY53" s="274">
        <v>9</v>
      </c>
      <c r="AZ53" s="276">
        <v>6.67</v>
      </c>
      <c r="BA53" s="277" t="s">
        <v>371</v>
      </c>
      <c r="BB53" s="291">
        <v>7</v>
      </c>
      <c r="BC53" s="292"/>
      <c r="BD53" s="293">
        <v>7</v>
      </c>
      <c r="BE53" s="291">
        <v>3</v>
      </c>
      <c r="BF53" s="292">
        <v>5</v>
      </c>
      <c r="BG53" s="293">
        <v>5</v>
      </c>
      <c r="BH53" s="291">
        <v>6</v>
      </c>
      <c r="BI53" s="292"/>
      <c r="BJ53" s="293">
        <v>6</v>
      </c>
      <c r="BK53" s="291">
        <v>6</v>
      </c>
      <c r="BL53" s="292"/>
      <c r="BM53" s="293">
        <v>6</v>
      </c>
      <c r="BN53" s="291">
        <v>7</v>
      </c>
      <c r="BO53" s="292"/>
      <c r="BP53" s="293">
        <v>7</v>
      </c>
      <c r="BQ53" s="291">
        <v>7</v>
      </c>
      <c r="BR53" s="292"/>
      <c r="BS53" s="293">
        <v>7</v>
      </c>
      <c r="BT53" s="291">
        <v>9</v>
      </c>
      <c r="BU53" s="292"/>
      <c r="BV53" s="293">
        <v>9</v>
      </c>
      <c r="BW53" s="294">
        <v>6.33</v>
      </c>
      <c r="BX53" s="295" t="s">
        <v>371</v>
      </c>
      <c r="BY53" s="306">
        <v>6</v>
      </c>
      <c r="BZ53" s="307"/>
      <c r="CA53" s="308">
        <v>6</v>
      </c>
      <c r="CB53" s="306">
        <v>4</v>
      </c>
      <c r="CC53" s="307">
        <v>4</v>
      </c>
      <c r="CD53" s="308">
        <v>4</v>
      </c>
      <c r="CE53" s="306">
        <v>4</v>
      </c>
      <c r="CF53" s="307">
        <v>6</v>
      </c>
      <c r="CG53" s="308">
        <v>6</v>
      </c>
      <c r="CH53" s="306">
        <v>8</v>
      </c>
      <c r="CI53" s="307"/>
      <c r="CJ53" s="308">
        <v>8</v>
      </c>
      <c r="CK53" s="306">
        <v>7</v>
      </c>
      <c r="CL53" s="307"/>
      <c r="CM53" s="308">
        <v>7</v>
      </c>
      <c r="CN53" s="306">
        <v>6</v>
      </c>
      <c r="CO53" s="307"/>
      <c r="CP53" s="308">
        <v>6</v>
      </c>
      <c r="CQ53" s="306">
        <v>0</v>
      </c>
      <c r="CR53" s="307"/>
      <c r="CS53" s="308">
        <v>0</v>
      </c>
      <c r="CT53" s="309">
        <v>6.2</v>
      </c>
      <c r="CU53" s="310" t="s">
        <v>367</v>
      </c>
      <c r="CV53" s="226">
        <v>3</v>
      </c>
      <c r="CW53" s="110">
        <v>6</v>
      </c>
      <c r="CX53" s="109">
        <v>6</v>
      </c>
      <c r="CY53" s="226">
        <v>6</v>
      </c>
      <c r="CZ53" s="110"/>
      <c r="DA53" s="109">
        <v>6</v>
      </c>
      <c r="DB53" s="226">
        <v>4</v>
      </c>
      <c r="DC53" s="110"/>
      <c r="DD53" s="109">
        <v>4</v>
      </c>
      <c r="DE53" s="226">
        <v>5</v>
      </c>
      <c r="DF53" s="110"/>
      <c r="DG53" s="109">
        <v>5</v>
      </c>
      <c r="DH53" s="226">
        <v>6</v>
      </c>
      <c r="DI53" s="110"/>
      <c r="DJ53" s="109">
        <v>6</v>
      </c>
      <c r="DK53" s="226">
        <v>9</v>
      </c>
      <c r="DL53" s="110"/>
      <c r="DM53" s="109">
        <v>9</v>
      </c>
      <c r="DN53" s="226">
        <v>7</v>
      </c>
      <c r="DO53" s="110"/>
      <c r="DP53" s="109">
        <v>7</v>
      </c>
      <c r="DQ53" s="140">
        <v>6</v>
      </c>
      <c r="DR53" s="141" t="s">
        <v>367</v>
      </c>
      <c r="DS53" s="111" t="s">
        <v>459</v>
      </c>
      <c r="DT53" s="104">
        <v>3</v>
      </c>
      <c r="DU53" s="104">
        <v>8</v>
      </c>
      <c r="DV53" s="112" t="s">
        <v>418</v>
      </c>
      <c r="DX53"/>
      <c r="DY53"/>
    </row>
    <row r="54" spans="1:129" s="18" customFormat="1" ht="19.5" customHeight="1">
      <c r="A54" s="158">
        <v>52</v>
      </c>
      <c r="B54" s="105" t="s">
        <v>179</v>
      </c>
      <c r="C54" s="106" t="s">
        <v>180</v>
      </c>
      <c r="D54" s="169">
        <v>409180140</v>
      </c>
      <c r="E54" s="168" t="s">
        <v>273</v>
      </c>
      <c r="F54" s="163" t="s">
        <v>325</v>
      </c>
      <c r="G54" s="129" t="s">
        <v>164</v>
      </c>
      <c r="H54" s="250">
        <v>7</v>
      </c>
      <c r="I54" s="251"/>
      <c r="J54" s="252">
        <v>7</v>
      </c>
      <c r="K54" s="253">
        <v>9</v>
      </c>
      <c r="L54" s="253"/>
      <c r="M54" s="252">
        <v>9</v>
      </c>
      <c r="N54" s="253">
        <v>5</v>
      </c>
      <c r="O54" s="253"/>
      <c r="P54" s="252">
        <v>5</v>
      </c>
      <c r="Q54" s="250">
        <v>9</v>
      </c>
      <c r="R54" s="253"/>
      <c r="S54" s="252">
        <v>9</v>
      </c>
      <c r="T54" s="253">
        <v>8</v>
      </c>
      <c r="U54" s="253"/>
      <c r="V54" s="252">
        <v>8</v>
      </c>
      <c r="W54" s="253">
        <v>9</v>
      </c>
      <c r="X54" s="253"/>
      <c r="Y54" s="252">
        <v>9</v>
      </c>
      <c r="Z54" s="254">
        <v>8.5</v>
      </c>
      <c r="AA54" s="255" t="s">
        <v>373</v>
      </c>
      <c r="AB54" s="272">
        <v>8</v>
      </c>
      <c r="AC54" s="273"/>
      <c r="AD54" s="274">
        <v>8</v>
      </c>
      <c r="AE54" s="275">
        <v>7</v>
      </c>
      <c r="AF54" s="275"/>
      <c r="AG54" s="274">
        <v>7</v>
      </c>
      <c r="AH54" s="275">
        <v>7</v>
      </c>
      <c r="AI54" s="275"/>
      <c r="AJ54" s="274">
        <v>7</v>
      </c>
      <c r="AK54" s="272">
        <v>6</v>
      </c>
      <c r="AL54" s="275"/>
      <c r="AM54" s="274">
        <v>6</v>
      </c>
      <c r="AN54" s="275">
        <v>5</v>
      </c>
      <c r="AO54" s="275"/>
      <c r="AP54" s="274">
        <v>5</v>
      </c>
      <c r="AQ54" s="275">
        <v>6</v>
      </c>
      <c r="AR54" s="275"/>
      <c r="AS54" s="274">
        <v>6</v>
      </c>
      <c r="AT54" s="272">
        <v>6</v>
      </c>
      <c r="AU54" s="275"/>
      <c r="AV54" s="274">
        <v>6</v>
      </c>
      <c r="AW54" s="275">
        <v>8</v>
      </c>
      <c r="AX54" s="275"/>
      <c r="AY54" s="274">
        <v>8</v>
      </c>
      <c r="AZ54" s="276">
        <v>6.36</v>
      </c>
      <c r="BA54" s="277" t="s">
        <v>371</v>
      </c>
      <c r="BB54" s="291">
        <v>5</v>
      </c>
      <c r="BC54" s="292"/>
      <c r="BD54" s="293">
        <v>5</v>
      </c>
      <c r="BE54" s="291">
        <v>6</v>
      </c>
      <c r="BF54" s="292"/>
      <c r="BG54" s="293">
        <v>6</v>
      </c>
      <c r="BH54" s="291">
        <v>10</v>
      </c>
      <c r="BI54" s="292"/>
      <c r="BJ54" s="293">
        <v>10</v>
      </c>
      <c r="BK54" s="291">
        <v>6</v>
      </c>
      <c r="BL54" s="292"/>
      <c r="BM54" s="293">
        <v>6</v>
      </c>
      <c r="BN54" s="291">
        <v>8</v>
      </c>
      <c r="BO54" s="292"/>
      <c r="BP54" s="293">
        <v>8</v>
      </c>
      <c r="BQ54" s="291">
        <v>7</v>
      </c>
      <c r="BR54" s="292"/>
      <c r="BS54" s="293">
        <v>7</v>
      </c>
      <c r="BT54" s="291">
        <v>8</v>
      </c>
      <c r="BU54" s="292"/>
      <c r="BV54" s="293">
        <v>8</v>
      </c>
      <c r="BW54" s="294">
        <v>7</v>
      </c>
      <c r="BX54" s="295" t="s">
        <v>368</v>
      </c>
      <c r="BY54" s="306">
        <v>5</v>
      </c>
      <c r="BZ54" s="307"/>
      <c r="CA54" s="308">
        <v>5</v>
      </c>
      <c r="CB54" s="306">
        <v>5</v>
      </c>
      <c r="CC54" s="307"/>
      <c r="CD54" s="308">
        <v>5</v>
      </c>
      <c r="CE54" s="306">
        <v>4</v>
      </c>
      <c r="CF54" s="307">
        <v>6</v>
      </c>
      <c r="CG54" s="308">
        <v>6</v>
      </c>
      <c r="CH54" s="306">
        <v>8</v>
      </c>
      <c r="CI54" s="307"/>
      <c r="CJ54" s="308">
        <v>8</v>
      </c>
      <c r="CK54" s="306">
        <v>7</v>
      </c>
      <c r="CL54" s="307"/>
      <c r="CM54" s="308">
        <v>7</v>
      </c>
      <c r="CN54" s="306">
        <v>5</v>
      </c>
      <c r="CO54" s="307"/>
      <c r="CP54" s="308">
        <v>5</v>
      </c>
      <c r="CQ54" s="306">
        <v>10</v>
      </c>
      <c r="CR54" s="307"/>
      <c r="CS54" s="308">
        <v>10</v>
      </c>
      <c r="CT54" s="309">
        <v>6.2</v>
      </c>
      <c r="CU54" s="310" t="s">
        <v>367</v>
      </c>
      <c r="CV54" s="226">
        <v>5</v>
      </c>
      <c r="CW54" s="110"/>
      <c r="CX54" s="109">
        <v>5</v>
      </c>
      <c r="CY54" s="226">
        <v>4</v>
      </c>
      <c r="CZ54" s="110"/>
      <c r="DA54" s="109">
        <v>4</v>
      </c>
      <c r="DB54" s="226">
        <v>9</v>
      </c>
      <c r="DC54" s="110"/>
      <c r="DD54" s="109">
        <v>9</v>
      </c>
      <c r="DE54" s="226">
        <v>5</v>
      </c>
      <c r="DF54" s="110"/>
      <c r="DG54" s="109">
        <v>5</v>
      </c>
      <c r="DH54" s="226">
        <v>6</v>
      </c>
      <c r="DI54" s="110"/>
      <c r="DJ54" s="109">
        <v>6</v>
      </c>
      <c r="DK54" s="226">
        <v>9</v>
      </c>
      <c r="DL54" s="110"/>
      <c r="DM54" s="109">
        <v>9</v>
      </c>
      <c r="DN54" s="226">
        <v>7</v>
      </c>
      <c r="DO54" s="110"/>
      <c r="DP54" s="109">
        <v>7</v>
      </c>
      <c r="DQ54" s="140">
        <v>6.43</v>
      </c>
      <c r="DR54" s="141" t="s">
        <v>367</v>
      </c>
      <c r="DS54" s="111" t="s">
        <v>460</v>
      </c>
      <c r="DT54" s="104">
        <v>1</v>
      </c>
      <c r="DU54" s="104">
        <v>3</v>
      </c>
      <c r="DV54" s="112" t="s">
        <v>418</v>
      </c>
      <c r="DX54"/>
      <c r="DY54"/>
    </row>
    <row r="55" spans="1:129" s="18" customFormat="1" ht="19.5" customHeight="1">
      <c r="A55" s="164">
        <v>53</v>
      </c>
      <c r="B55" s="105" t="s">
        <v>181</v>
      </c>
      <c r="C55" s="106" t="s">
        <v>182</v>
      </c>
      <c r="D55" s="165">
        <v>409180141</v>
      </c>
      <c r="E55" s="168" t="s">
        <v>256</v>
      </c>
      <c r="F55" s="163" t="s">
        <v>7</v>
      </c>
      <c r="G55" s="129" t="s">
        <v>231</v>
      </c>
      <c r="H55" s="250">
        <v>7</v>
      </c>
      <c r="I55" s="251"/>
      <c r="J55" s="252">
        <v>7</v>
      </c>
      <c r="K55" s="253">
        <v>8</v>
      </c>
      <c r="L55" s="253"/>
      <c r="M55" s="252">
        <v>8</v>
      </c>
      <c r="N55" s="253">
        <v>7</v>
      </c>
      <c r="O55" s="253"/>
      <c r="P55" s="252">
        <v>7</v>
      </c>
      <c r="Q55" s="250">
        <v>9</v>
      </c>
      <c r="R55" s="253"/>
      <c r="S55" s="252">
        <v>9</v>
      </c>
      <c r="T55" s="253">
        <v>7</v>
      </c>
      <c r="U55" s="253"/>
      <c r="V55" s="252">
        <v>7</v>
      </c>
      <c r="W55" s="253">
        <v>8</v>
      </c>
      <c r="X55" s="253"/>
      <c r="Y55" s="252">
        <v>8</v>
      </c>
      <c r="Z55" s="254">
        <v>7.83</v>
      </c>
      <c r="AA55" s="255" t="s">
        <v>368</v>
      </c>
      <c r="AB55" s="272">
        <v>7</v>
      </c>
      <c r="AC55" s="273"/>
      <c r="AD55" s="274">
        <v>7</v>
      </c>
      <c r="AE55" s="275">
        <v>6</v>
      </c>
      <c r="AF55" s="275"/>
      <c r="AG55" s="274">
        <v>6</v>
      </c>
      <c r="AH55" s="275">
        <v>6</v>
      </c>
      <c r="AI55" s="275"/>
      <c r="AJ55" s="274">
        <v>6</v>
      </c>
      <c r="AK55" s="272">
        <v>7</v>
      </c>
      <c r="AL55" s="275"/>
      <c r="AM55" s="274">
        <v>7</v>
      </c>
      <c r="AN55" s="275">
        <v>5</v>
      </c>
      <c r="AO55" s="275"/>
      <c r="AP55" s="274">
        <v>5</v>
      </c>
      <c r="AQ55" s="275">
        <v>8</v>
      </c>
      <c r="AR55" s="275"/>
      <c r="AS55" s="274">
        <v>8</v>
      </c>
      <c r="AT55" s="272">
        <v>7</v>
      </c>
      <c r="AU55" s="275"/>
      <c r="AV55" s="274">
        <v>7</v>
      </c>
      <c r="AW55" s="275">
        <v>8</v>
      </c>
      <c r="AX55" s="275"/>
      <c r="AY55" s="274">
        <v>8</v>
      </c>
      <c r="AZ55" s="276">
        <v>6.57</v>
      </c>
      <c r="BA55" s="277" t="s">
        <v>371</v>
      </c>
      <c r="BB55" s="291">
        <v>8</v>
      </c>
      <c r="BC55" s="292"/>
      <c r="BD55" s="293">
        <v>8</v>
      </c>
      <c r="BE55" s="291">
        <v>6</v>
      </c>
      <c r="BF55" s="292"/>
      <c r="BG55" s="293">
        <v>6</v>
      </c>
      <c r="BH55" s="291">
        <v>10</v>
      </c>
      <c r="BI55" s="292"/>
      <c r="BJ55" s="293">
        <v>10</v>
      </c>
      <c r="BK55" s="291">
        <v>8</v>
      </c>
      <c r="BL55" s="292"/>
      <c r="BM55" s="293">
        <v>8</v>
      </c>
      <c r="BN55" s="291">
        <v>8</v>
      </c>
      <c r="BO55" s="292"/>
      <c r="BP55" s="293">
        <v>8</v>
      </c>
      <c r="BQ55" s="291">
        <v>6</v>
      </c>
      <c r="BR55" s="292"/>
      <c r="BS55" s="293">
        <v>6</v>
      </c>
      <c r="BT55" s="291">
        <v>6</v>
      </c>
      <c r="BU55" s="292"/>
      <c r="BV55" s="293">
        <v>6</v>
      </c>
      <c r="BW55" s="294">
        <v>7.81</v>
      </c>
      <c r="BX55" s="295" t="s">
        <v>368</v>
      </c>
      <c r="BY55" s="306">
        <v>7</v>
      </c>
      <c r="BZ55" s="307"/>
      <c r="CA55" s="308">
        <v>7</v>
      </c>
      <c r="CB55" s="306">
        <v>4</v>
      </c>
      <c r="CC55" s="307">
        <v>5</v>
      </c>
      <c r="CD55" s="308">
        <v>5</v>
      </c>
      <c r="CE55" s="306">
        <v>7</v>
      </c>
      <c r="CF55" s="307"/>
      <c r="CG55" s="308">
        <v>7</v>
      </c>
      <c r="CH55" s="306">
        <v>8</v>
      </c>
      <c r="CI55" s="307"/>
      <c r="CJ55" s="308">
        <v>8</v>
      </c>
      <c r="CK55" s="306">
        <v>7</v>
      </c>
      <c r="CL55" s="307"/>
      <c r="CM55" s="308">
        <v>7</v>
      </c>
      <c r="CN55" s="306">
        <v>5</v>
      </c>
      <c r="CO55" s="307"/>
      <c r="CP55" s="308">
        <v>5</v>
      </c>
      <c r="CQ55" s="306">
        <v>10</v>
      </c>
      <c r="CR55" s="307"/>
      <c r="CS55" s="308">
        <v>10</v>
      </c>
      <c r="CT55" s="309">
        <v>6.8</v>
      </c>
      <c r="CU55" s="310" t="s">
        <v>367</v>
      </c>
      <c r="CV55" s="226">
        <v>3</v>
      </c>
      <c r="CW55" s="110">
        <v>7</v>
      </c>
      <c r="CX55" s="109">
        <v>7</v>
      </c>
      <c r="CY55" s="226">
        <v>7</v>
      </c>
      <c r="CZ55" s="110"/>
      <c r="DA55" s="109">
        <v>7</v>
      </c>
      <c r="DB55" s="226">
        <v>9</v>
      </c>
      <c r="DC55" s="110"/>
      <c r="DD55" s="109">
        <v>9</v>
      </c>
      <c r="DE55" s="226">
        <v>6</v>
      </c>
      <c r="DF55" s="110"/>
      <c r="DG55" s="109">
        <v>6</v>
      </c>
      <c r="DH55" s="226">
        <v>8</v>
      </c>
      <c r="DI55" s="110"/>
      <c r="DJ55" s="109">
        <v>8</v>
      </c>
      <c r="DK55" s="226">
        <v>9</v>
      </c>
      <c r="DL55" s="110"/>
      <c r="DM55" s="109">
        <v>9</v>
      </c>
      <c r="DN55" s="226">
        <v>6</v>
      </c>
      <c r="DO55" s="110"/>
      <c r="DP55" s="109">
        <v>6</v>
      </c>
      <c r="DQ55" s="140">
        <v>7.7</v>
      </c>
      <c r="DR55" s="141" t="s">
        <v>368</v>
      </c>
      <c r="DS55" s="111" t="s">
        <v>461</v>
      </c>
      <c r="DT55" s="104">
        <v>0</v>
      </c>
      <c r="DU55" s="104">
        <v>0</v>
      </c>
      <c r="DV55" s="112" t="s">
        <v>418</v>
      </c>
      <c r="DX55"/>
      <c r="DY55"/>
    </row>
    <row r="56" spans="1:129" s="18" customFormat="1" ht="19.5" customHeight="1">
      <c r="A56" s="158">
        <v>54</v>
      </c>
      <c r="B56" s="105" t="s">
        <v>183</v>
      </c>
      <c r="C56" s="106" t="s">
        <v>184</v>
      </c>
      <c r="D56" s="169">
        <v>409180142</v>
      </c>
      <c r="E56" s="168" t="s">
        <v>295</v>
      </c>
      <c r="F56" s="163" t="s">
        <v>14</v>
      </c>
      <c r="G56" s="129" t="s">
        <v>164</v>
      </c>
      <c r="H56" s="250">
        <v>7</v>
      </c>
      <c r="I56" s="251"/>
      <c r="J56" s="252">
        <v>7</v>
      </c>
      <c r="K56" s="253">
        <v>6</v>
      </c>
      <c r="L56" s="253"/>
      <c r="M56" s="252">
        <v>6</v>
      </c>
      <c r="N56" s="253">
        <v>6</v>
      </c>
      <c r="O56" s="253"/>
      <c r="P56" s="252">
        <v>6</v>
      </c>
      <c r="Q56" s="250">
        <v>9</v>
      </c>
      <c r="R56" s="253"/>
      <c r="S56" s="252">
        <v>9</v>
      </c>
      <c r="T56" s="253">
        <v>9</v>
      </c>
      <c r="U56" s="253"/>
      <c r="V56" s="252">
        <v>9</v>
      </c>
      <c r="W56" s="253">
        <v>7</v>
      </c>
      <c r="X56" s="253"/>
      <c r="Y56" s="252">
        <v>7</v>
      </c>
      <c r="Z56" s="254">
        <v>7.39</v>
      </c>
      <c r="AA56" s="255" t="s">
        <v>368</v>
      </c>
      <c r="AB56" s="272">
        <v>9</v>
      </c>
      <c r="AC56" s="273"/>
      <c r="AD56" s="274">
        <v>9</v>
      </c>
      <c r="AE56" s="275">
        <v>6</v>
      </c>
      <c r="AF56" s="275"/>
      <c r="AG56" s="274">
        <v>6</v>
      </c>
      <c r="AH56" s="275">
        <v>6</v>
      </c>
      <c r="AI56" s="275"/>
      <c r="AJ56" s="274">
        <v>6</v>
      </c>
      <c r="AK56" s="272">
        <v>8</v>
      </c>
      <c r="AL56" s="275"/>
      <c r="AM56" s="274">
        <v>8</v>
      </c>
      <c r="AN56" s="275">
        <v>4</v>
      </c>
      <c r="AO56" s="275">
        <v>8</v>
      </c>
      <c r="AP56" s="274">
        <v>8</v>
      </c>
      <c r="AQ56" s="275">
        <v>8</v>
      </c>
      <c r="AR56" s="275"/>
      <c r="AS56" s="274">
        <v>8</v>
      </c>
      <c r="AT56" s="272">
        <v>8</v>
      </c>
      <c r="AU56" s="275"/>
      <c r="AV56" s="274">
        <v>8</v>
      </c>
      <c r="AW56" s="275">
        <v>8</v>
      </c>
      <c r="AX56" s="275"/>
      <c r="AY56" s="274">
        <v>8</v>
      </c>
      <c r="AZ56" s="276">
        <v>7.51</v>
      </c>
      <c r="BA56" s="277" t="s">
        <v>368</v>
      </c>
      <c r="BB56" s="291">
        <v>8</v>
      </c>
      <c r="BC56" s="292"/>
      <c r="BD56" s="293">
        <v>8</v>
      </c>
      <c r="BE56" s="291">
        <v>7</v>
      </c>
      <c r="BF56" s="292"/>
      <c r="BG56" s="293">
        <v>7</v>
      </c>
      <c r="BH56" s="291">
        <v>10</v>
      </c>
      <c r="BI56" s="292"/>
      <c r="BJ56" s="293">
        <v>10</v>
      </c>
      <c r="BK56" s="291">
        <v>9</v>
      </c>
      <c r="BL56" s="292"/>
      <c r="BM56" s="293">
        <v>9</v>
      </c>
      <c r="BN56" s="291">
        <v>9</v>
      </c>
      <c r="BO56" s="292"/>
      <c r="BP56" s="293">
        <v>9</v>
      </c>
      <c r="BQ56" s="291">
        <v>8</v>
      </c>
      <c r="BR56" s="292"/>
      <c r="BS56" s="293">
        <v>8</v>
      </c>
      <c r="BT56" s="291">
        <v>10</v>
      </c>
      <c r="BU56" s="292"/>
      <c r="BV56" s="293">
        <v>10</v>
      </c>
      <c r="BW56" s="294">
        <v>8.57</v>
      </c>
      <c r="BX56" s="295" t="s">
        <v>373</v>
      </c>
      <c r="BY56" s="306">
        <v>7</v>
      </c>
      <c r="BZ56" s="307"/>
      <c r="CA56" s="308">
        <v>7</v>
      </c>
      <c r="CB56" s="306">
        <v>4</v>
      </c>
      <c r="CC56" s="307">
        <v>6</v>
      </c>
      <c r="CD56" s="308">
        <v>6</v>
      </c>
      <c r="CE56" s="306">
        <v>4</v>
      </c>
      <c r="CF56" s="307">
        <v>6</v>
      </c>
      <c r="CG56" s="308">
        <v>6</v>
      </c>
      <c r="CH56" s="306">
        <v>9</v>
      </c>
      <c r="CI56" s="307"/>
      <c r="CJ56" s="308">
        <v>9</v>
      </c>
      <c r="CK56" s="306">
        <v>8</v>
      </c>
      <c r="CL56" s="307"/>
      <c r="CM56" s="308">
        <v>8</v>
      </c>
      <c r="CN56" s="306">
        <v>7</v>
      </c>
      <c r="CO56" s="307"/>
      <c r="CP56" s="308">
        <v>7</v>
      </c>
      <c r="CQ56" s="306">
        <v>3</v>
      </c>
      <c r="CR56" s="307"/>
      <c r="CS56" s="308">
        <v>3</v>
      </c>
      <c r="CT56" s="309">
        <v>7.2</v>
      </c>
      <c r="CU56" s="310" t="s">
        <v>368</v>
      </c>
      <c r="CV56" s="226">
        <v>5</v>
      </c>
      <c r="CW56" s="110"/>
      <c r="CX56" s="109">
        <v>5</v>
      </c>
      <c r="CY56" s="226">
        <v>9</v>
      </c>
      <c r="CZ56" s="110"/>
      <c r="DA56" s="109">
        <v>9</v>
      </c>
      <c r="DB56" s="226">
        <v>8</v>
      </c>
      <c r="DC56" s="110"/>
      <c r="DD56" s="109">
        <v>8</v>
      </c>
      <c r="DE56" s="226">
        <v>7</v>
      </c>
      <c r="DF56" s="110"/>
      <c r="DG56" s="109">
        <v>7</v>
      </c>
      <c r="DH56" s="226">
        <v>9</v>
      </c>
      <c r="DI56" s="110"/>
      <c r="DJ56" s="109">
        <v>9</v>
      </c>
      <c r="DK56" s="226">
        <v>9</v>
      </c>
      <c r="DL56" s="110"/>
      <c r="DM56" s="109">
        <v>9</v>
      </c>
      <c r="DN56" s="226">
        <v>7</v>
      </c>
      <c r="DO56" s="110"/>
      <c r="DP56" s="109">
        <v>7</v>
      </c>
      <c r="DQ56" s="140">
        <v>7.78</v>
      </c>
      <c r="DR56" s="141" t="s">
        <v>368</v>
      </c>
      <c r="DS56" s="111" t="s">
        <v>462</v>
      </c>
      <c r="DT56" s="104">
        <v>1</v>
      </c>
      <c r="DU56" s="104">
        <v>0</v>
      </c>
      <c r="DV56" s="112" t="s">
        <v>418</v>
      </c>
      <c r="DX56"/>
      <c r="DY56"/>
    </row>
    <row r="57" spans="1:129" s="18" customFormat="1" ht="19.5" customHeight="1">
      <c r="A57" s="164">
        <v>55</v>
      </c>
      <c r="B57" s="105" t="s">
        <v>145</v>
      </c>
      <c r="C57" s="106" t="s">
        <v>185</v>
      </c>
      <c r="D57" s="169">
        <v>409180144</v>
      </c>
      <c r="E57" s="168" t="s">
        <v>296</v>
      </c>
      <c r="F57" s="163" t="s">
        <v>6</v>
      </c>
      <c r="G57" s="129" t="s">
        <v>231</v>
      </c>
      <c r="H57" s="250">
        <v>7</v>
      </c>
      <c r="I57" s="251"/>
      <c r="J57" s="252">
        <v>7</v>
      </c>
      <c r="K57" s="253">
        <v>7</v>
      </c>
      <c r="L57" s="253"/>
      <c r="M57" s="252">
        <v>7</v>
      </c>
      <c r="N57" s="253">
        <v>5</v>
      </c>
      <c r="O57" s="253"/>
      <c r="P57" s="252">
        <v>5</v>
      </c>
      <c r="Q57" s="250">
        <v>9</v>
      </c>
      <c r="R57" s="253"/>
      <c r="S57" s="252">
        <v>9</v>
      </c>
      <c r="T57" s="253">
        <v>7</v>
      </c>
      <c r="U57" s="253"/>
      <c r="V57" s="252">
        <v>7</v>
      </c>
      <c r="W57" s="253">
        <v>7</v>
      </c>
      <c r="X57" s="253"/>
      <c r="Y57" s="252">
        <v>7</v>
      </c>
      <c r="Z57" s="254">
        <v>7.33</v>
      </c>
      <c r="AA57" s="255" t="s">
        <v>368</v>
      </c>
      <c r="AB57" s="272">
        <v>7</v>
      </c>
      <c r="AC57" s="273"/>
      <c r="AD57" s="274">
        <v>7</v>
      </c>
      <c r="AE57" s="275">
        <v>5</v>
      </c>
      <c r="AF57" s="275"/>
      <c r="AG57" s="274">
        <v>5</v>
      </c>
      <c r="AH57" s="275">
        <v>7</v>
      </c>
      <c r="AI57" s="275"/>
      <c r="AJ57" s="274">
        <v>7</v>
      </c>
      <c r="AK57" s="272">
        <v>7</v>
      </c>
      <c r="AL57" s="275"/>
      <c r="AM57" s="274">
        <v>7</v>
      </c>
      <c r="AN57" s="275">
        <v>5</v>
      </c>
      <c r="AO57" s="275"/>
      <c r="AP57" s="274">
        <v>5</v>
      </c>
      <c r="AQ57" s="275">
        <v>8</v>
      </c>
      <c r="AR57" s="275"/>
      <c r="AS57" s="274">
        <v>8</v>
      </c>
      <c r="AT57" s="272">
        <v>7</v>
      </c>
      <c r="AU57" s="275"/>
      <c r="AV57" s="274">
        <v>7</v>
      </c>
      <c r="AW57" s="275">
        <v>6</v>
      </c>
      <c r="AX57" s="275"/>
      <c r="AY57" s="274">
        <v>6</v>
      </c>
      <c r="AZ57" s="276">
        <v>6.54</v>
      </c>
      <c r="BA57" s="277" t="s">
        <v>371</v>
      </c>
      <c r="BB57" s="291">
        <v>8</v>
      </c>
      <c r="BC57" s="292"/>
      <c r="BD57" s="293">
        <v>8</v>
      </c>
      <c r="BE57" s="291">
        <v>7</v>
      </c>
      <c r="BF57" s="292"/>
      <c r="BG57" s="293">
        <v>7</v>
      </c>
      <c r="BH57" s="291">
        <v>1</v>
      </c>
      <c r="BI57" s="292">
        <v>10</v>
      </c>
      <c r="BJ57" s="293">
        <v>10</v>
      </c>
      <c r="BK57" s="291">
        <v>8</v>
      </c>
      <c r="BL57" s="292"/>
      <c r="BM57" s="293">
        <v>8</v>
      </c>
      <c r="BN57" s="291">
        <v>9</v>
      </c>
      <c r="BO57" s="292"/>
      <c r="BP57" s="293">
        <v>9</v>
      </c>
      <c r="BQ57" s="291">
        <v>8</v>
      </c>
      <c r="BR57" s="292"/>
      <c r="BS57" s="293">
        <v>8</v>
      </c>
      <c r="BT57" s="291">
        <v>5</v>
      </c>
      <c r="BU57" s="292"/>
      <c r="BV57" s="293">
        <v>5</v>
      </c>
      <c r="BW57" s="294">
        <v>8.38</v>
      </c>
      <c r="BX57" s="295" t="s">
        <v>373</v>
      </c>
      <c r="BY57" s="306">
        <v>8</v>
      </c>
      <c r="BZ57" s="307"/>
      <c r="CA57" s="308">
        <v>8</v>
      </c>
      <c r="CB57" s="306">
        <v>4</v>
      </c>
      <c r="CC57" s="307">
        <v>5</v>
      </c>
      <c r="CD57" s="308">
        <v>5</v>
      </c>
      <c r="CE57" s="306">
        <v>7</v>
      </c>
      <c r="CF57" s="307"/>
      <c r="CG57" s="308">
        <v>7</v>
      </c>
      <c r="CH57" s="306">
        <v>8</v>
      </c>
      <c r="CI57" s="307"/>
      <c r="CJ57" s="308">
        <v>8</v>
      </c>
      <c r="CK57" s="306">
        <v>8</v>
      </c>
      <c r="CL57" s="307"/>
      <c r="CM57" s="308">
        <v>8</v>
      </c>
      <c r="CN57" s="306">
        <v>5</v>
      </c>
      <c r="CO57" s="307"/>
      <c r="CP57" s="308">
        <v>5</v>
      </c>
      <c r="CQ57" s="306">
        <v>8</v>
      </c>
      <c r="CR57" s="307"/>
      <c r="CS57" s="308">
        <v>8</v>
      </c>
      <c r="CT57" s="309">
        <v>7.2</v>
      </c>
      <c r="CU57" s="310" t="s">
        <v>368</v>
      </c>
      <c r="CV57" s="226">
        <v>4</v>
      </c>
      <c r="CW57" s="110">
        <v>6</v>
      </c>
      <c r="CX57" s="109">
        <v>6</v>
      </c>
      <c r="CY57" s="226">
        <v>5</v>
      </c>
      <c r="CZ57" s="110"/>
      <c r="DA57" s="109">
        <v>5</v>
      </c>
      <c r="DB57" s="226">
        <v>9</v>
      </c>
      <c r="DC57" s="110"/>
      <c r="DD57" s="109">
        <v>9</v>
      </c>
      <c r="DE57" s="226">
        <v>9</v>
      </c>
      <c r="DF57" s="110"/>
      <c r="DG57" s="109">
        <v>9</v>
      </c>
      <c r="DH57" s="226">
        <v>8</v>
      </c>
      <c r="DI57" s="110"/>
      <c r="DJ57" s="109">
        <v>8</v>
      </c>
      <c r="DK57" s="226">
        <v>9</v>
      </c>
      <c r="DL57" s="110"/>
      <c r="DM57" s="109">
        <v>9</v>
      </c>
      <c r="DN57" s="226">
        <v>6</v>
      </c>
      <c r="DO57" s="110"/>
      <c r="DP57" s="109">
        <v>6</v>
      </c>
      <c r="DQ57" s="140">
        <v>7.78</v>
      </c>
      <c r="DR57" s="141" t="s">
        <v>368</v>
      </c>
      <c r="DS57" s="111" t="s">
        <v>463</v>
      </c>
      <c r="DT57" s="104">
        <v>0</v>
      </c>
      <c r="DU57" s="104">
        <v>0</v>
      </c>
      <c r="DV57" s="112" t="s">
        <v>418</v>
      </c>
      <c r="DX57"/>
      <c r="DY57"/>
    </row>
    <row r="58" spans="1:129" s="18" customFormat="1" ht="19.5" customHeight="1">
      <c r="A58" s="158">
        <v>56</v>
      </c>
      <c r="B58" s="115" t="s">
        <v>186</v>
      </c>
      <c r="C58" s="116" t="s">
        <v>187</v>
      </c>
      <c r="D58" s="165">
        <v>409180145</v>
      </c>
      <c r="E58" s="170" t="s">
        <v>297</v>
      </c>
      <c r="F58" s="171" t="s">
        <v>28</v>
      </c>
      <c r="G58" s="129" t="s">
        <v>164</v>
      </c>
      <c r="H58" s="250">
        <v>6</v>
      </c>
      <c r="I58" s="251"/>
      <c r="J58" s="252">
        <v>6</v>
      </c>
      <c r="K58" s="253">
        <v>6</v>
      </c>
      <c r="L58" s="253"/>
      <c r="M58" s="252">
        <v>6</v>
      </c>
      <c r="N58" s="253">
        <v>7</v>
      </c>
      <c r="O58" s="253"/>
      <c r="P58" s="252">
        <v>7</v>
      </c>
      <c r="Q58" s="250">
        <v>9</v>
      </c>
      <c r="R58" s="253"/>
      <c r="S58" s="252">
        <v>9</v>
      </c>
      <c r="T58" s="253">
        <v>7</v>
      </c>
      <c r="U58" s="253"/>
      <c r="V58" s="252">
        <v>7</v>
      </c>
      <c r="W58" s="253">
        <v>8</v>
      </c>
      <c r="X58" s="253"/>
      <c r="Y58" s="252">
        <v>8</v>
      </c>
      <c r="Z58" s="254">
        <v>7.11</v>
      </c>
      <c r="AA58" s="255" t="s">
        <v>368</v>
      </c>
      <c r="AB58" s="272">
        <v>4</v>
      </c>
      <c r="AC58" s="273">
        <v>5</v>
      </c>
      <c r="AD58" s="274">
        <v>5</v>
      </c>
      <c r="AE58" s="275">
        <v>5</v>
      </c>
      <c r="AF58" s="275"/>
      <c r="AG58" s="274">
        <v>5</v>
      </c>
      <c r="AH58" s="275">
        <v>5</v>
      </c>
      <c r="AI58" s="275"/>
      <c r="AJ58" s="274">
        <v>5</v>
      </c>
      <c r="AK58" s="272">
        <v>7</v>
      </c>
      <c r="AL58" s="275"/>
      <c r="AM58" s="274">
        <v>7</v>
      </c>
      <c r="AN58" s="275">
        <v>3</v>
      </c>
      <c r="AO58" s="275">
        <v>2</v>
      </c>
      <c r="AP58" s="274">
        <v>3</v>
      </c>
      <c r="AQ58" s="275">
        <v>6</v>
      </c>
      <c r="AR58" s="275"/>
      <c r="AS58" s="274">
        <v>6</v>
      </c>
      <c r="AT58" s="272">
        <v>6</v>
      </c>
      <c r="AU58" s="275"/>
      <c r="AV58" s="274">
        <v>6</v>
      </c>
      <c r="AW58" s="275">
        <v>7</v>
      </c>
      <c r="AX58" s="275"/>
      <c r="AY58" s="274">
        <v>7</v>
      </c>
      <c r="AZ58" s="276">
        <v>5.46</v>
      </c>
      <c r="BA58" s="277" t="s">
        <v>372</v>
      </c>
      <c r="BB58" s="291">
        <v>7</v>
      </c>
      <c r="BC58" s="292"/>
      <c r="BD58" s="293">
        <v>7</v>
      </c>
      <c r="BE58" s="291">
        <v>5</v>
      </c>
      <c r="BF58" s="292"/>
      <c r="BG58" s="293">
        <v>5</v>
      </c>
      <c r="BH58" s="291">
        <v>1</v>
      </c>
      <c r="BI58" s="292">
        <v>10</v>
      </c>
      <c r="BJ58" s="293">
        <v>10</v>
      </c>
      <c r="BK58" s="291">
        <v>7</v>
      </c>
      <c r="BL58" s="292"/>
      <c r="BM58" s="293">
        <v>7</v>
      </c>
      <c r="BN58" s="291">
        <v>8</v>
      </c>
      <c r="BO58" s="292"/>
      <c r="BP58" s="293">
        <v>8</v>
      </c>
      <c r="BQ58" s="291">
        <v>5</v>
      </c>
      <c r="BR58" s="292"/>
      <c r="BS58" s="293">
        <v>5</v>
      </c>
      <c r="BT58" s="291">
        <v>9</v>
      </c>
      <c r="BU58" s="292"/>
      <c r="BV58" s="293">
        <v>9</v>
      </c>
      <c r="BW58" s="294">
        <v>7.14</v>
      </c>
      <c r="BX58" s="295" t="s">
        <v>368</v>
      </c>
      <c r="BY58" s="306">
        <v>7</v>
      </c>
      <c r="BZ58" s="307"/>
      <c r="CA58" s="308">
        <v>7</v>
      </c>
      <c r="CB58" s="306">
        <v>4</v>
      </c>
      <c r="CC58" s="307">
        <v>6</v>
      </c>
      <c r="CD58" s="308">
        <v>6</v>
      </c>
      <c r="CE58" s="306">
        <v>7</v>
      </c>
      <c r="CF58" s="307"/>
      <c r="CG58" s="308">
        <v>7</v>
      </c>
      <c r="CH58" s="306">
        <v>8</v>
      </c>
      <c r="CI58" s="307"/>
      <c r="CJ58" s="308">
        <v>8</v>
      </c>
      <c r="CK58" s="306">
        <v>8</v>
      </c>
      <c r="CL58" s="307"/>
      <c r="CM58" s="308">
        <v>8</v>
      </c>
      <c r="CN58" s="306">
        <v>6</v>
      </c>
      <c r="CO58" s="307"/>
      <c r="CP58" s="308">
        <v>6</v>
      </c>
      <c r="CQ58" s="306">
        <v>10</v>
      </c>
      <c r="CR58" s="307"/>
      <c r="CS58" s="308">
        <v>10</v>
      </c>
      <c r="CT58" s="309">
        <v>7.2</v>
      </c>
      <c r="CU58" s="310" t="s">
        <v>368</v>
      </c>
      <c r="CV58" s="226">
        <v>5</v>
      </c>
      <c r="CW58" s="110"/>
      <c r="CX58" s="109">
        <v>5</v>
      </c>
      <c r="CY58" s="226">
        <v>8</v>
      </c>
      <c r="CZ58" s="110"/>
      <c r="DA58" s="109">
        <v>8</v>
      </c>
      <c r="DB58" s="226">
        <v>9</v>
      </c>
      <c r="DC58" s="110"/>
      <c r="DD58" s="109">
        <v>9</v>
      </c>
      <c r="DE58" s="226">
        <v>9</v>
      </c>
      <c r="DF58" s="110"/>
      <c r="DG58" s="109">
        <v>9</v>
      </c>
      <c r="DH58" s="226">
        <v>7</v>
      </c>
      <c r="DI58" s="110"/>
      <c r="DJ58" s="109">
        <v>7</v>
      </c>
      <c r="DK58" s="226">
        <v>9</v>
      </c>
      <c r="DL58" s="110"/>
      <c r="DM58" s="109">
        <v>9</v>
      </c>
      <c r="DN58" s="226">
        <v>7</v>
      </c>
      <c r="DO58" s="110"/>
      <c r="DP58" s="109">
        <v>7</v>
      </c>
      <c r="DQ58" s="140">
        <v>7.83</v>
      </c>
      <c r="DR58" s="141" t="s">
        <v>368</v>
      </c>
      <c r="DS58" s="111" t="s">
        <v>421</v>
      </c>
      <c r="DT58" s="104">
        <v>1</v>
      </c>
      <c r="DU58" s="104">
        <v>4</v>
      </c>
      <c r="DV58" s="112" t="s">
        <v>418</v>
      </c>
      <c r="DX58"/>
      <c r="DY58"/>
    </row>
    <row r="59" spans="1:129" s="18" customFormat="1" ht="19.5" customHeight="1">
      <c r="A59" s="164">
        <v>57</v>
      </c>
      <c r="B59" s="115" t="s">
        <v>188</v>
      </c>
      <c r="C59" s="116" t="s">
        <v>189</v>
      </c>
      <c r="D59" s="169">
        <v>409180146</v>
      </c>
      <c r="E59" s="170" t="s">
        <v>298</v>
      </c>
      <c r="F59" s="171" t="s">
        <v>13</v>
      </c>
      <c r="G59" s="129" t="s">
        <v>231</v>
      </c>
      <c r="H59" s="250">
        <v>8</v>
      </c>
      <c r="I59" s="251"/>
      <c r="J59" s="252">
        <v>8</v>
      </c>
      <c r="K59" s="253">
        <v>8</v>
      </c>
      <c r="L59" s="253"/>
      <c r="M59" s="252">
        <v>8</v>
      </c>
      <c r="N59" s="253">
        <v>5</v>
      </c>
      <c r="O59" s="253"/>
      <c r="P59" s="252">
        <v>5</v>
      </c>
      <c r="Q59" s="250">
        <v>9</v>
      </c>
      <c r="R59" s="253"/>
      <c r="S59" s="252">
        <v>9</v>
      </c>
      <c r="T59" s="253">
        <v>7</v>
      </c>
      <c r="U59" s="253"/>
      <c r="V59" s="252">
        <v>7</v>
      </c>
      <c r="W59" s="253">
        <v>6</v>
      </c>
      <c r="X59" s="253"/>
      <c r="Y59" s="252">
        <v>6</v>
      </c>
      <c r="Z59" s="254">
        <v>7.56</v>
      </c>
      <c r="AA59" s="255" t="s">
        <v>368</v>
      </c>
      <c r="AB59" s="272">
        <v>7</v>
      </c>
      <c r="AC59" s="273"/>
      <c r="AD59" s="274">
        <v>7</v>
      </c>
      <c r="AE59" s="275">
        <v>5</v>
      </c>
      <c r="AF59" s="275"/>
      <c r="AG59" s="274">
        <v>5</v>
      </c>
      <c r="AH59" s="275">
        <v>7</v>
      </c>
      <c r="AI59" s="275"/>
      <c r="AJ59" s="274">
        <v>7</v>
      </c>
      <c r="AK59" s="272">
        <v>8</v>
      </c>
      <c r="AL59" s="275"/>
      <c r="AM59" s="274">
        <v>8</v>
      </c>
      <c r="AN59" s="275">
        <v>7</v>
      </c>
      <c r="AO59" s="275"/>
      <c r="AP59" s="274">
        <v>7</v>
      </c>
      <c r="AQ59" s="275">
        <v>8</v>
      </c>
      <c r="AR59" s="275"/>
      <c r="AS59" s="274">
        <v>8</v>
      </c>
      <c r="AT59" s="272">
        <v>7</v>
      </c>
      <c r="AU59" s="275"/>
      <c r="AV59" s="274">
        <v>7</v>
      </c>
      <c r="AW59" s="275">
        <v>7</v>
      </c>
      <c r="AX59" s="275"/>
      <c r="AY59" s="274">
        <v>7</v>
      </c>
      <c r="AZ59" s="276">
        <v>7.05</v>
      </c>
      <c r="BA59" s="277" t="s">
        <v>368</v>
      </c>
      <c r="BB59" s="291">
        <v>7</v>
      </c>
      <c r="BC59" s="292"/>
      <c r="BD59" s="293">
        <v>7</v>
      </c>
      <c r="BE59" s="291">
        <v>6</v>
      </c>
      <c r="BF59" s="292"/>
      <c r="BG59" s="293">
        <v>6</v>
      </c>
      <c r="BH59" s="291">
        <v>10</v>
      </c>
      <c r="BI59" s="292"/>
      <c r="BJ59" s="293">
        <v>10</v>
      </c>
      <c r="BK59" s="291">
        <v>8</v>
      </c>
      <c r="BL59" s="292"/>
      <c r="BM59" s="293">
        <v>8</v>
      </c>
      <c r="BN59" s="291">
        <v>9</v>
      </c>
      <c r="BO59" s="292"/>
      <c r="BP59" s="293">
        <v>9</v>
      </c>
      <c r="BQ59" s="291">
        <v>6</v>
      </c>
      <c r="BR59" s="292"/>
      <c r="BS59" s="293">
        <v>6</v>
      </c>
      <c r="BT59" s="291">
        <v>7</v>
      </c>
      <c r="BU59" s="292"/>
      <c r="BV59" s="293">
        <v>7</v>
      </c>
      <c r="BW59" s="294">
        <v>7.76</v>
      </c>
      <c r="BX59" s="295" t="s">
        <v>368</v>
      </c>
      <c r="BY59" s="306">
        <v>6</v>
      </c>
      <c r="BZ59" s="307"/>
      <c r="CA59" s="308">
        <v>6</v>
      </c>
      <c r="CB59" s="306">
        <v>3</v>
      </c>
      <c r="CC59" s="307">
        <v>6</v>
      </c>
      <c r="CD59" s="308">
        <v>6</v>
      </c>
      <c r="CE59" s="306">
        <v>7</v>
      </c>
      <c r="CF59" s="307"/>
      <c r="CG59" s="308">
        <v>7</v>
      </c>
      <c r="CH59" s="306">
        <v>8</v>
      </c>
      <c r="CI59" s="307"/>
      <c r="CJ59" s="308">
        <v>8</v>
      </c>
      <c r="CK59" s="306">
        <v>8</v>
      </c>
      <c r="CL59" s="307"/>
      <c r="CM59" s="308">
        <v>8</v>
      </c>
      <c r="CN59" s="306">
        <v>8</v>
      </c>
      <c r="CO59" s="307"/>
      <c r="CP59" s="308">
        <v>8</v>
      </c>
      <c r="CQ59" s="306">
        <v>10</v>
      </c>
      <c r="CR59" s="307"/>
      <c r="CS59" s="308">
        <v>10</v>
      </c>
      <c r="CT59" s="309">
        <v>7</v>
      </c>
      <c r="CU59" s="310" t="s">
        <v>368</v>
      </c>
      <c r="CV59" s="226">
        <v>6</v>
      </c>
      <c r="CW59" s="110"/>
      <c r="CX59" s="109">
        <v>6</v>
      </c>
      <c r="CY59" s="226">
        <v>8</v>
      </c>
      <c r="CZ59" s="110"/>
      <c r="DA59" s="109">
        <v>8</v>
      </c>
      <c r="DB59" s="226">
        <v>7</v>
      </c>
      <c r="DC59" s="110"/>
      <c r="DD59" s="109">
        <v>7</v>
      </c>
      <c r="DE59" s="226">
        <v>7</v>
      </c>
      <c r="DF59" s="110"/>
      <c r="DG59" s="109">
        <v>7</v>
      </c>
      <c r="DH59" s="226">
        <v>8</v>
      </c>
      <c r="DI59" s="110"/>
      <c r="DJ59" s="109">
        <v>8</v>
      </c>
      <c r="DK59" s="226">
        <v>9</v>
      </c>
      <c r="DL59" s="110"/>
      <c r="DM59" s="109">
        <v>9</v>
      </c>
      <c r="DN59" s="226">
        <v>7</v>
      </c>
      <c r="DO59" s="110"/>
      <c r="DP59" s="109">
        <v>7</v>
      </c>
      <c r="DQ59" s="140">
        <v>7.48</v>
      </c>
      <c r="DR59" s="141" t="s">
        <v>368</v>
      </c>
      <c r="DS59" s="111" t="s">
        <v>464</v>
      </c>
      <c r="DT59" s="104">
        <v>0</v>
      </c>
      <c r="DU59" s="104">
        <v>0</v>
      </c>
      <c r="DV59" s="112" t="s">
        <v>418</v>
      </c>
      <c r="DX59"/>
      <c r="DY59"/>
    </row>
    <row r="60" spans="1:129" s="18" customFormat="1" ht="19.5" customHeight="1">
      <c r="A60" s="158">
        <v>58</v>
      </c>
      <c r="B60" s="115" t="s">
        <v>232</v>
      </c>
      <c r="C60" s="116" t="s">
        <v>233</v>
      </c>
      <c r="D60" s="165">
        <v>409180147</v>
      </c>
      <c r="E60" s="170" t="s">
        <v>260</v>
      </c>
      <c r="F60" s="171" t="s">
        <v>37</v>
      </c>
      <c r="G60" s="129" t="s">
        <v>231</v>
      </c>
      <c r="H60" s="250">
        <v>7</v>
      </c>
      <c r="I60" s="251"/>
      <c r="J60" s="252">
        <v>7</v>
      </c>
      <c r="K60" s="253">
        <v>10</v>
      </c>
      <c r="L60" s="253"/>
      <c r="M60" s="252">
        <v>10</v>
      </c>
      <c r="N60" s="253">
        <v>5</v>
      </c>
      <c r="O60" s="253"/>
      <c r="P60" s="252">
        <v>5</v>
      </c>
      <c r="Q60" s="250">
        <v>9</v>
      </c>
      <c r="R60" s="253"/>
      <c r="S60" s="252">
        <v>9</v>
      </c>
      <c r="T60" s="253">
        <v>8</v>
      </c>
      <c r="U60" s="253"/>
      <c r="V60" s="252">
        <v>8</v>
      </c>
      <c r="W60" s="253">
        <v>7</v>
      </c>
      <c r="X60" s="253"/>
      <c r="Y60" s="252">
        <v>7</v>
      </c>
      <c r="Z60" s="254">
        <v>8.33</v>
      </c>
      <c r="AA60" s="255" t="s">
        <v>373</v>
      </c>
      <c r="AB60" s="272">
        <v>10</v>
      </c>
      <c r="AC60" s="273"/>
      <c r="AD60" s="274">
        <v>10</v>
      </c>
      <c r="AE60" s="275">
        <v>7</v>
      </c>
      <c r="AF60" s="275"/>
      <c r="AG60" s="274">
        <v>7</v>
      </c>
      <c r="AH60" s="275">
        <v>5</v>
      </c>
      <c r="AI60" s="275"/>
      <c r="AJ60" s="274">
        <v>5</v>
      </c>
      <c r="AK60" s="272">
        <v>8</v>
      </c>
      <c r="AL60" s="275"/>
      <c r="AM60" s="274">
        <v>8</v>
      </c>
      <c r="AN60" s="275">
        <v>5</v>
      </c>
      <c r="AO60" s="275"/>
      <c r="AP60" s="274">
        <v>5</v>
      </c>
      <c r="AQ60" s="275">
        <v>7</v>
      </c>
      <c r="AR60" s="275"/>
      <c r="AS60" s="274">
        <v>7</v>
      </c>
      <c r="AT60" s="272">
        <v>7</v>
      </c>
      <c r="AU60" s="275"/>
      <c r="AV60" s="274">
        <v>7</v>
      </c>
      <c r="AW60" s="275">
        <v>6</v>
      </c>
      <c r="AX60" s="275"/>
      <c r="AY60" s="274">
        <v>6</v>
      </c>
      <c r="AZ60" s="276">
        <v>7.02</v>
      </c>
      <c r="BA60" s="277" t="s">
        <v>368</v>
      </c>
      <c r="BB60" s="291"/>
      <c r="BC60" s="292"/>
      <c r="BD60" s="293">
        <v>0</v>
      </c>
      <c r="BE60" s="291"/>
      <c r="BF60" s="292"/>
      <c r="BG60" s="293">
        <v>0</v>
      </c>
      <c r="BH60" s="291"/>
      <c r="BI60" s="292"/>
      <c r="BJ60" s="293">
        <v>0</v>
      </c>
      <c r="BK60" s="291"/>
      <c r="BL60" s="292"/>
      <c r="BM60" s="293">
        <v>0</v>
      </c>
      <c r="BN60" s="291"/>
      <c r="BO60" s="292"/>
      <c r="BP60" s="293">
        <v>0</v>
      </c>
      <c r="BQ60" s="291"/>
      <c r="BR60" s="292"/>
      <c r="BS60" s="293">
        <v>0</v>
      </c>
      <c r="BT60" s="291"/>
      <c r="BU60" s="292"/>
      <c r="BV60" s="293">
        <v>0</v>
      </c>
      <c r="BW60" s="294">
        <v>0</v>
      </c>
      <c r="BX60" s="295" t="s">
        <v>370</v>
      </c>
      <c r="BY60" s="306"/>
      <c r="BZ60" s="307"/>
      <c r="CA60" s="308">
        <v>0</v>
      </c>
      <c r="CB60" s="306"/>
      <c r="CC60" s="307"/>
      <c r="CD60" s="308">
        <v>0</v>
      </c>
      <c r="CE60" s="306"/>
      <c r="CF60" s="307"/>
      <c r="CG60" s="308">
        <v>0</v>
      </c>
      <c r="CH60" s="306"/>
      <c r="CI60" s="307"/>
      <c r="CJ60" s="308">
        <v>0</v>
      </c>
      <c r="CK60" s="306"/>
      <c r="CL60" s="307"/>
      <c r="CM60" s="308">
        <v>0</v>
      </c>
      <c r="CN60" s="306">
        <v>0</v>
      </c>
      <c r="CO60" s="307"/>
      <c r="CP60" s="308">
        <v>0</v>
      </c>
      <c r="CQ60" s="306">
        <v>0</v>
      </c>
      <c r="CR60" s="307"/>
      <c r="CS60" s="308">
        <v>0</v>
      </c>
      <c r="CT60" s="309">
        <v>0</v>
      </c>
      <c r="CU60" s="310" t="s">
        <v>370</v>
      </c>
      <c r="CV60" s="226"/>
      <c r="CW60" s="110"/>
      <c r="CX60" s="109"/>
      <c r="CY60" s="226"/>
      <c r="CZ60" s="110"/>
      <c r="DA60" s="109"/>
      <c r="DB60" s="226"/>
      <c r="DC60" s="110"/>
      <c r="DD60" s="109"/>
      <c r="DE60" s="226"/>
      <c r="DF60" s="110"/>
      <c r="DG60" s="109"/>
      <c r="DH60" s="226"/>
      <c r="DI60" s="110"/>
      <c r="DJ60" s="109"/>
      <c r="DK60" s="226"/>
      <c r="DL60" s="110"/>
      <c r="DM60" s="109"/>
      <c r="DN60" s="226"/>
      <c r="DO60" s="110"/>
      <c r="DP60" s="109"/>
      <c r="DQ60" s="140"/>
      <c r="DR60" s="141"/>
      <c r="DS60" s="111" t="s">
        <v>465</v>
      </c>
      <c r="DT60" s="104">
        <v>22</v>
      </c>
      <c r="DU60" s="104">
        <v>64</v>
      </c>
      <c r="DV60" s="112" t="e">
        <v>#REF!</v>
      </c>
      <c r="DX60"/>
      <c r="DY60"/>
    </row>
    <row r="61" spans="1:129" s="18" customFormat="1" ht="19.5" customHeight="1">
      <c r="A61" s="164">
        <v>59</v>
      </c>
      <c r="B61" s="115" t="s">
        <v>190</v>
      </c>
      <c r="C61" s="116" t="s">
        <v>191</v>
      </c>
      <c r="D61" s="165">
        <v>409180150</v>
      </c>
      <c r="E61" s="170" t="s">
        <v>299</v>
      </c>
      <c r="F61" s="171" t="s">
        <v>325</v>
      </c>
      <c r="G61" s="129" t="s">
        <v>231</v>
      </c>
      <c r="H61" s="250">
        <v>6</v>
      </c>
      <c r="I61" s="251"/>
      <c r="J61" s="252">
        <v>6</v>
      </c>
      <c r="K61" s="253">
        <v>6</v>
      </c>
      <c r="L61" s="253"/>
      <c r="M61" s="252">
        <v>6</v>
      </c>
      <c r="N61" s="253">
        <v>5</v>
      </c>
      <c r="O61" s="253"/>
      <c r="P61" s="252">
        <v>5</v>
      </c>
      <c r="Q61" s="250">
        <v>9</v>
      </c>
      <c r="R61" s="253"/>
      <c r="S61" s="252">
        <v>9</v>
      </c>
      <c r="T61" s="253">
        <v>6</v>
      </c>
      <c r="U61" s="253"/>
      <c r="V61" s="252">
        <v>6</v>
      </c>
      <c r="W61" s="253">
        <v>6</v>
      </c>
      <c r="X61" s="253"/>
      <c r="Y61" s="252">
        <v>6</v>
      </c>
      <c r="Z61" s="254">
        <v>6.5</v>
      </c>
      <c r="AA61" s="255" t="s">
        <v>371</v>
      </c>
      <c r="AB61" s="272">
        <v>7</v>
      </c>
      <c r="AC61" s="273"/>
      <c r="AD61" s="274">
        <v>7</v>
      </c>
      <c r="AE61" s="275">
        <v>6</v>
      </c>
      <c r="AF61" s="275"/>
      <c r="AG61" s="274">
        <v>6</v>
      </c>
      <c r="AH61" s="275">
        <v>8</v>
      </c>
      <c r="AI61" s="275"/>
      <c r="AJ61" s="274">
        <v>8</v>
      </c>
      <c r="AK61" s="272">
        <v>8</v>
      </c>
      <c r="AL61" s="275"/>
      <c r="AM61" s="274">
        <v>8</v>
      </c>
      <c r="AN61" s="275">
        <v>5</v>
      </c>
      <c r="AO61" s="275"/>
      <c r="AP61" s="274">
        <v>5</v>
      </c>
      <c r="AQ61" s="275">
        <v>7</v>
      </c>
      <c r="AR61" s="275"/>
      <c r="AS61" s="274">
        <v>7</v>
      </c>
      <c r="AT61" s="272">
        <v>7</v>
      </c>
      <c r="AU61" s="275"/>
      <c r="AV61" s="274">
        <v>7</v>
      </c>
      <c r="AW61" s="275">
        <v>6</v>
      </c>
      <c r="AX61" s="275"/>
      <c r="AY61" s="274">
        <v>6</v>
      </c>
      <c r="AZ61" s="276">
        <v>6.95</v>
      </c>
      <c r="BA61" s="277" t="s">
        <v>371</v>
      </c>
      <c r="BB61" s="291">
        <v>7</v>
      </c>
      <c r="BC61" s="292"/>
      <c r="BD61" s="293">
        <v>7</v>
      </c>
      <c r="BE61" s="291">
        <v>7</v>
      </c>
      <c r="BF61" s="292"/>
      <c r="BG61" s="293">
        <v>7</v>
      </c>
      <c r="BH61" s="291">
        <v>10</v>
      </c>
      <c r="BI61" s="292"/>
      <c r="BJ61" s="293">
        <v>10</v>
      </c>
      <c r="BK61" s="291">
        <v>8</v>
      </c>
      <c r="BL61" s="292"/>
      <c r="BM61" s="293">
        <v>8</v>
      </c>
      <c r="BN61" s="291">
        <v>7</v>
      </c>
      <c r="BO61" s="292"/>
      <c r="BP61" s="293">
        <v>7</v>
      </c>
      <c r="BQ61" s="291">
        <v>7</v>
      </c>
      <c r="BR61" s="292"/>
      <c r="BS61" s="293">
        <v>7</v>
      </c>
      <c r="BT61" s="291">
        <v>6</v>
      </c>
      <c r="BU61" s="292"/>
      <c r="BV61" s="293">
        <v>6</v>
      </c>
      <c r="BW61" s="294">
        <v>7.76</v>
      </c>
      <c r="BX61" s="295" t="s">
        <v>368</v>
      </c>
      <c r="BY61" s="306">
        <v>6</v>
      </c>
      <c r="BZ61" s="307"/>
      <c r="CA61" s="308">
        <v>6</v>
      </c>
      <c r="CB61" s="306">
        <v>4</v>
      </c>
      <c r="CC61" s="307">
        <v>6</v>
      </c>
      <c r="CD61" s="308">
        <v>6</v>
      </c>
      <c r="CE61" s="306">
        <v>4</v>
      </c>
      <c r="CF61" s="307">
        <v>7</v>
      </c>
      <c r="CG61" s="308">
        <v>7</v>
      </c>
      <c r="CH61" s="306">
        <v>8</v>
      </c>
      <c r="CI61" s="307"/>
      <c r="CJ61" s="308">
        <v>8</v>
      </c>
      <c r="CK61" s="306">
        <v>8</v>
      </c>
      <c r="CL61" s="307"/>
      <c r="CM61" s="308">
        <v>8</v>
      </c>
      <c r="CN61" s="306">
        <v>5</v>
      </c>
      <c r="CO61" s="307"/>
      <c r="CP61" s="308">
        <v>5</v>
      </c>
      <c r="CQ61" s="306">
        <v>0</v>
      </c>
      <c r="CR61" s="307"/>
      <c r="CS61" s="308">
        <v>0</v>
      </c>
      <c r="CT61" s="309">
        <v>7</v>
      </c>
      <c r="CU61" s="310" t="s">
        <v>368</v>
      </c>
      <c r="CV61" s="226">
        <v>5</v>
      </c>
      <c r="CW61" s="110"/>
      <c r="CX61" s="109">
        <v>5</v>
      </c>
      <c r="CY61" s="226">
        <v>8</v>
      </c>
      <c r="CZ61" s="110"/>
      <c r="DA61" s="109">
        <v>8</v>
      </c>
      <c r="DB61" s="226">
        <v>4</v>
      </c>
      <c r="DC61" s="110"/>
      <c r="DD61" s="109">
        <v>4</v>
      </c>
      <c r="DE61" s="226">
        <v>6</v>
      </c>
      <c r="DF61" s="110"/>
      <c r="DG61" s="109">
        <v>6</v>
      </c>
      <c r="DH61" s="226">
        <v>9</v>
      </c>
      <c r="DI61" s="110"/>
      <c r="DJ61" s="109">
        <v>9</v>
      </c>
      <c r="DK61" s="226">
        <v>8</v>
      </c>
      <c r="DL61" s="110"/>
      <c r="DM61" s="109">
        <v>8</v>
      </c>
      <c r="DN61" s="226">
        <v>6</v>
      </c>
      <c r="DO61" s="110"/>
      <c r="DP61" s="109">
        <v>6</v>
      </c>
      <c r="DQ61" s="140">
        <v>6.61</v>
      </c>
      <c r="DR61" s="141" t="s">
        <v>367</v>
      </c>
      <c r="DS61" s="111" t="s">
        <v>458</v>
      </c>
      <c r="DT61" s="104">
        <v>2</v>
      </c>
      <c r="DU61" s="104">
        <v>4</v>
      </c>
      <c r="DV61" s="112" t="s">
        <v>418</v>
      </c>
      <c r="DX61"/>
      <c r="DY61"/>
    </row>
    <row r="62" spans="1:129" s="18" customFormat="1" ht="19.5" customHeight="1">
      <c r="A62" s="158">
        <v>60</v>
      </c>
      <c r="B62" s="115" t="s">
        <v>118</v>
      </c>
      <c r="C62" s="116" t="s">
        <v>192</v>
      </c>
      <c r="D62" s="169">
        <v>409180151</v>
      </c>
      <c r="E62" s="170" t="s">
        <v>300</v>
      </c>
      <c r="F62" s="171" t="s">
        <v>38</v>
      </c>
      <c r="G62" s="129" t="s">
        <v>164</v>
      </c>
      <c r="H62" s="250">
        <v>6</v>
      </c>
      <c r="I62" s="251"/>
      <c r="J62" s="252">
        <v>6</v>
      </c>
      <c r="K62" s="253">
        <v>5</v>
      </c>
      <c r="L62" s="253"/>
      <c r="M62" s="252">
        <v>5</v>
      </c>
      <c r="N62" s="253">
        <v>7</v>
      </c>
      <c r="O62" s="253"/>
      <c r="P62" s="252">
        <v>7</v>
      </c>
      <c r="Q62" s="250">
        <v>9</v>
      </c>
      <c r="R62" s="253"/>
      <c r="S62" s="252">
        <v>9</v>
      </c>
      <c r="T62" s="253">
        <v>5</v>
      </c>
      <c r="U62" s="253"/>
      <c r="V62" s="252">
        <v>5</v>
      </c>
      <c r="W62" s="253">
        <v>5</v>
      </c>
      <c r="X62" s="253"/>
      <c r="Y62" s="252">
        <v>5</v>
      </c>
      <c r="Z62" s="254">
        <v>5.83</v>
      </c>
      <c r="AA62" s="255" t="s">
        <v>372</v>
      </c>
      <c r="AB62" s="272">
        <v>8</v>
      </c>
      <c r="AC62" s="273"/>
      <c r="AD62" s="274">
        <v>8</v>
      </c>
      <c r="AE62" s="275">
        <v>5</v>
      </c>
      <c r="AF62" s="275"/>
      <c r="AG62" s="274">
        <v>5</v>
      </c>
      <c r="AH62" s="275">
        <v>5</v>
      </c>
      <c r="AI62" s="275"/>
      <c r="AJ62" s="274">
        <v>5</v>
      </c>
      <c r="AK62" s="272">
        <v>8</v>
      </c>
      <c r="AL62" s="275"/>
      <c r="AM62" s="274">
        <v>8</v>
      </c>
      <c r="AN62" s="275">
        <v>4</v>
      </c>
      <c r="AO62" s="275">
        <v>4</v>
      </c>
      <c r="AP62" s="274">
        <v>4</v>
      </c>
      <c r="AQ62" s="275">
        <v>7</v>
      </c>
      <c r="AR62" s="275"/>
      <c r="AS62" s="274">
        <v>7</v>
      </c>
      <c r="AT62" s="272">
        <v>7</v>
      </c>
      <c r="AU62" s="275"/>
      <c r="AV62" s="274">
        <v>7</v>
      </c>
      <c r="AW62" s="275">
        <v>7</v>
      </c>
      <c r="AX62" s="275"/>
      <c r="AY62" s="274">
        <v>7</v>
      </c>
      <c r="AZ62" s="276">
        <v>6.36</v>
      </c>
      <c r="BA62" s="277" t="s">
        <v>371</v>
      </c>
      <c r="BB62" s="291">
        <v>6</v>
      </c>
      <c r="BC62" s="292"/>
      <c r="BD62" s="293">
        <v>6</v>
      </c>
      <c r="BE62" s="291">
        <v>6</v>
      </c>
      <c r="BF62" s="292"/>
      <c r="BG62" s="293">
        <v>6</v>
      </c>
      <c r="BH62" s="291">
        <v>1</v>
      </c>
      <c r="BI62" s="292">
        <v>10</v>
      </c>
      <c r="BJ62" s="293">
        <v>10</v>
      </c>
      <c r="BK62" s="291">
        <v>7</v>
      </c>
      <c r="BL62" s="292"/>
      <c r="BM62" s="293">
        <v>7</v>
      </c>
      <c r="BN62" s="291">
        <v>7</v>
      </c>
      <c r="BO62" s="292"/>
      <c r="BP62" s="293">
        <v>7</v>
      </c>
      <c r="BQ62" s="291">
        <v>6</v>
      </c>
      <c r="BR62" s="292"/>
      <c r="BS62" s="293">
        <v>6</v>
      </c>
      <c r="BT62" s="291">
        <v>10</v>
      </c>
      <c r="BU62" s="292"/>
      <c r="BV62" s="293">
        <v>10</v>
      </c>
      <c r="BW62" s="294">
        <v>7.1</v>
      </c>
      <c r="BX62" s="295" t="s">
        <v>368</v>
      </c>
      <c r="BY62" s="306">
        <v>6</v>
      </c>
      <c r="BZ62" s="307"/>
      <c r="CA62" s="308">
        <v>6</v>
      </c>
      <c r="CB62" s="306">
        <v>4</v>
      </c>
      <c r="CC62" s="307">
        <v>4</v>
      </c>
      <c r="CD62" s="308">
        <v>4</v>
      </c>
      <c r="CE62" s="306">
        <v>6</v>
      </c>
      <c r="CF62" s="307"/>
      <c r="CG62" s="308">
        <v>6</v>
      </c>
      <c r="CH62" s="306">
        <v>8</v>
      </c>
      <c r="CI62" s="307"/>
      <c r="CJ62" s="308">
        <v>8</v>
      </c>
      <c r="CK62" s="306">
        <v>6</v>
      </c>
      <c r="CL62" s="307"/>
      <c r="CM62" s="308">
        <v>6</v>
      </c>
      <c r="CN62" s="306">
        <v>6</v>
      </c>
      <c r="CO62" s="307"/>
      <c r="CP62" s="308">
        <v>6</v>
      </c>
      <c r="CQ62" s="306">
        <v>0</v>
      </c>
      <c r="CR62" s="307"/>
      <c r="CS62" s="308">
        <v>0</v>
      </c>
      <c r="CT62" s="309">
        <v>6</v>
      </c>
      <c r="CU62" s="310" t="s">
        <v>367</v>
      </c>
      <c r="CV62" s="226">
        <v>2</v>
      </c>
      <c r="CW62" s="110">
        <v>6</v>
      </c>
      <c r="CX62" s="109">
        <v>6</v>
      </c>
      <c r="CY62" s="226">
        <v>8</v>
      </c>
      <c r="CZ62" s="110"/>
      <c r="DA62" s="109">
        <v>8</v>
      </c>
      <c r="DB62" s="226">
        <v>4</v>
      </c>
      <c r="DC62" s="110"/>
      <c r="DD62" s="109">
        <v>4</v>
      </c>
      <c r="DE62" s="226">
        <v>5</v>
      </c>
      <c r="DF62" s="110"/>
      <c r="DG62" s="109">
        <v>5</v>
      </c>
      <c r="DH62" s="226">
        <v>9</v>
      </c>
      <c r="DI62" s="110"/>
      <c r="DJ62" s="109">
        <v>9</v>
      </c>
      <c r="DK62" s="226">
        <v>9</v>
      </c>
      <c r="DL62" s="110"/>
      <c r="DM62" s="109">
        <v>9</v>
      </c>
      <c r="DN62" s="226">
        <v>5</v>
      </c>
      <c r="DO62" s="110"/>
      <c r="DP62" s="109">
        <v>5</v>
      </c>
      <c r="DQ62" s="140">
        <v>6.78</v>
      </c>
      <c r="DR62" s="141" t="s">
        <v>367</v>
      </c>
      <c r="DS62" s="111" t="s">
        <v>431</v>
      </c>
      <c r="DT62" s="104">
        <v>4</v>
      </c>
      <c r="DU62" s="104">
        <v>12</v>
      </c>
      <c r="DV62" s="112" t="s">
        <v>418</v>
      </c>
      <c r="DX62"/>
      <c r="DY62"/>
    </row>
    <row r="63" spans="1:129" s="18" customFormat="1" ht="19.5" customHeight="1">
      <c r="A63" s="164">
        <v>61</v>
      </c>
      <c r="B63" s="105" t="s">
        <v>193</v>
      </c>
      <c r="C63" s="106" t="s">
        <v>194</v>
      </c>
      <c r="D63" s="169">
        <v>409180152</v>
      </c>
      <c r="E63" s="168" t="s">
        <v>301</v>
      </c>
      <c r="F63" s="163" t="s">
        <v>31</v>
      </c>
      <c r="G63" s="129" t="s">
        <v>231</v>
      </c>
      <c r="H63" s="250">
        <v>7</v>
      </c>
      <c r="I63" s="251"/>
      <c r="J63" s="252">
        <v>7</v>
      </c>
      <c r="K63" s="253">
        <v>6</v>
      </c>
      <c r="L63" s="253"/>
      <c r="M63" s="252">
        <v>6</v>
      </c>
      <c r="N63" s="253">
        <v>5</v>
      </c>
      <c r="O63" s="253"/>
      <c r="P63" s="252">
        <v>5</v>
      </c>
      <c r="Q63" s="250">
        <v>9</v>
      </c>
      <c r="R63" s="253"/>
      <c r="S63" s="252">
        <v>9</v>
      </c>
      <c r="T63" s="253">
        <v>6</v>
      </c>
      <c r="U63" s="253"/>
      <c r="V63" s="252">
        <v>6</v>
      </c>
      <c r="W63" s="253">
        <v>4</v>
      </c>
      <c r="X63" s="253">
        <v>6</v>
      </c>
      <c r="Y63" s="252">
        <v>6</v>
      </c>
      <c r="Z63" s="254">
        <v>6.67</v>
      </c>
      <c r="AA63" s="255" t="s">
        <v>371</v>
      </c>
      <c r="AB63" s="272">
        <v>7</v>
      </c>
      <c r="AC63" s="273"/>
      <c r="AD63" s="274">
        <v>7</v>
      </c>
      <c r="AE63" s="275">
        <v>5</v>
      </c>
      <c r="AF63" s="275"/>
      <c r="AG63" s="274">
        <v>5</v>
      </c>
      <c r="AH63" s="275">
        <v>5</v>
      </c>
      <c r="AI63" s="275"/>
      <c r="AJ63" s="274">
        <v>5</v>
      </c>
      <c r="AK63" s="272">
        <v>7</v>
      </c>
      <c r="AL63" s="275"/>
      <c r="AM63" s="274">
        <v>7</v>
      </c>
      <c r="AN63" s="275">
        <v>4</v>
      </c>
      <c r="AO63" s="275">
        <v>5</v>
      </c>
      <c r="AP63" s="274">
        <v>5</v>
      </c>
      <c r="AQ63" s="275">
        <v>7</v>
      </c>
      <c r="AR63" s="275"/>
      <c r="AS63" s="274">
        <v>7</v>
      </c>
      <c r="AT63" s="272">
        <v>7</v>
      </c>
      <c r="AU63" s="275"/>
      <c r="AV63" s="274">
        <v>7</v>
      </c>
      <c r="AW63" s="275">
        <v>6</v>
      </c>
      <c r="AX63" s="275"/>
      <c r="AY63" s="274">
        <v>6</v>
      </c>
      <c r="AZ63" s="276">
        <v>6.15</v>
      </c>
      <c r="BA63" s="277" t="s">
        <v>371</v>
      </c>
      <c r="BB63" s="291">
        <v>5</v>
      </c>
      <c r="BC63" s="292"/>
      <c r="BD63" s="293">
        <v>5</v>
      </c>
      <c r="BE63" s="291">
        <v>6</v>
      </c>
      <c r="BF63" s="292"/>
      <c r="BG63" s="293">
        <v>6</v>
      </c>
      <c r="BH63" s="291">
        <v>5</v>
      </c>
      <c r="BI63" s="292"/>
      <c r="BJ63" s="293">
        <v>5</v>
      </c>
      <c r="BK63" s="291">
        <v>7</v>
      </c>
      <c r="BL63" s="292"/>
      <c r="BM63" s="293">
        <v>7</v>
      </c>
      <c r="BN63" s="291">
        <v>7</v>
      </c>
      <c r="BO63" s="292"/>
      <c r="BP63" s="293">
        <v>7</v>
      </c>
      <c r="BQ63" s="291">
        <v>6</v>
      </c>
      <c r="BR63" s="292"/>
      <c r="BS63" s="293">
        <v>6</v>
      </c>
      <c r="BT63" s="291">
        <v>6</v>
      </c>
      <c r="BU63" s="292"/>
      <c r="BV63" s="293">
        <v>6</v>
      </c>
      <c r="BW63" s="294">
        <v>5.95</v>
      </c>
      <c r="BX63" s="295" t="s">
        <v>372</v>
      </c>
      <c r="BY63" s="306">
        <v>6</v>
      </c>
      <c r="BZ63" s="307"/>
      <c r="CA63" s="308">
        <v>6</v>
      </c>
      <c r="CB63" s="306">
        <v>4</v>
      </c>
      <c r="CC63" s="307">
        <v>4</v>
      </c>
      <c r="CD63" s="308">
        <v>4</v>
      </c>
      <c r="CE63" s="306">
        <v>7</v>
      </c>
      <c r="CF63" s="307"/>
      <c r="CG63" s="308">
        <v>7</v>
      </c>
      <c r="CH63" s="306">
        <v>8</v>
      </c>
      <c r="CI63" s="307"/>
      <c r="CJ63" s="308">
        <v>8</v>
      </c>
      <c r="CK63" s="306">
        <v>8</v>
      </c>
      <c r="CL63" s="307"/>
      <c r="CM63" s="308">
        <v>8</v>
      </c>
      <c r="CN63" s="306">
        <v>7</v>
      </c>
      <c r="CO63" s="307"/>
      <c r="CP63" s="308">
        <v>7</v>
      </c>
      <c r="CQ63" s="306">
        <v>0</v>
      </c>
      <c r="CR63" s="307"/>
      <c r="CS63" s="308">
        <v>0</v>
      </c>
      <c r="CT63" s="309">
        <v>6.6</v>
      </c>
      <c r="CU63" s="310" t="s">
        <v>367</v>
      </c>
      <c r="CV63" s="226">
        <v>4</v>
      </c>
      <c r="CW63" s="110">
        <v>6</v>
      </c>
      <c r="CX63" s="109">
        <v>6</v>
      </c>
      <c r="CY63" s="226">
        <v>7</v>
      </c>
      <c r="CZ63" s="110"/>
      <c r="DA63" s="109">
        <v>7</v>
      </c>
      <c r="DB63" s="226">
        <v>6</v>
      </c>
      <c r="DC63" s="110"/>
      <c r="DD63" s="109">
        <v>6</v>
      </c>
      <c r="DE63" s="226">
        <v>5</v>
      </c>
      <c r="DF63" s="110"/>
      <c r="DG63" s="109">
        <v>5</v>
      </c>
      <c r="DH63" s="226">
        <v>6</v>
      </c>
      <c r="DI63" s="110"/>
      <c r="DJ63" s="109">
        <v>6</v>
      </c>
      <c r="DK63" s="226">
        <v>7</v>
      </c>
      <c r="DL63" s="110"/>
      <c r="DM63" s="109">
        <v>7</v>
      </c>
      <c r="DN63" s="226">
        <v>6</v>
      </c>
      <c r="DO63" s="110"/>
      <c r="DP63" s="109">
        <v>6</v>
      </c>
      <c r="DQ63" s="140">
        <v>6.13</v>
      </c>
      <c r="DR63" s="141" t="s">
        <v>367</v>
      </c>
      <c r="DS63" s="111" t="s">
        <v>466</v>
      </c>
      <c r="DT63" s="104">
        <v>2</v>
      </c>
      <c r="DU63" s="104">
        <v>4</v>
      </c>
      <c r="DV63" s="112" t="s">
        <v>418</v>
      </c>
      <c r="DX63"/>
      <c r="DY63"/>
    </row>
    <row r="64" spans="1:129" s="18" customFormat="1" ht="19.5" customHeight="1">
      <c r="A64" s="158">
        <v>62</v>
      </c>
      <c r="B64" s="105" t="s">
        <v>195</v>
      </c>
      <c r="C64" s="106" t="s">
        <v>194</v>
      </c>
      <c r="D64" s="165">
        <v>409180153</v>
      </c>
      <c r="E64" s="168" t="s">
        <v>302</v>
      </c>
      <c r="F64" s="163" t="s">
        <v>4</v>
      </c>
      <c r="G64" s="129" t="s">
        <v>231</v>
      </c>
      <c r="H64" s="250">
        <v>7</v>
      </c>
      <c r="I64" s="251"/>
      <c r="J64" s="252">
        <v>7</v>
      </c>
      <c r="K64" s="253">
        <v>5</v>
      </c>
      <c r="L64" s="253"/>
      <c r="M64" s="252">
        <v>5</v>
      </c>
      <c r="N64" s="253">
        <v>6</v>
      </c>
      <c r="O64" s="253"/>
      <c r="P64" s="252">
        <v>6</v>
      </c>
      <c r="Q64" s="250">
        <v>8</v>
      </c>
      <c r="R64" s="253"/>
      <c r="S64" s="252">
        <v>8</v>
      </c>
      <c r="T64" s="253">
        <v>6</v>
      </c>
      <c r="U64" s="253"/>
      <c r="V64" s="252">
        <v>6</v>
      </c>
      <c r="W64" s="253">
        <v>3</v>
      </c>
      <c r="X64" s="253">
        <v>5</v>
      </c>
      <c r="Y64" s="252">
        <v>5</v>
      </c>
      <c r="Z64" s="254">
        <v>6</v>
      </c>
      <c r="AA64" s="255" t="s">
        <v>371</v>
      </c>
      <c r="AB64" s="272">
        <v>9</v>
      </c>
      <c r="AC64" s="273"/>
      <c r="AD64" s="274">
        <v>9</v>
      </c>
      <c r="AE64" s="275">
        <v>5</v>
      </c>
      <c r="AF64" s="275"/>
      <c r="AG64" s="274">
        <v>5</v>
      </c>
      <c r="AH64" s="275">
        <v>4</v>
      </c>
      <c r="AI64" s="275">
        <v>8</v>
      </c>
      <c r="AJ64" s="274">
        <v>8</v>
      </c>
      <c r="AK64" s="272">
        <v>7</v>
      </c>
      <c r="AL64" s="275"/>
      <c r="AM64" s="274">
        <v>7</v>
      </c>
      <c r="AN64" s="275">
        <v>5</v>
      </c>
      <c r="AO64" s="275"/>
      <c r="AP64" s="274">
        <v>5</v>
      </c>
      <c r="AQ64" s="275">
        <v>6</v>
      </c>
      <c r="AR64" s="275"/>
      <c r="AS64" s="274">
        <v>6</v>
      </c>
      <c r="AT64" s="272">
        <v>7</v>
      </c>
      <c r="AU64" s="275"/>
      <c r="AV64" s="274">
        <v>7</v>
      </c>
      <c r="AW64" s="275">
        <v>6</v>
      </c>
      <c r="AX64" s="275"/>
      <c r="AY64" s="274">
        <v>6</v>
      </c>
      <c r="AZ64" s="276">
        <v>6.61</v>
      </c>
      <c r="BA64" s="277" t="s">
        <v>371</v>
      </c>
      <c r="BB64" s="291">
        <v>6</v>
      </c>
      <c r="BC64" s="292"/>
      <c r="BD64" s="293">
        <v>6</v>
      </c>
      <c r="BE64" s="291">
        <v>5</v>
      </c>
      <c r="BF64" s="292"/>
      <c r="BG64" s="293">
        <v>5</v>
      </c>
      <c r="BH64" s="291">
        <v>3</v>
      </c>
      <c r="BI64" s="292">
        <v>10</v>
      </c>
      <c r="BJ64" s="293">
        <v>10</v>
      </c>
      <c r="BK64" s="291">
        <v>8</v>
      </c>
      <c r="BL64" s="292"/>
      <c r="BM64" s="293">
        <v>8</v>
      </c>
      <c r="BN64" s="291">
        <v>6</v>
      </c>
      <c r="BO64" s="292"/>
      <c r="BP64" s="293">
        <v>6</v>
      </c>
      <c r="BQ64" s="291">
        <v>6</v>
      </c>
      <c r="BR64" s="292"/>
      <c r="BS64" s="293">
        <v>6</v>
      </c>
      <c r="BT64" s="291">
        <v>7</v>
      </c>
      <c r="BU64" s="292"/>
      <c r="BV64" s="293">
        <v>7</v>
      </c>
      <c r="BW64" s="294">
        <v>7</v>
      </c>
      <c r="BX64" s="295" t="s">
        <v>368</v>
      </c>
      <c r="BY64" s="306">
        <v>6</v>
      </c>
      <c r="BZ64" s="307"/>
      <c r="CA64" s="308">
        <v>6</v>
      </c>
      <c r="CB64" s="306">
        <v>4</v>
      </c>
      <c r="CC64" s="307">
        <v>3</v>
      </c>
      <c r="CD64" s="308">
        <v>4</v>
      </c>
      <c r="CE64" s="306">
        <v>4</v>
      </c>
      <c r="CF64" s="307">
        <v>5</v>
      </c>
      <c r="CG64" s="308">
        <v>5</v>
      </c>
      <c r="CH64" s="306">
        <v>7</v>
      </c>
      <c r="CI64" s="307"/>
      <c r="CJ64" s="308">
        <v>7</v>
      </c>
      <c r="CK64" s="306">
        <v>6</v>
      </c>
      <c r="CL64" s="307"/>
      <c r="CM64" s="308">
        <v>6</v>
      </c>
      <c r="CN64" s="306">
        <v>5</v>
      </c>
      <c r="CO64" s="307"/>
      <c r="CP64" s="308">
        <v>5</v>
      </c>
      <c r="CQ64" s="306">
        <v>0</v>
      </c>
      <c r="CR64" s="307"/>
      <c r="CS64" s="308">
        <v>0</v>
      </c>
      <c r="CT64" s="309">
        <v>5.6</v>
      </c>
      <c r="CU64" s="310" t="s">
        <v>369</v>
      </c>
      <c r="CV64" s="226">
        <v>5</v>
      </c>
      <c r="CW64" s="110"/>
      <c r="CX64" s="109">
        <v>5</v>
      </c>
      <c r="CY64" s="226">
        <v>4</v>
      </c>
      <c r="CZ64" s="110"/>
      <c r="DA64" s="109">
        <v>4</v>
      </c>
      <c r="DB64" s="226">
        <v>4</v>
      </c>
      <c r="DC64" s="110"/>
      <c r="DD64" s="109">
        <v>4</v>
      </c>
      <c r="DE64" s="226">
        <v>2</v>
      </c>
      <c r="DF64" s="110"/>
      <c r="DG64" s="109">
        <v>2</v>
      </c>
      <c r="DH64" s="226">
        <v>4</v>
      </c>
      <c r="DI64" s="110"/>
      <c r="DJ64" s="109">
        <v>4</v>
      </c>
      <c r="DK64" s="226">
        <v>7</v>
      </c>
      <c r="DL64" s="110"/>
      <c r="DM64" s="109">
        <v>7</v>
      </c>
      <c r="DN64" s="226">
        <v>7</v>
      </c>
      <c r="DO64" s="110"/>
      <c r="DP64" s="109">
        <v>7</v>
      </c>
      <c r="DQ64" s="140">
        <v>4.35</v>
      </c>
      <c r="DR64" s="141" t="s">
        <v>374</v>
      </c>
      <c r="DS64" s="111" t="s">
        <v>467</v>
      </c>
      <c r="DT64" s="104">
        <v>6</v>
      </c>
      <c r="DU64" s="104">
        <v>19</v>
      </c>
      <c r="DV64" s="112" t="s">
        <v>418</v>
      </c>
      <c r="DX64"/>
      <c r="DY64"/>
    </row>
    <row r="65" spans="1:129" s="18" customFormat="1" ht="19.5" customHeight="1">
      <c r="A65" s="164">
        <v>63</v>
      </c>
      <c r="B65" s="105" t="s">
        <v>196</v>
      </c>
      <c r="C65" s="106" t="s">
        <v>194</v>
      </c>
      <c r="D65" s="169">
        <v>409180154</v>
      </c>
      <c r="E65" s="168" t="s">
        <v>303</v>
      </c>
      <c r="F65" s="163" t="s">
        <v>38</v>
      </c>
      <c r="G65" s="129" t="s">
        <v>231</v>
      </c>
      <c r="H65" s="250">
        <v>5</v>
      </c>
      <c r="I65" s="251"/>
      <c r="J65" s="252">
        <v>5</v>
      </c>
      <c r="K65" s="253">
        <v>8</v>
      </c>
      <c r="L65" s="253"/>
      <c r="M65" s="252">
        <v>8</v>
      </c>
      <c r="N65" s="253">
        <v>6</v>
      </c>
      <c r="O65" s="253"/>
      <c r="P65" s="252">
        <v>6</v>
      </c>
      <c r="Q65" s="250">
        <v>9</v>
      </c>
      <c r="R65" s="253"/>
      <c r="S65" s="252">
        <v>9</v>
      </c>
      <c r="T65" s="253">
        <v>7</v>
      </c>
      <c r="U65" s="253"/>
      <c r="V65" s="252">
        <v>7</v>
      </c>
      <c r="W65" s="253">
        <v>7</v>
      </c>
      <c r="X65" s="253"/>
      <c r="Y65" s="252">
        <v>7</v>
      </c>
      <c r="Z65" s="254">
        <v>7.28</v>
      </c>
      <c r="AA65" s="255" t="s">
        <v>368</v>
      </c>
      <c r="AB65" s="272">
        <v>10</v>
      </c>
      <c r="AC65" s="273"/>
      <c r="AD65" s="274">
        <v>10</v>
      </c>
      <c r="AE65" s="275">
        <v>4</v>
      </c>
      <c r="AF65" s="275">
        <v>6</v>
      </c>
      <c r="AG65" s="274">
        <v>6</v>
      </c>
      <c r="AH65" s="275">
        <v>7</v>
      </c>
      <c r="AI65" s="275"/>
      <c r="AJ65" s="274">
        <v>7</v>
      </c>
      <c r="AK65" s="272">
        <v>8</v>
      </c>
      <c r="AL65" s="275"/>
      <c r="AM65" s="274">
        <v>8</v>
      </c>
      <c r="AN65" s="275">
        <v>7</v>
      </c>
      <c r="AO65" s="275"/>
      <c r="AP65" s="274">
        <v>7</v>
      </c>
      <c r="AQ65" s="275">
        <v>7</v>
      </c>
      <c r="AR65" s="275"/>
      <c r="AS65" s="274">
        <v>7</v>
      </c>
      <c r="AT65" s="272">
        <v>7</v>
      </c>
      <c r="AU65" s="275"/>
      <c r="AV65" s="274">
        <v>7</v>
      </c>
      <c r="AW65" s="275">
        <v>6</v>
      </c>
      <c r="AX65" s="275"/>
      <c r="AY65" s="274">
        <v>6</v>
      </c>
      <c r="AZ65" s="276">
        <v>7.38</v>
      </c>
      <c r="BA65" s="277" t="s">
        <v>368</v>
      </c>
      <c r="BB65" s="291">
        <v>7</v>
      </c>
      <c r="BC65" s="292"/>
      <c r="BD65" s="293">
        <v>7</v>
      </c>
      <c r="BE65" s="291">
        <v>8</v>
      </c>
      <c r="BF65" s="292"/>
      <c r="BG65" s="293">
        <v>8</v>
      </c>
      <c r="BH65" s="291">
        <v>1</v>
      </c>
      <c r="BI65" s="292">
        <v>10</v>
      </c>
      <c r="BJ65" s="293">
        <v>10</v>
      </c>
      <c r="BK65" s="291">
        <v>9</v>
      </c>
      <c r="BL65" s="292"/>
      <c r="BM65" s="293">
        <v>9</v>
      </c>
      <c r="BN65" s="291">
        <v>8</v>
      </c>
      <c r="BO65" s="292"/>
      <c r="BP65" s="293">
        <v>8</v>
      </c>
      <c r="BQ65" s="291">
        <v>7</v>
      </c>
      <c r="BR65" s="292"/>
      <c r="BS65" s="293">
        <v>7</v>
      </c>
      <c r="BT65" s="291">
        <v>6</v>
      </c>
      <c r="BU65" s="292"/>
      <c r="BV65" s="293">
        <v>6</v>
      </c>
      <c r="BW65" s="294">
        <v>8.24</v>
      </c>
      <c r="BX65" s="295" t="s">
        <v>373</v>
      </c>
      <c r="BY65" s="306">
        <v>6</v>
      </c>
      <c r="BZ65" s="307"/>
      <c r="CA65" s="308">
        <v>6</v>
      </c>
      <c r="CB65" s="306">
        <v>5</v>
      </c>
      <c r="CC65" s="307"/>
      <c r="CD65" s="308">
        <v>5</v>
      </c>
      <c r="CE65" s="306">
        <v>7</v>
      </c>
      <c r="CF65" s="307"/>
      <c r="CG65" s="308">
        <v>7</v>
      </c>
      <c r="CH65" s="306">
        <v>8</v>
      </c>
      <c r="CI65" s="307"/>
      <c r="CJ65" s="308">
        <v>8</v>
      </c>
      <c r="CK65" s="306">
        <v>8</v>
      </c>
      <c r="CL65" s="307"/>
      <c r="CM65" s="308">
        <v>8</v>
      </c>
      <c r="CN65" s="306">
        <v>7</v>
      </c>
      <c r="CO65" s="307"/>
      <c r="CP65" s="308">
        <v>7</v>
      </c>
      <c r="CQ65" s="306">
        <v>1</v>
      </c>
      <c r="CR65" s="307"/>
      <c r="CS65" s="308">
        <v>1</v>
      </c>
      <c r="CT65" s="309">
        <v>6.8</v>
      </c>
      <c r="CU65" s="310" t="s">
        <v>367</v>
      </c>
      <c r="CV65" s="226">
        <v>5</v>
      </c>
      <c r="CW65" s="110"/>
      <c r="CX65" s="109">
        <v>5</v>
      </c>
      <c r="CY65" s="226">
        <v>7</v>
      </c>
      <c r="CZ65" s="110"/>
      <c r="DA65" s="109">
        <v>7</v>
      </c>
      <c r="DB65" s="226">
        <v>8</v>
      </c>
      <c r="DC65" s="110"/>
      <c r="DD65" s="109">
        <v>8</v>
      </c>
      <c r="DE65" s="226">
        <v>6</v>
      </c>
      <c r="DF65" s="110"/>
      <c r="DG65" s="109">
        <v>6</v>
      </c>
      <c r="DH65" s="226">
        <v>9</v>
      </c>
      <c r="DI65" s="110"/>
      <c r="DJ65" s="109">
        <v>9</v>
      </c>
      <c r="DK65" s="226">
        <v>8</v>
      </c>
      <c r="DL65" s="110"/>
      <c r="DM65" s="109">
        <v>8</v>
      </c>
      <c r="DN65" s="226">
        <v>7</v>
      </c>
      <c r="DO65" s="110"/>
      <c r="DP65" s="109">
        <v>7</v>
      </c>
      <c r="DQ65" s="140">
        <v>7.17</v>
      </c>
      <c r="DR65" s="141" t="s">
        <v>368</v>
      </c>
      <c r="DS65" s="111" t="s">
        <v>463</v>
      </c>
      <c r="DT65" s="104">
        <v>1</v>
      </c>
      <c r="DU65" s="104">
        <v>0</v>
      </c>
      <c r="DV65" s="112" t="s">
        <v>418</v>
      </c>
      <c r="DX65"/>
      <c r="DY65"/>
    </row>
    <row r="66" spans="1:129" s="18" customFormat="1" ht="19.5" customHeight="1">
      <c r="A66" s="158">
        <v>64</v>
      </c>
      <c r="B66" s="105" t="s">
        <v>197</v>
      </c>
      <c r="C66" s="106" t="s">
        <v>194</v>
      </c>
      <c r="D66" s="169">
        <v>409180155</v>
      </c>
      <c r="E66" s="168" t="s">
        <v>304</v>
      </c>
      <c r="F66" s="163" t="s">
        <v>39</v>
      </c>
      <c r="G66" s="129" t="s">
        <v>231</v>
      </c>
      <c r="H66" s="250">
        <v>7</v>
      </c>
      <c r="I66" s="251"/>
      <c r="J66" s="252">
        <v>7</v>
      </c>
      <c r="K66" s="253">
        <v>8</v>
      </c>
      <c r="L66" s="253"/>
      <c r="M66" s="252">
        <v>8</v>
      </c>
      <c r="N66" s="253">
        <v>6</v>
      </c>
      <c r="O66" s="253"/>
      <c r="P66" s="252">
        <v>6</v>
      </c>
      <c r="Q66" s="250">
        <v>9</v>
      </c>
      <c r="R66" s="253"/>
      <c r="S66" s="252">
        <v>9</v>
      </c>
      <c r="T66" s="253">
        <v>8</v>
      </c>
      <c r="U66" s="253"/>
      <c r="V66" s="252">
        <v>8</v>
      </c>
      <c r="W66" s="253">
        <v>9</v>
      </c>
      <c r="X66" s="253"/>
      <c r="Y66" s="252">
        <v>9</v>
      </c>
      <c r="Z66" s="254">
        <v>8.22</v>
      </c>
      <c r="AA66" s="255" t="s">
        <v>373</v>
      </c>
      <c r="AB66" s="272">
        <v>9</v>
      </c>
      <c r="AC66" s="273"/>
      <c r="AD66" s="274">
        <v>9</v>
      </c>
      <c r="AE66" s="275">
        <v>6</v>
      </c>
      <c r="AF66" s="275"/>
      <c r="AG66" s="274">
        <v>6</v>
      </c>
      <c r="AH66" s="275">
        <v>7</v>
      </c>
      <c r="AI66" s="275"/>
      <c r="AJ66" s="274">
        <v>7</v>
      </c>
      <c r="AK66" s="272">
        <v>7</v>
      </c>
      <c r="AL66" s="275"/>
      <c r="AM66" s="274">
        <v>7</v>
      </c>
      <c r="AN66" s="275">
        <v>5</v>
      </c>
      <c r="AO66" s="275"/>
      <c r="AP66" s="274">
        <v>5</v>
      </c>
      <c r="AQ66" s="275">
        <v>4</v>
      </c>
      <c r="AR66" s="275">
        <v>7</v>
      </c>
      <c r="AS66" s="274">
        <v>7</v>
      </c>
      <c r="AT66" s="272">
        <v>7</v>
      </c>
      <c r="AU66" s="275"/>
      <c r="AV66" s="274">
        <v>7</v>
      </c>
      <c r="AW66" s="275">
        <v>6</v>
      </c>
      <c r="AX66" s="275"/>
      <c r="AY66" s="274">
        <v>6</v>
      </c>
      <c r="AZ66" s="276">
        <v>6.77</v>
      </c>
      <c r="BA66" s="277" t="s">
        <v>371</v>
      </c>
      <c r="BB66" s="291">
        <v>8</v>
      </c>
      <c r="BC66" s="292"/>
      <c r="BD66" s="293">
        <v>8</v>
      </c>
      <c r="BE66" s="291">
        <v>7</v>
      </c>
      <c r="BF66" s="292"/>
      <c r="BG66" s="293">
        <v>7</v>
      </c>
      <c r="BH66" s="291">
        <v>10</v>
      </c>
      <c r="BI66" s="292"/>
      <c r="BJ66" s="293">
        <v>10</v>
      </c>
      <c r="BK66" s="291">
        <v>8</v>
      </c>
      <c r="BL66" s="292"/>
      <c r="BM66" s="293">
        <v>8</v>
      </c>
      <c r="BN66" s="291">
        <v>8</v>
      </c>
      <c r="BO66" s="292"/>
      <c r="BP66" s="293">
        <v>8</v>
      </c>
      <c r="BQ66" s="291">
        <v>7</v>
      </c>
      <c r="BR66" s="292"/>
      <c r="BS66" s="293">
        <v>7</v>
      </c>
      <c r="BT66" s="291">
        <v>6</v>
      </c>
      <c r="BU66" s="292"/>
      <c r="BV66" s="293">
        <v>6</v>
      </c>
      <c r="BW66" s="294">
        <v>8.1</v>
      </c>
      <c r="BX66" s="295" t="s">
        <v>373</v>
      </c>
      <c r="BY66" s="306">
        <v>6</v>
      </c>
      <c r="BZ66" s="307"/>
      <c r="CA66" s="308">
        <v>6</v>
      </c>
      <c r="CB66" s="306">
        <v>6</v>
      </c>
      <c r="CC66" s="307"/>
      <c r="CD66" s="308">
        <v>6</v>
      </c>
      <c r="CE66" s="306">
        <v>8</v>
      </c>
      <c r="CF66" s="307"/>
      <c r="CG66" s="308">
        <v>8</v>
      </c>
      <c r="CH66" s="306">
        <v>9</v>
      </c>
      <c r="CI66" s="307"/>
      <c r="CJ66" s="308">
        <v>9</v>
      </c>
      <c r="CK66" s="306">
        <v>8</v>
      </c>
      <c r="CL66" s="307"/>
      <c r="CM66" s="308">
        <v>8</v>
      </c>
      <c r="CN66" s="306">
        <v>8</v>
      </c>
      <c r="CO66" s="307"/>
      <c r="CP66" s="308">
        <v>8</v>
      </c>
      <c r="CQ66" s="306">
        <v>10</v>
      </c>
      <c r="CR66" s="307"/>
      <c r="CS66" s="308">
        <v>10</v>
      </c>
      <c r="CT66" s="309">
        <v>7.4</v>
      </c>
      <c r="CU66" s="310" t="s">
        <v>368</v>
      </c>
      <c r="CV66" s="226">
        <v>5</v>
      </c>
      <c r="CW66" s="110"/>
      <c r="CX66" s="109">
        <v>5</v>
      </c>
      <c r="CY66" s="226">
        <v>8</v>
      </c>
      <c r="CZ66" s="110"/>
      <c r="DA66" s="109">
        <v>8</v>
      </c>
      <c r="DB66" s="226">
        <v>6</v>
      </c>
      <c r="DC66" s="110"/>
      <c r="DD66" s="109">
        <v>6</v>
      </c>
      <c r="DE66" s="226">
        <v>7</v>
      </c>
      <c r="DF66" s="110"/>
      <c r="DG66" s="109">
        <v>7</v>
      </c>
      <c r="DH66" s="226">
        <v>7</v>
      </c>
      <c r="DI66" s="110"/>
      <c r="DJ66" s="109">
        <v>7</v>
      </c>
      <c r="DK66" s="226">
        <v>8</v>
      </c>
      <c r="DL66" s="110"/>
      <c r="DM66" s="109">
        <v>8</v>
      </c>
      <c r="DN66" s="226">
        <v>7</v>
      </c>
      <c r="DO66" s="110"/>
      <c r="DP66" s="109">
        <v>7</v>
      </c>
      <c r="DQ66" s="140">
        <v>6.78</v>
      </c>
      <c r="DR66" s="141" t="s">
        <v>367</v>
      </c>
      <c r="DS66" s="111" t="s">
        <v>425</v>
      </c>
      <c r="DT66" s="104">
        <v>0</v>
      </c>
      <c r="DU66" s="104">
        <v>0</v>
      </c>
      <c r="DV66" s="112" t="s">
        <v>418</v>
      </c>
      <c r="DX66"/>
      <c r="DY66"/>
    </row>
    <row r="67" spans="1:129" s="18" customFormat="1" ht="19.5" customHeight="1">
      <c r="A67" s="164">
        <v>65</v>
      </c>
      <c r="B67" s="115" t="s">
        <v>198</v>
      </c>
      <c r="C67" s="116" t="s">
        <v>194</v>
      </c>
      <c r="D67" s="165">
        <v>409180156</v>
      </c>
      <c r="E67" s="170" t="s">
        <v>305</v>
      </c>
      <c r="F67" s="171" t="s">
        <v>326</v>
      </c>
      <c r="G67" s="129" t="s">
        <v>231</v>
      </c>
      <c r="H67" s="250">
        <v>7</v>
      </c>
      <c r="I67" s="251"/>
      <c r="J67" s="252">
        <v>7</v>
      </c>
      <c r="K67" s="253">
        <v>7</v>
      </c>
      <c r="L67" s="253"/>
      <c r="M67" s="252">
        <v>7</v>
      </c>
      <c r="N67" s="253">
        <v>5</v>
      </c>
      <c r="O67" s="253"/>
      <c r="P67" s="252">
        <v>5</v>
      </c>
      <c r="Q67" s="250">
        <v>9</v>
      </c>
      <c r="R67" s="253"/>
      <c r="S67" s="252">
        <v>9</v>
      </c>
      <c r="T67" s="253">
        <v>8</v>
      </c>
      <c r="U67" s="253"/>
      <c r="V67" s="252">
        <v>8</v>
      </c>
      <c r="W67" s="253">
        <v>8</v>
      </c>
      <c r="X67" s="253"/>
      <c r="Y67" s="252">
        <v>8</v>
      </c>
      <c r="Z67" s="254">
        <v>7.72</v>
      </c>
      <c r="AA67" s="255" t="s">
        <v>368</v>
      </c>
      <c r="AB67" s="272">
        <v>7</v>
      </c>
      <c r="AC67" s="273"/>
      <c r="AD67" s="274">
        <v>7</v>
      </c>
      <c r="AE67" s="275">
        <v>5</v>
      </c>
      <c r="AF67" s="275"/>
      <c r="AG67" s="274">
        <v>5</v>
      </c>
      <c r="AH67" s="275">
        <v>7</v>
      </c>
      <c r="AI67" s="275"/>
      <c r="AJ67" s="274">
        <v>7</v>
      </c>
      <c r="AK67" s="272">
        <v>7</v>
      </c>
      <c r="AL67" s="275"/>
      <c r="AM67" s="274">
        <v>7</v>
      </c>
      <c r="AN67" s="275">
        <v>7</v>
      </c>
      <c r="AO67" s="275"/>
      <c r="AP67" s="274">
        <v>7</v>
      </c>
      <c r="AQ67" s="275">
        <v>6</v>
      </c>
      <c r="AR67" s="275"/>
      <c r="AS67" s="274">
        <v>6</v>
      </c>
      <c r="AT67" s="272">
        <v>7</v>
      </c>
      <c r="AU67" s="275"/>
      <c r="AV67" s="274">
        <v>7</v>
      </c>
      <c r="AW67" s="275">
        <v>6</v>
      </c>
      <c r="AX67" s="275"/>
      <c r="AY67" s="274">
        <v>6</v>
      </c>
      <c r="AZ67" s="276">
        <v>6.54</v>
      </c>
      <c r="BA67" s="277" t="s">
        <v>371</v>
      </c>
      <c r="BB67" s="291">
        <v>7</v>
      </c>
      <c r="BC67" s="292"/>
      <c r="BD67" s="293">
        <v>7</v>
      </c>
      <c r="BE67" s="291">
        <v>7</v>
      </c>
      <c r="BF67" s="292"/>
      <c r="BG67" s="293">
        <v>7</v>
      </c>
      <c r="BH67" s="291">
        <v>10</v>
      </c>
      <c r="BI67" s="292"/>
      <c r="BJ67" s="293">
        <v>10</v>
      </c>
      <c r="BK67" s="291">
        <v>9</v>
      </c>
      <c r="BL67" s="292"/>
      <c r="BM67" s="293">
        <v>9</v>
      </c>
      <c r="BN67" s="291">
        <v>8</v>
      </c>
      <c r="BO67" s="292"/>
      <c r="BP67" s="293">
        <v>8</v>
      </c>
      <c r="BQ67" s="291">
        <v>8</v>
      </c>
      <c r="BR67" s="292"/>
      <c r="BS67" s="293">
        <v>8</v>
      </c>
      <c r="BT67" s="291">
        <v>5</v>
      </c>
      <c r="BU67" s="292"/>
      <c r="BV67" s="293">
        <v>5</v>
      </c>
      <c r="BW67" s="294">
        <v>8.24</v>
      </c>
      <c r="BX67" s="295" t="s">
        <v>373</v>
      </c>
      <c r="BY67" s="306">
        <v>6</v>
      </c>
      <c r="BZ67" s="307"/>
      <c r="CA67" s="308">
        <v>6</v>
      </c>
      <c r="CB67" s="306">
        <v>6</v>
      </c>
      <c r="CC67" s="307"/>
      <c r="CD67" s="308">
        <v>6</v>
      </c>
      <c r="CE67" s="306">
        <v>9</v>
      </c>
      <c r="CF67" s="307"/>
      <c r="CG67" s="308">
        <v>9</v>
      </c>
      <c r="CH67" s="306">
        <v>8</v>
      </c>
      <c r="CI67" s="307"/>
      <c r="CJ67" s="308">
        <v>8</v>
      </c>
      <c r="CK67" s="306">
        <v>9</v>
      </c>
      <c r="CL67" s="307"/>
      <c r="CM67" s="308">
        <v>9</v>
      </c>
      <c r="CN67" s="306">
        <v>6</v>
      </c>
      <c r="CO67" s="307"/>
      <c r="CP67" s="308">
        <v>6</v>
      </c>
      <c r="CQ67" s="306">
        <v>10</v>
      </c>
      <c r="CR67" s="307"/>
      <c r="CS67" s="308">
        <v>10</v>
      </c>
      <c r="CT67" s="309">
        <v>7.6</v>
      </c>
      <c r="CU67" s="310" t="s">
        <v>368</v>
      </c>
      <c r="CV67" s="226">
        <v>3</v>
      </c>
      <c r="CW67" s="110">
        <v>7</v>
      </c>
      <c r="CX67" s="109">
        <v>7</v>
      </c>
      <c r="CY67" s="226">
        <v>6</v>
      </c>
      <c r="CZ67" s="110"/>
      <c r="DA67" s="109">
        <v>6</v>
      </c>
      <c r="DB67" s="226">
        <v>8</v>
      </c>
      <c r="DC67" s="110"/>
      <c r="DD67" s="109">
        <v>8</v>
      </c>
      <c r="DE67" s="226">
        <v>6</v>
      </c>
      <c r="DF67" s="110"/>
      <c r="DG67" s="109">
        <v>6</v>
      </c>
      <c r="DH67" s="226">
        <v>7</v>
      </c>
      <c r="DI67" s="110"/>
      <c r="DJ67" s="109">
        <v>7</v>
      </c>
      <c r="DK67" s="226">
        <v>8</v>
      </c>
      <c r="DL67" s="110"/>
      <c r="DM67" s="109">
        <v>8</v>
      </c>
      <c r="DN67" s="226">
        <v>6</v>
      </c>
      <c r="DO67" s="110"/>
      <c r="DP67" s="109">
        <v>6</v>
      </c>
      <c r="DQ67" s="140">
        <v>7.04</v>
      </c>
      <c r="DR67" s="141" t="s">
        <v>368</v>
      </c>
      <c r="DS67" s="111" t="s">
        <v>464</v>
      </c>
      <c r="DT67" s="104">
        <v>0</v>
      </c>
      <c r="DU67" s="104">
        <v>0</v>
      </c>
      <c r="DV67" s="112" t="s">
        <v>418</v>
      </c>
      <c r="DX67"/>
      <c r="DY67"/>
    </row>
    <row r="68" spans="1:129" s="18" customFormat="1" ht="19.5" customHeight="1">
      <c r="A68" s="158">
        <v>66</v>
      </c>
      <c r="B68" s="115" t="s">
        <v>199</v>
      </c>
      <c r="C68" s="116" t="s">
        <v>194</v>
      </c>
      <c r="D68" s="169">
        <v>409180157</v>
      </c>
      <c r="E68" s="170" t="s">
        <v>306</v>
      </c>
      <c r="F68" s="171" t="s">
        <v>325</v>
      </c>
      <c r="G68" s="129" t="s">
        <v>231</v>
      </c>
      <c r="H68" s="250">
        <v>7</v>
      </c>
      <c r="I68" s="251"/>
      <c r="J68" s="252">
        <v>7</v>
      </c>
      <c r="K68" s="253">
        <v>6</v>
      </c>
      <c r="L68" s="253"/>
      <c r="M68" s="252">
        <v>6</v>
      </c>
      <c r="N68" s="253">
        <v>2</v>
      </c>
      <c r="O68" s="253">
        <v>5</v>
      </c>
      <c r="P68" s="252">
        <v>5</v>
      </c>
      <c r="Q68" s="250">
        <v>9</v>
      </c>
      <c r="R68" s="253"/>
      <c r="S68" s="252">
        <v>9</v>
      </c>
      <c r="T68" s="253">
        <v>8</v>
      </c>
      <c r="U68" s="253"/>
      <c r="V68" s="252">
        <v>8</v>
      </c>
      <c r="W68" s="253">
        <v>7</v>
      </c>
      <c r="X68" s="253"/>
      <c r="Y68" s="252">
        <v>7</v>
      </c>
      <c r="Z68" s="254">
        <v>7.22</v>
      </c>
      <c r="AA68" s="255" t="s">
        <v>368</v>
      </c>
      <c r="AB68" s="272">
        <v>7</v>
      </c>
      <c r="AC68" s="273"/>
      <c r="AD68" s="274">
        <v>7</v>
      </c>
      <c r="AE68" s="275">
        <v>5</v>
      </c>
      <c r="AF68" s="275"/>
      <c r="AG68" s="274">
        <v>5</v>
      </c>
      <c r="AH68" s="275">
        <v>8</v>
      </c>
      <c r="AI68" s="275"/>
      <c r="AJ68" s="274">
        <v>8</v>
      </c>
      <c r="AK68" s="272">
        <v>7</v>
      </c>
      <c r="AL68" s="275"/>
      <c r="AM68" s="274">
        <v>7</v>
      </c>
      <c r="AN68" s="275">
        <v>3</v>
      </c>
      <c r="AO68" s="275">
        <v>4</v>
      </c>
      <c r="AP68" s="274">
        <v>4</v>
      </c>
      <c r="AQ68" s="275">
        <v>5</v>
      </c>
      <c r="AR68" s="275"/>
      <c r="AS68" s="274">
        <v>5</v>
      </c>
      <c r="AT68" s="272">
        <v>6</v>
      </c>
      <c r="AU68" s="275"/>
      <c r="AV68" s="274">
        <v>6</v>
      </c>
      <c r="AW68" s="275">
        <v>4</v>
      </c>
      <c r="AX68" s="275"/>
      <c r="AY68" s="274">
        <v>4</v>
      </c>
      <c r="AZ68" s="276">
        <v>6.05</v>
      </c>
      <c r="BA68" s="277" t="s">
        <v>371</v>
      </c>
      <c r="BB68" s="291">
        <v>6</v>
      </c>
      <c r="BC68" s="292"/>
      <c r="BD68" s="293">
        <v>6</v>
      </c>
      <c r="BE68" s="291">
        <v>6</v>
      </c>
      <c r="BF68" s="292"/>
      <c r="BG68" s="293">
        <v>6</v>
      </c>
      <c r="BH68" s="291">
        <v>10</v>
      </c>
      <c r="BI68" s="292"/>
      <c r="BJ68" s="293">
        <v>10</v>
      </c>
      <c r="BK68" s="291">
        <v>8</v>
      </c>
      <c r="BL68" s="292"/>
      <c r="BM68" s="293">
        <v>8</v>
      </c>
      <c r="BN68" s="291">
        <v>7</v>
      </c>
      <c r="BO68" s="292"/>
      <c r="BP68" s="293">
        <v>7</v>
      </c>
      <c r="BQ68" s="291">
        <v>6</v>
      </c>
      <c r="BR68" s="292"/>
      <c r="BS68" s="293">
        <v>6</v>
      </c>
      <c r="BT68" s="291">
        <v>5</v>
      </c>
      <c r="BU68" s="292"/>
      <c r="BV68" s="293">
        <v>5</v>
      </c>
      <c r="BW68" s="294">
        <v>7.29</v>
      </c>
      <c r="BX68" s="295" t="s">
        <v>368</v>
      </c>
      <c r="BY68" s="306">
        <v>6</v>
      </c>
      <c r="BZ68" s="307"/>
      <c r="CA68" s="308">
        <v>6</v>
      </c>
      <c r="CB68" s="306">
        <v>5</v>
      </c>
      <c r="CC68" s="307"/>
      <c r="CD68" s="308">
        <v>5</v>
      </c>
      <c r="CE68" s="306">
        <v>4</v>
      </c>
      <c r="CF68" s="307">
        <v>5</v>
      </c>
      <c r="CG68" s="308">
        <v>5</v>
      </c>
      <c r="CH68" s="306">
        <v>7</v>
      </c>
      <c r="CI68" s="307"/>
      <c r="CJ68" s="308">
        <v>7</v>
      </c>
      <c r="CK68" s="306">
        <v>6</v>
      </c>
      <c r="CL68" s="307"/>
      <c r="CM68" s="308">
        <v>6</v>
      </c>
      <c r="CN68" s="306">
        <v>6</v>
      </c>
      <c r="CO68" s="307"/>
      <c r="CP68" s="308">
        <v>6</v>
      </c>
      <c r="CQ68" s="306">
        <v>10</v>
      </c>
      <c r="CR68" s="307"/>
      <c r="CS68" s="308">
        <v>10</v>
      </c>
      <c r="CT68" s="309">
        <v>5.8</v>
      </c>
      <c r="CU68" s="310" t="s">
        <v>369</v>
      </c>
      <c r="CV68" s="226">
        <v>5</v>
      </c>
      <c r="CW68" s="110"/>
      <c r="CX68" s="109">
        <v>5</v>
      </c>
      <c r="CY68" s="226">
        <v>8</v>
      </c>
      <c r="CZ68" s="110"/>
      <c r="DA68" s="109">
        <v>8</v>
      </c>
      <c r="DB68" s="226">
        <v>6</v>
      </c>
      <c r="DC68" s="110"/>
      <c r="DD68" s="109">
        <v>6</v>
      </c>
      <c r="DE68" s="226">
        <v>5</v>
      </c>
      <c r="DF68" s="110"/>
      <c r="DG68" s="109">
        <v>5</v>
      </c>
      <c r="DH68" s="226">
        <v>9</v>
      </c>
      <c r="DI68" s="110"/>
      <c r="DJ68" s="109">
        <v>9</v>
      </c>
      <c r="DK68" s="226">
        <v>8</v>
      </c>
      <c r="DL68" s="110"/>
      <c r="DM68" s="109">
        <v>8</v>
      </c>
      <c r="DN68" s="226">
        <v>6</v>
      </c>
      <c r="DO68" s="110"/>
      <c r="DP68" s="109">
        <v>6</v>
      </c>
      <c r="DQ68" s="140">
        <v>6.78</v>
      </c>
      <c r="DR68" s="141" t="s">
        <v>367</v>
      </c>
      <c r="DS68" s="111" t="s">
        <v>468</v>
      </c>
      <c r="DT68" s="104">
        <v>2</v>
      </c>
      <c r="DU68" s="104">
        <v>4</v>
      </c>
      <c r="DV68" s="112" t="s">
        <v>418</v>
      </c>
      <c r="DX68"/>
      <c r="DY68"/>
    </row>
    <row r="69" spans="1:129" s="18" customFormat="1" ht="19.5" customHeight="1">
      <c r="A69" s="164">
        <v>67</v>
      </c>
      <c r="B69" s="105" t="s">
        <v>145</v>
      </c>
      <c r="C69" s="106" t="s">
        <v>200</v>
      </c>
      <c r="D69" s="169">
        <v>409180158</v>
      </c>
      <c r="E69" s="168" t="s">
        <v>300</v>
      </c>
      <c r="F69" s="163" t="s">
        <v>15</v>
      </c>
      <c r="G69" s="129" t="s">
        <v>231</v>
      </c>
      <c r="H69" s="250">
        <v>6</v>
      </c>
      <c r="I69" s="251"/>
      <c r="J69" s="252">
        <v>6</v>
      </c>
      <c r="K69" s="253">
        <v>6</v>
      </c>
      <c r="L69" s="253"/>
      <c r="M69" s="252">
        <v>6</v>
      </c>
      <c r="N69" s="253">
        <v>5</v>
      </c>
      <c r="O69" s="253"/>
      <c r="P69" s="252">
        <v>5</v>
      </c>
      <c r="Q69" s="250">
        <v>9</v>
      </c>
      <c r="R69" s="253"/>
      <c r="S69" s="252">
        <v>9</v>
      </c>
      <c r="T69" s="253">
        <v>7</v>
      </c>
      <c r="U69" s="253"/>
      <c r="V69" s="252">
        <v>7</v>
      </c>
      <c r="W69" s="253">
        <v>6</v>
      </c>
      <c r="X69" s="253"/>
      <c r="Y69" s="252">
        <v>6</v>
      </c>
      <c r="Z69" s="254">
        <v>6.67</v>
      </c>
      <c r="AA69" s="255" t="s">
        <v>371</v>
      </c>
      <c r="AB69" s="272">
        <v>7</v>
      </c>
      <c r="AC69" s="273"/>
      <c r="AD69" s="274">
        <v>7</v>
      </c>
      <c r="AE69" s="275">
        <v>3</v>
      </c>
      <c r="AF69" s="275">
        <v>5</v>
      </c>
      <c r="AG69" s="274">
        <v>5</v>
      </c>
      <c r="AH69" s="275">
        <v>5</v>
      </c>
      <c r="AI69" s="275"/>
      <c r="AJ69" s="274">
        <v>5</v>
      </c>
      <c r="AK69" s="272">
        <v>7</v>
      </c>
      <c r="AL69" s="275"/>
      <c r="AM69" s="274">
        <v>7</v>
      </c>
      <c r="AN69" s="275">
        <v>4</v>
      </c>
      <c r="AO69" s="275">
        <v>6</v>
      </c>
      <c r="AP69" s="274">
        <v>6</v>
      </c>
      <c r="AQ69" s="275">
        <v>4</v>
      </c>
      <c r="AR69" s="275">
        <v>7</v>
      </c>
      <c r="AS69" s="274">
        <v>7</v>
      </c>
      <c r="AT69" s="272">
        <v>7</v>
      </c>
      <c r="AU69" s="275"/>
      <c r="AV69" s="274">
        <v>7</v>
      </c>
      <c r="AW69" s="275">
        <v>6</v>
      </c>
      <c r="AX69" s="275"/>
      <c r="AY69" s="274">
        <v>6</v>
      </c>
      <c r="AZ69" s="276">
        <v>6.28</v>
      </c>
      <c r="BA69" s="277" t="s">
        <v>371</v>
      </c>
      <c r="BB69" s="291">
        <v>6</v>
      </c>
      <c r="BC69" s="292"/>
      <c r="BD69" s="293">
        <v>6</v>
      </c>
      <c r="BE69" s="291">
        <v>5</v>
      </c>
      <c r="BF69" s="292"/>
      <c r="BG69" s="293">
        <v>5</v>
      </c>
      <c r="BH69" s="291">
        <v>1</v>
      </c>
      <c r="BI69" s="292">
        <v>10</v>
      </c>
      <c r="BJ69" s="293">
        <v>10</v>
      </c>
      <c r="BK69" s="291">
        <v>7</v>
      </c>
      <c r="BL69" s="292"/>
      <c r="BM69" s="293">
        <v>7</v>
      </c>
      <c r="BN69" s="291">
        <v>7</v>
      </c>
      <c r="BO69" s="292"/>
      <c r="BP69" s="293">
        <v>7</v>
      </c>
      <c r="BQ69" s="291">
        <v>6</v>
      </c>
      <c r="BR69" s="292"/>
      <c r="BS69" s="293">
        <v>6</v>
      </c>
      <c r="BT69" s="291">
        <v>5</v>
      </c>
      <c r="BU69" s="292"/>
      <c r="BV69" s="293">
        <v>5</v>
      </c>
      <c r="BW69" s="294">
        <v>6.95</v>
      </c>
      <c r="BX69" s="295" t="s">
        <v>371</v>
      </c>
      <c r="BY69" s="306">
        <v>6</v>
      </c>
      <c r="BZ69" s="307"/>
      <c r="CA69" s="308">
        <v>6</v>
      </c>
      <c r="CB69" s="306">
        <v>3</v>
      </c>
      <c r="CC69" s="307">
        <v>5</v>
      </c>
      <c r="CD69" s="308">
        <v>5</v>
      </c>
      <c r="CE69" s="306">
        <v>4</v>
      </c>
      <c r="CF69" s="307">
        <v>5</v>
      </c>
      <c r="CG69" s="308">
        <v>5</v>
      </c>
      <c r="CH69" s="306">
        <v>8</v>
      </c>
      <c r="CI69" s="307"/>
      <c r="CJ69" s="308">
        <v>8</v>
      </c>
      <c r="CK69" s="306">
        <v>6</v>
      </c>
      <c r="CL69" s="307"/>
      <c r="CM69" s="308">
        <v>6</v>
      </c>
      <c r="CN69" s="306">
        <v>6</v>
      </c>
      <c r="CO69" s="307"/>
      <c r="CP69" s="308">
        <v>6</v>
      </c>
      <c r="CQ69" s="306">
        <v>10</v>
      </c>
      <c r="CR69" s="307"/>
      <c r="CS69" s="308">
        <v>10</v>
      </c>
      <c r="CT69" s="309">
        <v>6</v>
      </c>
      <c r="CU69" s="310" t="s">
        <v>367</v>
      </c>
      <c r="CV69" s="226">
        <v>4</v>
      </c>
      <c r="CW69" s="110">
        <v>6</v>
      </c>
      <c r="CX69" s="109">
        <v>6</v>
      </c>
      <c r="CY69" s="226">
        <v>8</v>
      </c>
      <c r="CZ69" s="110"/>
      <c r="DA69" s="109">
        <v>8</v>
      </c>
      <c r="DB69" s="226">
        <v>7</v>
      </c>
      <c r="DC69" s="110"/>
      <c r="DD69" s="109">
        <v>7</v>
      </c>
      <c r="DE69" s="226">
        <v>6</v>
      </c>
      <c r="DF69" s="110"/>
      <c r="DG69" s="109">
        <v>6</v>
      </c>
      <c r="DH69" s="226">
        <v>6</v>
      </c>
      <c r="DI69" s="110"/>
      <c r="DJ69" s="109">
        <v>6</v>
      </c>
      <c r="DK69" s="226">
        <v>8</v>
      </c>
      <c r="DL69" s="110"/>
      <c r="DM69" s="109">
        <v>8</v>
      </c>
      <c r="DN69" s="226">
        <v>7</v>
      </c>
      <c r="DO69" s="110"/>
      <c r="DP69" s="109">
        <v>7</v>
      </c>
      <c r="DQ69" s="140">
        <v>6.78</v>
      </c>
      <c r="DR69" s="141" t="s">
        <v>367</v>
      </c>
      <c r="DS69" s="111" t="s">
        <v>456</v>
      </c>
      <c r="DT69" s="104">
        <v>0</v>
      </c>
      <c r="DU69" s="104">
        <v>0</v>
      </c>
      <c r="DV69" s="112" t="s">
        <v>418</v>
      </c>
      <c r="DX69"/>
      <c r="DY69"/>
    </row>
    <row r="70" spans="1:129" s="18" customFormat="1" ht="19.5" customHeight="1">
      <c r="A70" s="158">
        <v>68</v>
      </c>
      <c r="B70" s="105" t="s">
        <v>201</v>
      </c>
      <c r="C70" s="106" t="s">
        <v>202</v>
      </c>
      <c r="D70" s="165">
        <v>409180159</v>
      </c>
      <c r="E70" s="168" t="s">
        <v>307</v>
      </c>
      <c r="F70" s="163" t="s">
        <v>41</v>
      </c>
      <c r="G70" s="129" t="s">
        <v>231</v>
      </c>
      <c r="H70" s="250">
        <v>7</v>
      </c>
      <c r="I70" s="251"/>
      <c r="J70" s="252">
        <v>7</v>
      </c>
      <c r="K70" s="253">
        <v>4</v>
      </c>
      <c r="L70" s="253">
        <v>5</v>
      </c>
      <c r="M70" s="252">
        <v>5</v>
      </c>
      <c r="N70" s="253">
        <v>5</v>
      </c>
      <c r="O70" s="253"/>
      <c r="P70" s="252">
        <v>5</v>
      </c>
      <c r="Q70" s="250">
        <v>7</v>
      </c>
      <c r="R70" s="253"/>
      <c r="S70" s="252">
        <v>7</v>
      </c>
      <c r="T70" s="253">
        <v>5</v>
      </c>
      <c r="U70" s="253"/>
      <c r="V70" s="252">
        <v>5</v>
      </c>
      <c r="W70" s="253">
        <v>3</v>
      </c>
      <c r="X70" s="253">
        <v>5</v>
      </c>
      <c r="Y70" s="252">
        <v>5</v>
      </c>
      <c r="Z70" s="254">
        <v>5.67</v>
      </c>
      <c r="AA70" s="255" t="s">
        <v>372</v>
      </c>
      <c r="AB70" s="272">
        <v>7</v>
      </c>
      <c r="AC70" s="273"/>
      <c r="AD70" s="274">
        <v>7</v>
      </c>
      <c r="AE70" s="275">
        <v>5</v>
      </c>
      <c r="AF70" s="275"/>
      <c r="AG70" s="274">
        <v>5</v>
      </c>
      <c r="AH70" s="275">
        <v>3</v>
      </c>
      <c r="AI70" s="275">
        <v>8</v>
      </c>
      <c r="AJ70" s="274">
        <v>8</v>
      </c>
      <c r="AK70" s="272">
        <v>7</v>
      </c>
      <c r="AL70" s="275"/>
      <c r="AM70" s="274">
        <v>7</v>
      </c>
      <c r="AN70" s="275">
        <v>3</v>
      </c>
      <c r="AO70" s="275">
        <v>4</v>
      </c>
      <c r="AP70" s="274">
        <v>4</v>
      </c>
      <c r="AQ70" s="275">
        <v>5</v>
      </c>
      <c r="AR70" s="275"/>
      <c r="AS70" s="274">
        <v>5</v>
      </c>
      <c r="AT70" s="272">
        <v>7</v>
      </c>
      <c r="AU70" s="275"/>
      <c r="AV70" s="274">
        <v>7</v>
      </c>
      <c r="AW70" s="275">
        <v>7</v>
      </c>
      <c r="AX70" s="275"/>
      <c r="AY70" s="274">
        <v>7</v>
      </c>
      <c r="AZ70" s="276">
        <v>6.15</v>
      </c>
      <c r="BA70" s="277" t="s">
        <v>371</v>
      </c>
      <c r="BB70" s="291">
        <v>7</v>
      </c>
      <c r="BC70" s="292"/>
      <c r="BD70" s="293">
        <v>7</v>
      </c>
      <c r="BE70" s="291">
        <v>5</v>
      </c>
      <c r="BF70" s="292"/>
      <c r="BG70" s="293">
        <v>5</v>
      </c>
      <c r="BH70" s="291">
        <v>1</v>
      </c>
      <c r="BI70" s="292">
        <v>5</v>
      </c>
      <c r="BJ70" s="293">
        <v>5</v>
      </c>
      <c r="BK70" s="291">
        <v>6</v>
      </c>
      <c r="BL70" s="292"/>
      <c r="BM70" s="293">
        <v>6</v>
      </c>
      <c r="BN70" s="291">
        <v>6</v>
      </c>
      <c r="BO70" s="292"/>
      <c r="BP70" s="293">
        <v>6</v>
      </c>
      <c r="BQ70" s="291">
        <v>7</v>
      </c>
      <c r="BR70" s="292"/>
      <c r="BS70" s="293">
        <v>7</v>
      </c>
      <c r="BT70" s="291">
        <v>9</v>
      </c>
      <c r="BU70" s="292"/>
      <c r="BV70" s="293">
        <v>9</v>
      </c>
      <c r="BW70" s="294">
        <v>6</v>
      </c>
      <c r="BX70" s="295" t="s">
        <v>371</v>
      </c>
      <c r="BY70" s="306">
        <v>6</v>
      </c>
      <c r="BZ70" s="307"/>
      <c r="CA70" s="308">
        <v>6</v>
      </c>
      <c r="CB70" s="306">
        <v>4</v>
      </c>
      <c r="CC70" s="307">
        <v>3</v>
      </c>
      <c r="CD70" s="308">
        <v>4</v>
      </c>
      <c r="CE70" s="306">
        <v>3</v>
      </c>
      <c r="CF70" s="307">
        <v>5</v>
      </c>
      <c r="CG70" s="308">
        <v>5</v>
      </c>
      <c r="CH70" s="306">
        <v>7</v>
      </c>
      <c r="CI70" s="307"/>
      <c r="CJ70" s="308">
        <v>7</v>
      </c>
      <c r="CK70" s="306">
        <v>7</v>
      </c>
      <c r="CL70" s="307"/>
      <c r="CM70" s="308">
        <v>7</v>
      </c>
      <c r="CN70" s="306">
        <v>5</v>
      </c>
      <c r="CO70" s="307"/>
      <c r="CP70" s="308">
        <v>5</v>
      </c>
      <c r="CQ70" s="306">
        <v>0</v>
      </c>
      <c r="CR70" s="307"/>
      <c r="CS70" s="308">
        <v>0</v>
      </c>
      <c r="CT70" s="309">
        <v>5.8</v>
      </c>
      <c r="CU70" s="310" t="s">
        <v>369</v>
      </c>
      <c r="CV70" s="226">
        <v>3</v>
      </c>
      <c r="CW70" s="110">
        <v>5</v>
      </c>
      <c r="CX70" s="109">
        <v>5</v>
      </c>
      <c r="CY70" s="226">
        <v>7</v>
      </c>
      <c r="CZ70" s="110"/>
      <c r="DA70" s="109">
        <v>7</v>
      </c>
      <c r="DB70" s="226">
        <v>4</v>
      </c>
      <c r="DC70" s="110"/>
      <c r="DD70" s="109">
        <v>4</v>
      </c>
      <c r="DE70" s="226">
        <v>4</v>
      </c>
      <c r="DF70" s="110"/>
      <c r="DG70" s="109">
        <v>4</v>
      </c>
      <c r="DH70" s="226">
        <v>7</v>
      </c>
      <c r="DI70" s="110"/>
      <c r="DJ70" s="109">
        <v>7</v>
      </c>
      <c r="DK70" s="226">
        <v>8</v>
      </c>
      <c r="DL70" s="110"/>
      <c r="DM70" s="109">
        <v>8</v>
      </c>
      <c r="DN70" s="226">
        <v>6</v>
      </c>
      <c r="DO70" s="110"/>
      <c r="DP70" s="109">
        <v>6</v>
      </c>
      <c r="DQ70" s="140">
        <v>5.78</v>
      </c>
      <c r="DR70" s="141" t="s">
        <v>369</v>
      </c>
      <c r="DS70" s="111" t="s">
        <v>469</v>
      </c>
      <c r="DT70" s="104">
        <v>5</v>
      </c>
      <c r="DU70" s="104">
        <v>16</v>
      </c>
      <c r="DV70" s="112" t="s">
        <v>418</v>
      </c>
      <c r="DX70"/>
      <c r="DY70"/>
    </row>
    <row r="71" spans="1:129" s="18" customFormat="1" ht="19.5" customHeight="1">
      <c r="A71" s="164">
        <v>69</v>
      </c>
      <c r="B71" s="105" t="s">
        <v>203</v>
      </c>
      <c r="C71" s="106" t="s">
        <v>204</v>
      </c>
      <c r="D71" s="169">
        <v>409180160</v>
      </c>
      <c r="E71" s="168" t="s">
        <v>276</v>
      </c>
      <c r="F71" s="163" t="s">
        <v>36</v>
      </c>
      <c r="G71" s="129" t="s">
        <v>231</v>
      </c>
      <c r="H71" s="250">
        <v>7</v>
      </c>
      <c r="I71" s="251"/>
      <c r="J71" s="252">
        <v>7</v>
      </c>
      <c r="K71" s="253">
        <v>5</v>
      </c>
      <c r="L71" s="253"/>
      <c r="M71" s="252">
        <v>5</v>
      </c>
      <c r="N71" s="253">
        <v>4</v>
      </c>
      <c r="O71" s="253">
        <v>6</v>
      </c>
      <c r="P71" s="252">
        <v>6</v>
      </c>
      <c r="Q71" s="250">
        <v>9</v>
      </c>
      <c r="R71" s="253"/>
      <c r="S71" s="252">
        <v>9</v>
      </c>
      <c r="T71" s="253">
        <v>6</v>
      </c>
      <c r="U71" s="253"/>
      <c r="V71" s="252">
        <v>6</v>
      </c>
      <c r="W71" s="253">
        <v>8</v>
      </c>
      <c r="X71" s="253"/>
      <c r="Y71" s="252">
        <v>8</v>
      </c>
      <c r="Z71" s="254">
        <v>6.83</v>
      </c>
      <c r="AA71" s="255" t="s">
        <v>371</v>
      </c>
      <c r="AB71" s="272">
        <v>7</v>
      </c>
      <c r="AC71" s="273"/>
      <c r="AD71" s="274">
        <v>7</v>
      </c>
      <c r="AE71" s="275">
        <v>6</v>
      </c>
      <c r="AF71" s="275"/>
      <c r="AG71" s="274">
        <v>6</v>
      </c>
      <c r="AH71" s="275">
        <v>5</v>
      </c>
      <c r="AI71" s="275"/>
      <c r="AJ71" s="274">
        <v>5</v>
      </c>
      <c r="AK71" s="272">
        <v>7</v>
      </c>
      <c r="AL71" s="275"/>
      <c r="AM71" s="274">
        <v>7</v>
      </c>
      <c r="AN71" s="275">
        <v>5</v>
      </c>
      <c r="AO71" s="275"/>
      <c r="AP71" s="274">
        <v>5</v>
      </c>
      <c r="AQ71" s="275">
        <v>7</v>
      </c>
      <c r="AR71" s="275"/>
      <c r="AS71" s="274">
        <v>7</v>
      </c>
      <c r="AT71" s="272">
        <v>7</v>
      </c>
      <c r="AU71" s="275"/>
      <c r="AV71" s="274">
        <v>7</v>
      </c>
      <c r="AW71" s="275">
        <v>6</v>
      </c>
      <c r="AX71" s="275"/>
      <c r="AY71" s="274">
        <v>6</v>
      </c>
      <c r="AZ71" s="276">
        <v>6.31</v>
      </c>
      <c r="BA71" s="277" t="s">
        <v>371</v>
      </c>
      <c r="BB71" s="291">
        <v>7</v>
      </c>
      <c r="BC71" s="292"/>
      <c r="BD71" s="293">
        <v>7</v>
      </c>
      <c r="BE71" s="291">
        <v>6</v>
      </c>
      <c r="BF71" s="292"/>
      <c r="BG71" s="293">
        <v>6</v>
      </c>
      <c r="BH71" s="291">
        <v>10</v>
      </c>
      <c r="BI71" s="292"/>
      <c r="BJ71" s="293">
        <v>10</v>
      </c>
      <c r="BK71" s="291">
        <v>6</v>
      </c>
      <c r="BL71" s="292"/>
      <c r="BM71" s="293">
        <v>6</v>
      </c>
      <c r="BN71" s="291">
        <v>7</v>
      </c>
      <c r="BO71" s="292"/>
      <c r="BP71" s="293">
        <v>7</v>
      </c>
      <c r="BQ71" s="291">
        <v>6</v>
      </c>
      <c r="BR71" s="292"/>
      <c r="BS71" s="293">
        <v>6</v>
      </c>
      <c r="BT71" s="291">
        <v>5</v>
      </c>
      <c r="BU71" s="292"/>
      <c r="BV71" s="293">
        <v>5</v>
      </c>
      <c r="BW71" s="294">
        <v>7.1</v>
      </c>
      <c r="BX71" s="295" t="s">
        <v>368</v>
      </c>
      <c r="BY71" s="306">
        <v>6</v>
      </c>
      <c r="BZ71" s="307"/>
      <c r="CA71" s="308">
        <v>6</v>
      </c>
      <c r="CB71" s="306">
        <v>5</v>
      </c>
      <c r="CC71" s="307"/>
      <c r="CD71" s="308">
        <v>5</v>
      </c>
      <c r="CE71" s="306">
        <v>3</v>
      </c>
      <c r="CF71" s="307">
        <v>5</v>
      </c>
      <c r="CG71" s="308">
        <v>5</v>
      </c>
      <c r="CH71" s="306">
        <v>7</v>
      </c>
      <c r="CI71" s="307"/>
      <c r="CJ71" s="308">
        <v>7</v>
      </c>
      <c r="CK71" s="306">
        <v>6</v>
      </c>
      <c r="CL71" s="307"/>
      <c r="CM71" s="308">
        <v>6</v>
      </c>
      <c r="CN71" s="306">
        <v>6</v>
      </c>
      <c r="CO71" s="307"/>
      <c r="CP71" s="308">
        <v>6</v>
      </c>
      <c r="CQ71" s="306">
        <v>10</v>
      </c>
      <c r="CR71" s="307"/>
      <c r="CS71" s="308">
        <v>10</v>
      </c>
      <c r="CT71" s="309">
        <v>5.8</v>
      </c>
      <c r="CU71" s="310" t="s">
        <v>369</v>
      </c>
      <c r="CV71" s="226">
        <v>5</v>
      </c>
      <c r="CW71" s="110"/>
      <c r="CX71" s="109">
        <v>5</v>
      </c>
      <c r="CY71" s="226">
        <v>7</v>
      </c>
      <c r="CZ71" s="110"/>
      <c r="DA71" s="109">
        <v>7</v>
      </c>
      <c r="DB71" s="226">
        <v>5</v>
      </c>
      <c r="DC71" s="110"/>
      <c r="DD71" s="109">
        <v>5</v>
      </c>
      <c r="DE71" s="226">
        <v>8</v>
      </c>
      <c r="DF71" s="110"/>
      <c r="DG71" s="109">
        <v>8</v>
      </c>
      <c r="DH71" s="226">
        <v>7</v>
      </c>
      <c r="DI71" s="110"/>
      <c r="DJ71" s="109">
        <v>7</v>
      </c>
      <c r="DK71" s="226">
        <v>8</v>
      </c>
      <c r="DL71" s="110"/>
      <c r="DM71" s="109">
        <v>8</v>
      </c>
      <c r="DN71" s="226">
        <v>6</v>
      </c>
      <c r="DO71" s="110"/>
      <c r="DP71" s="109">
        <v>6</v>
      </c>
      <c r="DQ71" s="140">
        <v>6.65</v>
      </c>
      <c r="DR71" s="141" t="s">
        <v>367</v>
      </c>
      <c r="DS71" s="111" t="s">
        <v>456</v>
      </c>
      <c r="DT71" s="104">
        <v>0</v>
      </c>
      <c r="DU71" s="104">
        <v>0</v>
      </c>
      <c r="DV71" s="112" t="s">
        <v>418</v>
      </c>
      <c r="DX71"/>
      <c r="DY71"/>
    </row>
    <row r="72" spans="1:129" s="18" customFormat="1" ht="19.5" customHeight="1">
      <c r="A72" s="158">
        <v>70</v>
      </c>
      <c r="B72" s="105" t="s">
        <v>205</v>
      </c>
      <c r="C72" s="106" t="s">
        <v>206</v>
      </c>
      <c r="D72" s="169">
        <v>409180161</v>
      </c>
      <c r="E72" s="168" t="s">
        <v>308</v>
      </c>
      <c r="F72" s="163" t="s">
        <v>325</v>
      </c>
      <c r="G72" s="129" t="s">
        <v>164</v>
      </c>
      <c r="H72" s="250">
        <v>7</v>
      </c>
      <c r="I72" s="251"/>
      <c r="J72" s="252">
        <v>7</v>
      </c>
      <c r="K72" s="253">
        <v>0</v>
      </c>
      <c r="L72" s="253">
        <v>7</v>
      </c>
      <c r="M72" s="252">
        <v>7</v>
      </c>
      <c r="N72" s="253">
        <v>4</v>
      </c>
      <c r="O72" s="253"/>
      <c r="P72" s="252">
        <v>4</v>
      </c>
      <c r="Q72" s="250">
        <v>9</v>
      </c>
      <c r="R72" s="253"/>
      <c r="S72" s="252">
        <v>9</v>
      </c>
      <c r="T72" s="253">
        <v>3</v>
      </c>
      <c r="U72" s="253">
        <v>6</v>
      </c>
      <c r="V72" s="252">
        <v>6</v>
      </c>
      <c r="W72" s="253">
        <v>0</v>
      </c>
      <c r="X72" s="253">
        <v>7</v>
      </c>
      <c r="Y72" s="252">
        <v>7</v>
      </c>
      <c r="Z72" s="254">
        <v>7.17</v>
      </c>
      <c r="AA72" s="255" t="s">
        <v>368</v>
      </c>
      <c r="AB72" s="272">
        <v>7</v>
      </c>
      <c r="AC72" s="273"/>
      <c r="AD72" s="274">
        <v>7</v>
      </c>
      <c r="AE72" s="275">
        <v>4</v>
      </c>
      <c r="AF72" s="275">
        <v>5</v>
      </c>
      <c r="AG72" s="274">
        <v>5</v>
      </c>
      <c r="AH72" s="275">
        <v>8</v>
      </c>
      <c r="AI72" s="275"/>
      <c r="AJ72" s="274">
        <v>8</v>
      </c>
      <c r="AK72" s="272">
        <v>7</v>
      </c>
      <c r="AL72" s="275"/>
      <c r="AM72" s="274">
        <v>7</v>
      </c>
      <c r="AN72" s="275">
        <v>6</v>
      </c>
      <c r="AO72" s="275"/>
      <c r="AP72" s="274">
        <v>6</v>
      </c>
      <c r="AQ72" s="275">
        <v>6</v>
      </c>
      <c r="AR72" s="275"/>
      <c r="AS72" s="274">
        <v>6</v>
      </c>
      <c r="AT72" s="272">
        <v>6</v>
      </c>
      <c r="AU72" s="275"/>
      <c r="AV72" s="274">
        <v>6</v>
      </c>
      <c r="AW72" s="275">
        <v>6</v>
      </c>
      <c r="AX72" s="275"/>
      <c r="AY72" s="274">
        <v>6</v>
      </c>
      <c r="AZ72" s="276">
        <v>6.44</v>
      </c>
      <c r="BA72" s="277" t="s">
        <v>371</v>
      </c>
      <c r="BB72" s="291">
        <v>7</v>
      </c>
      <c r="BC72" s="292"/>
      <c r="BD72" s="293">
        <v>7</v>
      </c>
      <c r="BE72" s="291">
        <v>6</v>
      </c>
      <c r="BF72" s="292"/>
      <c r="BG72" s="293">
        <v>6</v>
      </c>
      <c r="BH72" s="291">
        <v>10</v>
      </c>
      <c r="BI72" s="292"/>
      <c r="BJ72" s="293">
        <v>10</v>
      </c>
      <c r="BK72" s="291">
        <v>8</v>
      </c>
      <c r="BL72" s="292"/>
      <c r="BM72" s="293">
        <v>8</v>
      </c>
      <c r="BN72" s="291">
        <v>8</v>
      </c>
      <c r="BO72" s="292"/>
      <c r="BP72" s="293">
        <v>8</v>
      </c>
      <c r="BQ72" s="291">
        <v>5</v>
      </c>
      <c r="BR72" s="292"/>
      <c r="BS72" s="293">
        <v>5</v>
      </c>
      <c r="BT72" s="291">
        <v>7</v>
      </c>
      <c r="BU72" s="292"/>
      <c r="BV72" s="293">
        <v>7</v>
      </c>
      <c r="BW72" s="294">
        <v>7.48</v>
      </c>
      <c r="BX72" s="295" t="s">
        <v>368</v>
      </c>
      <c r="BY72" s="306">
        <v>7</v>
      </c>
      <c r="BZ72" s="307"/>
      <c r="CA72" s="308">
        <v>7</v>
      </c>
      <c r="CB72" s="306">
        <v>4</v>
      </c>
      <c r="CC72" s="307">
        <v>5</v>
      </c>
      <c r="CD72" s="308">
        <v>5</v>
      </c>
      <c r="CE72" s="306">
        <v>4</v>
      </c>
      <c r="CF72" s="307">
        <v>7</v>
      </c>
      <c r="CG72" s="308">
        <v>7</v>
      </c>
      <c r="CH72" s="306">
        <v>9</v>
      </c>
      <c r="CI72" s="307"/>
      <c r="CJ72" s="308">
        <v>9</v>
      </c>
      <c r="CK72" s="306">
        <v>8</v>
      </c>
      <c r="CL72" s="307"/>
      <c r="CM72" s="308">
        <v>8</v>
      </c>
      <c r="CN72" s="306">
        <v>5</v>
      </c>
      <c r="CO72" s="307"/>
      <c r="CP72" s="308">
        <v>5</v>
      </c>
      <c r="CQ72" s="306">
        <v>10</v>
      </c>
      <c r="CR72" s="307"/>
      <c r="CS72" s="308">
        <v>10</v>
      </c>
      <c r="CT72" s="309">
        <v>7.2</v>
      </c>
      <c r="CU72" s="310" t="s">
        <v>368</v>
      </c>
      <c r="CV72" s="226">
        <v>6</v>
      </c>
      <c r="CW72" s="110"/>
      <c r="CX72" s="109">
        <v>6</v>
      </c>
      <c r="CY72" s="226">
        <v>8</v>
      </c>
      <c r="CZ72" s="110"/>
      <c r="DA72" s="109">
        <v>8</v>
      </c>
      <c r="DB72" s="226">
        <v>4</v>
      </c>
      <c r="DC72" s="110"/>
      <c r="DD72" s="109">
        <v>4</v>
      </c>
      <c r="DE72" s="226">
        <v>6</v>
      </c>
      <c r="DF72" s="110"/>
      <c r="DG72" s="109">
        <v>6</v>
      </c>
      <c r="DH72" s="226">
        <v>9</v>
      </c>
      <c r="DI72" s="110"/>
      <c r="DJ72" s="109">
        <v>9</v>
      </c>
      <c r="DK72" s="226">
        <v>8</v>
      </c>
      <c r="DL72" s="110"/>
      <c r="DM72" s="109">
        <v>8</v>
      </c>
      <c r="DN72" s="226">
        <v>7</v>
      </c>
      <c r="DO72" s="110"/>
      <c r="DP72" s="109">
        <v>7</v>
      </c>
      <c r="DQ72" s="140">
        <v>6.78</v>
      </c>
      <c r="DR72" s="141" t="s">
        <v>367</v>
      </c>
      <c r="DS72" s="111" t="s">
        <v>470</v>
      </c>
      <c r="DT72" s="104">
        <v>2</v>
      </c>
      <c r="DU72" s="104">
        <v>4</v>
      </c>
      <c r="DV72" s="112" t="s">
        <v>418</v>
      </c>
      <c r="DX72"/>
      <c r="DY72"/>
    </row>
    <row r="73" spans="1:129" s="18" customFormat="1" ht="19.5" customHeight="1">
      <c r="A73" s="164">
        <v>71</v>
      </c>
      <c r="B73" s="105" t="s">
        <v>207</v>
      </c>
      <c r="C73" s="106" t="s">
        <v>208</v>
      </c>
      <c r="D73" s="165">
        <v>409180162</v>
      </c>
      <c r="E73" s="168" t="s">
        <v>309</v>
      </c>
      <c r="F73" s="163" t="s">
        <v>9</v>
      </c>
      <c r="G73" s="129" t="s">
        <v>231</v>
      </c>
      <c r="H73" s="250">
        <v>6</v>
      </c>
      <c r="I73" s="251"/>
      <c r="J73" s="252">
        <v>6</v>
      </c>
      <c r="K73" s="253">
        <v>8</v>
      </c>
      <c r="L73" s="253"/>
      <c r="M73" s="252">
        <v>8</v>
      </c>
      <c r="N73" s="253">
        <v>6</v>
      </c>
      <c r="O73" s="253"/>
      <c r="P73" s="252">
        <v>6</v>
      </c>
      <c r="Q73" s="250">
        <v>9</v>
      </c>
      <c r="R73" s="253"/>
      <c r="S73" s="252">
        <v>9</v>
      </c>
      <c r="T73" s="253">
        <v>7</v>
      </c>
      <c r="U73" s="253"/>
      <c r="V73" s="252">
        <v>7</v>
      </c>
      <c r="W73" s="253">
        <v>5</v>
      </c>
      <c r="X73" s="253"/>
      <c r="Y73" s="252">
        <v>5</v>
      </c>
      <c r="Z73" s="254">
        <v>7</v>
      </c>
      <c r="AA73" s="255" t="s">
        <v>368</v>
      </c>
      <c r="AB73" s="272">
        <v>7</v>
      </c>
      <c r="AC73" s="273"/>
      <c r="AD73" s="274">
        <v>7</v>
      </c>
      <c r="AE73" s="275">
        <v>6</v>
      </c>
      <c r="AF73" s="275"/>
      <c r="AG73" s="274">
        <v>6</v>
      </c>
      <c r="AH73" s="275">
        <v>8</v>
      </c>
      <c r="AI73" s="275"/>
      <c r="AJ73" s="274">
        <v>8</v>
      </c>
      <c r="AK73" s="272">
        <v>8</v>
      </c>
      <c r="AL73" s="275"/>
      <c r="AM73" s="274">
        <v>8</v>
      </c>
      <c r="AN73" s="275">
        <v>7</v>
      </c>
      <c r="AO73" s="275"/>
      <c r="AP73" s="274">
        <v>7</v>
      </c>
      <c r="AQ73" s="275">
        <v>7</v>
      </c>
      <c r="AR73" s="275"/>
      <c r="AS73" s="274">
        <v>7</v>
      </c>
      <c r="AT73" s="272">
        <v>7</v>
      </c>
      <c r="AU73" s="275"/>
      <c r="AV73" s="274">
        <v>7</v>
      </c>
      <c r="AW73" s="275">
        <v>5</v>
      </c>
      <c r="AX73" s="275"/>
      <c r="AY73" s="274">
        <v>5</v>
      </c>
      <c r="AZ73" s="276">
        <v>7.21</v>
      </c>
      <c r="BA73" s="277" t="s">
        <v>368</v>
      </c>
      <c r="BB73" s="291">
        <v>8</v>
      </c>
      <c r="BC73" s="292"/>
      <c r="BD73" s="293">
        <v>8</v>
      </c>
      <c r="BE73" s="291">
        <v>7</v>
      </c>
      <c r="BF73" s="292"/>
      <c r="BG73" s="293">
        <v>7</v>
      </c>
      <c r="BH73" s="291">
        <v>10</v>
      </c>
      <c r="BI73" s="292"/>
      <c r="BJ73" s="293">
        <v>10</v>
      </c>
      <c r="BK73" s="291">
        <v>8</v>
      </c>
      <c r="BL73" s="292"/>
      <c r="BM73" s="293">
        <v>8</v>
      </c>
      <c r="BN73" s="291">
        <v>8</v>
      </c>
      <c r="BO73" s="292"/>
      <c r="BP73" s="293">
        <v>8</v>
      </c>
      <c r="BQ73" s="291">
        <v>9</v>
      </c>
      <c r="BR73" s="292"/>
      <c r="BS73" s="293">
        <v>9</v>
      </c>
      <c r="BT73" s="291">
        <v>7</v>
      </c>
      <c r="BU73" s="292"/>
      <c r="BV73" s="293">
        <v>7</v>
      </c>
      <c r="BW73" s="294">
        <v>8.38</v>
      </c>
      <c r="BX73" s="295" t="s">
        <v>373</v>
      </c>
      <c r="BY73" s="306">
        <v>7</v>
      </c>
      <c r="BZ73" s="307"/>
      <c r="CA73" s="308">
        <v>7</v>
      </c>
      <c r="CB73" s="306">
        <v>8</v>
      </c>
      <c r="CC73" s="307"/>
      <c r="CD73" s="308">
        <v>8</v>
      </c>
      <c r="CE73" s="306">
        <v>8</v>
      </c>
      <c r="CF73" s="307"/>
      <c r="CG73" s="308">
        <v>8</v>
      </c>
      <c r="CH73" s="306">
        <v>8</v>
      </c>
      <c r="CI73" s="307"/>
      <c r="CJ73" s="308">
        <v>8</v>
      </c>
      <c r="CK73" s="306">
        <v>8</v>
      </c>
      <c r="CL73" s="307"/>
      <c r="CM73" s="308">
        <v>8</v>
      </c>
      <c r="CN73" s="306">
        <v>5</v>
      </c>
      <c r="CO73" s="307"/>
      <c r="CP73" s="308">
        <v>5</v>
      </c>
      <c r="CQ73" s="306">
        <v>10</v>
      </c>
      <c r="CR73" s="307"/>
      <c r="CS73" s="308">
        <v>10</v>
      </c>
      <c r="CT73" s="309">
        <v>7.8</v>
      </c>
      <c r="CU73" s="310" t="s">
        <v>368</v>
      </c>
      <c r="CV73" s="226">
        <v>7</v>
      </c>
      <c r="CW73" s="110"/>
      <c r="CX73" s="109">
        <v>7</v>
      </c>
      <c r="CY73" s="226">
        <v>9</v>
      </c>
      <c r="CZ73" s="110"/>
      <c r="DA73" s="109">
        <v>9</v>
      </c>
      <c r="DB73" s="226">
        <v>8</v>
      </c>
      <c r="DC73" s="110"/>
      <c r="DD73" s="109">
        <v>8</v>
      </c>
      <c r="DE73" s="226">
        <v>10</v>
      </c>
      <c r="DF73" s="110"/>
      <c r="DG73" s="109">
        <v>10</v>
      </c>
      <c r="DH73" s="226">
        <v>8</v>
      </c>
      <c r="DI73" s="110"/>
      <c r="DJ73" s="109">
        <v>8</v>
      </c>
      <c r="DK73" s="226">
        <v>9</v>
      </c>
      <c r="DL73" s="110"/>
      <c r="DM73" s="109">
        <v>9</v>
      </c>
      <c r="DN73" s="226">
        <v>8</v>
      </c>
      <c r="DO73" s="110"/>
      <c r="DP73" s="109">
        <v>8</v>
      </c>
      <c r="DQ73" s="140">
        <v>8.48</v>
      </c>
      <c r="DR73" s="141" t="s">
        <v>373</v>
      </c>
      <c r="DS73" s="111" t="s">
        <v>471</v>
      </c>
      <c r="DT73" s="104">
        <v>0</v>
      </c>
      <c r="DU73" s="104">
        <v>0</v>
      </c>
      <c r="DV73" s="112" t="s">
        <v>418</v>
      </c>
      <c r="DX73"/>
      <c r="DY73"/>
    </row>
    <row r="74" spans="1:129" s="18" customFormat="1" ht="19.5" customHeight="1">
      <c r="A74" s="158">
        <v>72</v>
      </c>
      <c r="B74" s="105" t="s">
        <v>209</v>
      </c>
      <c r="C74" s="106" t="s">
        <v>210</v>
      </c>
      <c r="D74" s="169">
        <v>409180164</v>
      </c>
      <c r="E74" s="168" t="s">
        <v>310</v>
      </c>
      <c r="F74" s="163" t="s">
        <v>23</v>
      </c>
      <c r="G74" s="129" t="s">
        <v>164</v>
      </c>
      <c r="H74" s="250">
        <v>6</v>
      </c>
      <c r="I74" s="251"/>
      <c r="J74" s="252">
        <v>6</v>
      </c>
      <c r="K74" s="253">
        <v>5</v>
      </c>
      <c r="L74" s="253"/>
      <c r="M74" s="252">
        <v>5</v>
      </c>
      <c r="N74" s="253">
        <v>6</v>
      </c>
      <c r="O74" s="253"/>
      <c r="P74" s="252">
        <v>6</v>
      </c>
      <c r="Q74" s="250">
        <v>9</v>
      </c>
      <c r="R74" s="253"/>
      <c r="S74" s="252">
        <v>9</v>
      </c>
      <c r="T74" s="253">
        <v>7</v>
      </c>
      <c r="U74" s="253"/>
      <c r="V74" s="252">
        <v>7</v>
      </c>
      <c r="W74" s="253">
        <v>5</v>
      </c>
      <c r="X74" s="253"/>
      <c r="Y74" s="252">
        <v>5</v>
      </c>
      <c r="Z74" s="254">
        <v>6.17</v>
      </c>
      <c r="AA74" s="255" t="s">
        <v>371</v>
      </c>
      <c r="AB74" s="272">
        <v>7</v>
      </c>
      <c r="AC74" s="273"/>
      <c r="AD74" s="274">
        <v>7</v>
      </c>
      <c r="AE74" s="275">
        <v>4</v>
      </c>
      <c r="AF74" s="275">
        <v>5</v>
      </c>
      <c r="AG74" s="274">
        <v>5</v>
      </c>
      <c r="AH74" s="275">
        <v>5</v>
      </c>
      <c r="AI74" s="275"/>
      <c r="AJ74" s="274">
        <v>5</v>
      </c>
      <c r="AK74" s="272">
        <v>7</v>
      </c>
      <c r="AL74" s="275"/>
      <c r="AM74" s="274">
        <v>7</v>
      </c>
      <c r="AN74" s="275">
        <v>5</v>
      </c>
      <c r="AO74" s="275"/>
      <c r="AP74" s="274">
        <v>5</v>
      </c>
      <c r="AQ74" s="275">
        <v>5</v>
      </c>
      <c r="AR74" s="275"/>
      <c r="AS74" s="274">
        <v>5</v>
      </c>
      <c r="AT74" s="272">
        <v>7</v>
      </c>
      <c r="AU74" s="275"/>
      <c r="AV74" s="274">
        <v>7</v>
      </c>
      <c r="AW74" s="275">
        <v>7</v>
      </c>
      <c r="AX74" s="275"/>
      <c r="AY74" s="274">
        <v>7</v>
      </c>
      <c r="AZ74" s="276">
        <v>5.89</v>
      </c>
      <c r="BA74" s="277" t="s">
        <v>372</v>
      </c>
      <c r="BB74" s="291">
        <v>7</v>
      </c>
      <c r="BC74" s="292"/>
      <c r="BD74" s="293">
        <v>7</v>
      </c>
      <c r="BE74" s="291">
        <v>5</v>
      </c>
      <c r="BF74" s="292"/>
      <c r="BG74" s="293">
        <v>5</v>
      </c>
      <c r="BH74" s="291">
        <v>1</v>
      </c>
      <c r="BI74" s="292">
        <v>10</v>
      </c>
      <c r="BJ74" s="293">
        <v>10</v>
      </c>
      <c r="BK74" s="291">
        <v>8</v>
      </c>
      <c r="BL74" s="292"/>
      <c r="BM74" s="293">
        <v>8</v>
      </c>
      <c r="BN74" s="291">
        <v>8</v>
      </c>
      <c r="BO74" s="292"/>
      <c r="BP74" s="293">
        <v>8</v>
      </c>
      <c r="BQ74" s="291">
        <v>7</v>
      </c>
      <c r="BR74" s="292"/>
      <c r="BS74" s="293">
        <v>7</v>
      </c>
      <c r="BT74" s="291">
        <v>8</v>
      </c>
      <c r="BU74" s="292"/>
      <c r="BV74" s="293">
        <v>8</v>
      </c>
      <c r="BW74" s="294">
        <v>7.62</v>
      </c>
      <c r="BX74" s="295" t="s">
        <v>368</v>
      </c>
      <c r="BY74" s="306">
        <v>6</v>
      </c>
      <c r="BZ74" s="307"/>
      <c r="CA74" s="308">
        <v>6</v>
      </c>
      <c r="CB74" s="306">
        <v>3</v>
      </c>
      <c r="CC74" s="307">
        <v>4</v>
      </c>
      <c r="CD74" s="308">
        <v>4</v>
      </c>
      <c r="CE74" s="306">
        <v>3</v>
      </c>
      <c r="CF74" s="307">
        <v>5</v>
      </c>
      <c r="CG74" s="308">
        <v>5</v>
      </c>
      <c r="CH74" s="306">
        <v>7</v>
      </c>
      <c r="CI74" s="307"/>
      <c r="CJ74" s="308">
        <v>7</v>
      </c>
      <c r="CK74" s="306">
        <v>8</v>
      </c>
      <c r="CL74" s="307"/>
      <c r="CM74" s="308">
        <v>8</v>
      </c>
      <c r="CN74" s="306">
        <v>5</v>
      </c>
      <c r="CO74" s="307"/>
      <c r="CP74" s="308">
        <v>5</v>
      </c>
      <c r="CQ74" s="306">
        <v>0</v>
      </c>
      <c r="CR74" s="307"/>
      <c r="CS74" s="308">
        <v>0</v>
      </c>
      <c r="CT74" s="309">
        <v>6</v>
      </c>
      <c r="CU74" s="310" t="s">
        <v>367</v>
      </c>
      <c r="CV74" s="226">
        <v>3</v>
      </c>
      <c r="CW74" s="110">
        <v>5</v>
      </c>
      <c r="CX74" s="109">
        <v>5</v>
      </c>
      <c r="CY74" s="226">
        <v>4</v>
      </c>
      <c r="CZ74" s="110"/>
      <c r="DA74" s="109">
        <v>4</v>
      </c>
      <c r="DB74" s="226">
        <v>7</v>
      </c>
      <c r="DC74" s="110"/>
      <c r="DD74" s="109">
        <v>7</v>
      </c>
      <c r="DE74" s="226">
        <v>2</v>
      </c>
      <c r="DF74" s="110"/>
      <c r="DG74" s="109">
        <v>2</v>
      </c>
      <c r="DH74" s="226">
        <v>7</v>
      </c>
      <c r="DI74" s="110"/>
      <c r="DJ74" s="109">
        <v>7</v>
      </c>
      <c r="DK74" s="226">
        <v>8</v>
      </c>
      <c r="DL74" s="110"/>
      <c r="DM74" s="109">
        <v>8</v>
      </c>
      <c r="DN74" s="226">
        <v>6</v>
      </c>
      <c r="DO74" s="110"/>
      <c r="DP74" s="109">
        <v>6</v>
      </c>
      <c r="DQ74" s="140">
        <v>5.57</v>
      </c>
      <c r="DR74" s="141" t="s">
        <v>369</v>
      </c>
      <c r="DS74" s="111" t="s">
        <v>472</v>
      </c>
      <c r="DT74" s="104">
        <v>5</v>
      </c>
      <c r="DU74" s="104">
        <v>11</v>
      </c>
      <c r="DV74" s="112" t="s">
        <v>418</v>
      </c>
      <c r="DX74"/>
      <c r="DY74"/>
    </row>
    <row r="75" spans="1:129" s="18" customFormat="1" ht="19.5" customHeight="1">
      <c r="A75" s="164">
        <v>73</v>
      </c>
      <c r="B75" s="105" t="s">
        <v>211</v>
      </c>
      <c r="C75" s="106" t="s">
        <v>212</v>
      </c>
      <c r="D75" s="165">
        <v>409180165</v>
      </c>
      <c r="E75" s="168" t="s">
        <v>311</v>
      </c>
      <c r="F75" s="163" t="s">
        <v>5</v>
      </c>
      <c r="G75" s="129" t="s">
        <v>164</v>
      </c>
      <c r="H75" s="250">
        <v>6</v>
      </c>
      <c r="I75" s="251"/>
      <c r="J75" s="252">
        <v>6</v>
      </c>
      <c r="K75" s="253">
        <v>4</v>
      </c>
      <c r="L75" s="253">
        <v>5</v>
      </c>
      <c r="M75" s="252">
        <v>5</v>
      </c>
      <c r="N75" s="253">
        <v>7</v>
      </c>
      <c r="O75" s="253"/>
      <c r="P75" s="252">
        <v>7</v>
      </c>
      <c r="Q75" s="250">
        <v>9</v>
      </c>
      <c r="R75" s="253"/>
      <c r="S75" s="252">
        <v>9</v>
      </c>
      <c r="T75" s="253">
        <v>5</v>
      </c>
      <c r="U75" s="253"/>
      <c r="V75" s="252">
        <v>5</v>
      </c>
      <c r="W75" s="253">
        <v>3</v>
      </c>
      <c r="X75" s="253">
        <v>7</v>
      </c>
      <c r="Y75" s="252">
        <v>7</v>
      </c>
      <c r="Z75" s="254">
        <v>6.28</v>
      </c>
      <c r="AA75" s="255" t="s">
        <v>371</v>
      </c>
      <c r="AB75" s="272">
        <v>7</v>
      </c>
      <c r="AC75" s="273"/>
      <c r="AD75" s="274">
        <v>7</v>
      </c>
      <c r="AE75" s="275">
        <v>5</v>
      </c>
      <c r="AF75" s="275"/>
      <c r="AG75" s="274">
        <v>5</v>
      </c>
      <c r="AH75" s="275">
        <v>5</v>
      </c>
      <c r="AI75" s="275"/>
      <c r="AJ75" s="274">
        <v>5</v>
      </c>
      <c r="AK75" s="272">
        <v>6</v>
      </c>
      <c r="AL75" s="275"/>
      <c r="AM75" s="274">
        <v>6</v>
      </c>
      <c r="AN75" s="275">
        <v>4</v>
      </c>
      <c r="AO75" s="275">
        <v>7</v>
      </c>
      <c r="AP75" s="274">
        <v>7</v>
      </c>
      <c r="AQ75" s="275">
        <v>5</v>
      </c>
      <c r="AR75" s="275"/>
      <c r="AS75" s="274">
        <v>5</v>
      </c>
      <c r="AT75" s="272">
        <v>7</v>
      </c>
      <c r="AU75" s="275"/>
      <c r="AV75" s="274">
        <v>7</v>
      </c>
      <c r="AW75" s="275">
        <v>8</v>
      </c>
      <c r="AX75" s="275"/>
      <c r="AY75" s="274">
        <v>8</v>
      </c>
      <c r="AZ75" s="276">
        <v>5.9</v>
      </c>
      <c r="BA75" s="277" t="s">
        <v>372</v>
      </c>
      <c r="BB75" s="291">
        <v>6</v>
      </c>
      <c r="BC75" s="292"/>
      <c r="BD75" s="293">
        <v>6</v>
      </c>
      <c r="BE75" s="291">
        <v>6</v>
      </c>
      <c r="BF75" s="292"/>
      <c r="BG75" s="293">
        <v>6</v>
      </c>
      <c r="BH75" s="291">
        <v>7</v>
      </c>
      <c r="BI75" s="292"/>
      <c r="BJ75" s="293">
        <v>7</v>
      </c>
      <c r="BK75" s="291">
        <v>6</v>
      </c>
      <c r="BL75" s="292"/>
      <c r="BM75" s="293">
        <v>6</v>
      </c>
      <c r="BN75" s="291">
        <v>8</v>
      </c>
      <c r="BO75" s="292"/>
      <c r="BP75" s="293">
        <v>8</v>
      </c>
      <c r="BQ75" s="291">
        <v>7</v>
      </c>
      <c r="BR75" s="292"/>
      <c r="BS75" s="293">
        <v>7</v>
      </c>
      <c r="BT75" s="291">
        <v>10</v>
      </c>
      <c r="BU75" s="292"/>
      <c r="BV75" s="293">
        <v>10</v>
      </c>
      <c r="BW75" s="294">
        <v>6.62</v>
      </c>
      <c r="BX75" s="295" t="s">
        <v>371</v>
      </c>
      <c r="BY75" s="306">
        <v>6</v>
      </c>
      <c r="BZ75" s="307"/>
      <c r="CA75" s="308">
        <v>6</v>
      </c>
      <c r="CB75" s="306">
        <v>3</v>
      </c>
      <c r="CC75" s="307">
        <v>3</v>
      </c>
      <c r="CD75" s="308">
        <v>3</v>
      </c>
      <c r="CE75" s="306">
        <v>3</v>
      </c>
      <c r="CF75" s="307">
        <v>7</v>
      </c>
      <c r="CG75" s="308">
        <v>7</v>
      </c>
      <c r="CH75" s="306">
        <v>7</v>
      </c>
      <c r="CI75" s="307"/>
      <c r="CJ75" s="308">
        <v>7</v>
      </c>
      <c r="CK75" s="306">
        <v>4</v>
      </c>
      <c r="CL75" s="307">
        <v>7</v>
      </c>
      <c r="CM75" s="308">
        <v>7</v>
      </c>
      <c r="CN75" s="306">
        <v>7</v>
      </c>
      <c r="CO75" s="307"/>
      <c r="CP75" s="308">
        <v>7</v>
      </c>
      <c r="CQ75" s="306">
        <v>0</v>
      </c>
      <c r="CR75" s="307"/>
      <c r="CS75" s="308">
        <v>0</v>
      </c>
      <c r="CT75" s="309">
        <v>6</v>
      </c>
      <c r="CU75" s="310" t="s">
        <v>367</v>
      </c>
      <c r="CV75" s="226">
        <v>3</v>
      </c>
      <c r="CW75" s="110">
        <v>6</v>
      </c>
      <c r="CX75" s="109">
        <v>6</v>
      </c>
      <c r="CY75" s="226">
        <v>6</v>
      </c>
      <c r="CZ75" s="110"/>
      <c r="DA75" s="109">
        <v>6</v>
      </c>
      <c r="DB75" s="226">
        <v>8</v>
      </c>
      <c r="DC75" s="110"/>
      <c r="DD75" s="109">
        <v>8</v>
      </c>
      <c r="DE75" s="226">
        <v>1</v>
      </c>
      <c r="DF75" s="110"/>
      <c r="DG75" s="109">
        <v>1</v>
      </c>
      <c r="DH75" s="226">
        <v>7</v>
      </c>
      <c r="DI75" s="110">
        <v>7</v>
      </c>
      <c r="DJ75" s="109">
        <v>7</v>
      </c>
      <c r="DK75" s="226">
        <v>8</v>
      </c>
      <c r="DL75" s="110"/>
      <c r="DM75" s="109">
        <v>8</v>
      </c>
      <c r="DN75" s="226">
        <v>8</v>
      </c>
      <c r="DO75" s="110"/>
      <c r="DP75" s="109">
        <v>8</v>
      </c>
      <c r="DQ75" s="140">
        <v>6</v>
      </c>
      <c r="DR75" s="141" t="s">
        <v>367</v>
      </c>
      <c r="DS75" s="111" t="s">
        <v>430</v>
      </c>
      <c r="DT75" s="104">
        <v>3</v>
      </c>
      <c r="DU75" s="104">
        <v>8</v>
      </c>
      <c r="DV75" s="112" t="s">
        <v>418</v>
      </c>
      <c r="DX75"/>
      <c r="DY75"/>
    </row>
    <row r="76" spans="1:129" s="18" customFormat="1" ht="19.5" customHeight="1">
      <c r="A76" s="158">
        <v>74</v>
      </c>
      <c r="B76" s="105" t="s">
        <v>213</v>
      </c>
      <c r="C76" s="106" t="s">
        <v>214</v>
      </c>
      <c r="D76" s="169">
        <v>409180166</v>
      </c>
      <c r="E76" s="168" t="s">
        <v>312</v>
      </c>
      <c r="F76" s="163" t="s">
        <v>37</v>
      </c>
      <c r="G76" s="129" t="s">
        <v>231</v>
      </c>
      <c r="H76" s="250">
        <v>6</v>
      </c>
      <c r="I76" s="251"/>
      <c r="J76" s="252">
        <v>6</v>
      </c>
      <c r="K76" s="253">
        <v>6</v>
      </c>
      <c r="L76" s="253"/>
      <c r="M76" s="252">
        <v>6</v>
      </c>
      <c r="N76" s="253">
        <v>5</v>
      </c>
      <c r="O76" s="253"/>
      <c r="P76" s="252">
        <v>5</v>
      </c>
      <c r="Q76" s="250">
        <v>9</v>
      </c>
      <c r="R76" s="253"/>
      <c r="S76" s="252">
        <v>9</v>
      </c>
      <c r="T76" s="253">
        <v>6</v>
      </c>
      <c r="U76" s="253"/>
      <c r="V76" s="252">
        <v>6</v>
      </c>
      <c r="W76" s="253">
        <v>6</v>
      </c>
      <c r="X76" s="253"/>
      <c r="Y76" s="252">
        <v>6</v>
      </c>
      <c r="Z76" s="254">
        <v>6.5</v>
      </c>
      <c r="AA76" s="255" t="s">
        <v>371</v>
      </c>
      <c r="AB76" s="272">
        <v>7</v>
      </c>
      <c r="AC76" s="273"/>
      <c r="AD76" s="274">
        <v>7</v>
      </c>
      <c r="AE76" s="275">
        <v>4</v>
      </c>
      <c r="AF76" s="275">
        <v>5</v>
      </c>
      <c r="AG76" s="274">
        <v>5</v>
      </c>
      <c r="AH76" s="275">
        <v>6</v>
      </c>
      <c r="AI76" s="275"/>
      <c r="AJ76" s="274">
        <v>6</v>
      </c>
      <c r="AK76" s="272">
        <v>7</v>
      </c>
      <c r="AL76" s="275"/>
      <c r="AM76" s="274">
        <v>7</v>
      </c>
      <c r="AN76" s="275">
        <v>3</v>
      </c>
      <c r="AO76" s="275">
        <v>3</v>
      </c>
      <c r="AP76" s="274">
        <v>3</v>
      </c>
      <c r="AQ76" s="275">
        <v>5</v>
      </c>
      <c r="AR76" s="275"/>
      <c r="AS76" s="274">
        <v>5</v>
      </c>
      <c r="AT76" s="272">
        <v>7</v>
      </c>
      <c r="AU76" s="275"/>
      <c r="AV76" s="274">
        <v>7</v>
      </c>
      <c r="AW76" s="275">
        <v>6</v>
      </c>
      <c r="AX76" s="275"/>
      <c r="AY76" s="274">
        <v>6</v>
      </c>
      <c r="AZ76" s="276">
        <v>5.75</v>
      </c>
      <c r="BA76" s="277" t="s">
        <v>372</v>
      </c>
      <c r="BB76" s="291">
        <v>4</v>
      </c>
      <c r="BC76" s="292">
        <v>7</v>
      </c>
      <c r="BD76" s="293">
        <v>7</v>
      </c>
      <c r="BE76" s="291">
        <v>6</v>
      </c>
      <c r="BF76" s="292"/>
      <c r="BG76" s="293">
        <v>6</v>
      </c>
      <c r="BH76" s="291">
        <v>1</v>
      </c>
      <c r="BI76" s="292">
        <v>5</v>
      </c>
      <c r="BJ76" s="293">
        <v>5</v>
      </c>
      <c r="BK76" s="291"/>
      <c r="BL76" s="292"/>
      <c r="BM76" s="293">
        <v>0</v>
      </c>
      <c r="BN76" s="291">
        <v>7</v>
      </c>
      <c r="BO76" s="292"/>
      <c r="BP76" s="293">
        <v>7</v>
      </c>
      <c r="BQ76" s="291">
        <v>5</v>
      </c>
      <c r="BR76" s="292"/>
      <c r="BS76" s="293">
        <v>5</v>
      </c>
      <c r="BT76" s="291">
        <v>6</v>
      </c>
      <c r="BU76" s="292"/>
      <c r="BV76" s="293">
        <v>6</v>
      </c>
      <c r="BW76" s="294">
        <v>4.86</v>
      </c>
      <c r="BX76" s="295" t="s">
        <v>374</v>
      </c>
      <c r="BY76" s="306">
        <v>6</v>
      </c>
      <c r="BZ76" s="307"/>
      <c r="CA76" s="308">
        <v>6</v>
      </c>
      <c r="CB76" s="306">
        <v>2</v>
      </c>
      <c r="CC76" s="307">
        <v>3</v>
      </c>
      <c r="CD76" s="308">
        <v>3</v>
      </c>
      <c r="CE76" s="306">
        <v>4</v>
      </c>
      <c r="CF76" s="307">
        <v>6</v>
      </c>
      <c r="CG76" s="308">
        <v>6</v>
      </c>
      <c r="CH76" s="306">
        <v>6</v>
      </c>
      <c r="CI76" s="307"/>
      <c r="CJ76" s="308">
        <v>6</v>
      </c>
      <c r="CK76" s="306">
        <v>6</v>
      </c>
      <c r="CL76" s="307"/>
      <c r="CM76" s="308">
        <v>6</v>
      </c>
      <c r="CN76" s="306">
        <v>5</v>
      </c>
      <c r="CO76" s="307"/>
      <c r="CP76" s="308">
        <v>5</v>
      </c>
      <c r="CQ76" s="306">
        <v>0</v>
      </c>
      <c r="CR76" s="307"/>
      <c r="CS76" s="308">
        <v>0</v>
      </c>
      <c r="CT76" s="309">
        <v>5.4</v>
      </c>
      <c r="CU76" s="310" t="s">
        <v>369</v>
      </c>
      <c r="CV76" s="226">
        <v>3</v>
      </c>
      <c r="CW76" s="110">
        <v>5</v>
      </c>
      <c r="CX76" s="109">
        <v>5</v>
      </c>
      <c r="CY76" s="226">
        <v>5</v>
      </c>
      <c r="CZ76" s="110"/>
      <c r="DA76" s="109">
        <v>5</v>
      </c>
      <c r="DB76" s="226">
        <v>4</v>
      </c>
      <c r="DC76" s="110"/>
      <c r="DD76" s="109">
        <v>4</v>
      </c>
      <c r="DE76" s="226">
        <v>4</v>
      </c>
      <c r="DF76" s="110"/>
      <c r="DG76" s="109">
        <v>4</v>
      </c>
      <c r="DH76" s="226">
        <v>7</v>
      </c>
      <c r="DI76" s="110"/>
      <c r="DJ76" s="109">
        <v>7</v>
      </c>
      <c r="DK76" s="226">
        <v>7</v>
      </c>
      <c r="DL76" s="110"/>
      <c r="DM76" s="109">
        <v>7</v>
      </c>
      <c r="DN76" s="226">
        <v>5</v>
      </c>
      <c r="DO76" s="110"/>
      <c r="DP76" s="109">
        <v>5</v>
      </c>
      <c r="DQ76" s="140">
        <v>5.35</v>
      </c>
      <c r="DR76" s="141" t="s">
        <v>369</v>
      </c>
      <c r="DS76" s="111" t="s">
        <v>473</v>
      </c>
      <c r="DT76" s="104">
        <v>6</v>
      </c>
      <c r="DU76" s="104">
        <v>20</v>
      </c>
      <c r="DV76" s="112" t="s">
        <v>418</v>
      </c>
      <c r="DX76"/>
      <c r="DY76"/>
    </row>
    <row r="77" spans="1:129" s="18" customFormat="1" ht="19.5" customHeight="1">
      <c r="A77" s="164">
        <v>75</v>
      </c>
      <c r="B77" s="105" t="s">
        <v>215</v>
      </c>
      <c r="C77" s="106" t="s">
        <v>216</v>
      </c>
      <c r="D77" s="169">
        <v>409180167</v>
      </c>
      <c r="E77" s="168" t="s">
        <v>313</v>
      </c>
      <c r="F77" s="163" t="s">
        <v>42</v>
      </c>
      <c r="G77" s="129" t="s">
        <v>231</v>
      </c>
      <c r="H77" s="250">
        <v>8</v>
      </c>
      <c r="I77" s="251"/>
      <c r="J77" s="252">
        <v>8</v>
      </c>
      <c r="K77" s="253">
        <v>9</v>
      </c>
      <c r="L77" s="253"/>
      <c r="M77" s="252">
        <v>9</v>
      </c>
      <c r="N77" s="253">
        <v>5</v>
      </c>
      <c r="O77" s="253"/>
      <c r="P77" s="252">
        <v>5</v>
      </c>
      <c r="Q77" s="250">
        <v>10</v>
      </c>
      <c r="R77" s="253"/>
      <c r="S77" s="252">
        <v>10</v>
      </c>
      <c r="T77" s="253">
        <v>7</v>
      </c>
      <c r="U77" s="253"/>
      <c r="V77" s="252">
        <v>7</v>
      </c>
      <c r="W77" s="253">
        <v>5</v>
      </c>
      <c r="X77" s="253"/>
      <c r="Y77" s="252">
        <v>5</v>
      </c>
      <c r="Z77" s="254">
        <v>7.78</v>
      </c>
      <c r="AA77" s="255" t="s">
        <v>368</v>
      </c>
      <c r="AB77" s="272">
        <v>7</v>
      </c>
      <c r="AC77" s="273"/>
      <c r="AD77" s="274">
        <v>7</v>
      </c>
      <c r="AE77" s="275">
        <v>6</v>
      </c>
      <c r="AF77" s="275"/>
      <c r="AG77" s="274">
        <v>6</v>
      </c>
      <c r="AH77" s="275">
        <v>8</v>
      </c>
      <c r="AI77" s="275"/>
      <c r="AJ77" s="274">
        <v>8</v>
      </c>
      <c r="AK77" s="272">
        <v>7</v>
      </c>
      <c r="AL77" s="275"/>
      <c r="AM77" s="274">
        <v>7</v>
      </c>
      <c r="AN77" s="275">
        <v>5</v>
      </c>
      <c r="AO77" s="275"/>
      <c r="AP77" s="274">
        <v>5</v>
      </c>
      <c r="AQ77" s="275">
        <v>6</v>
      </c>
      <c r="AR77" s="275"/>
      <c r="AS77" s="274">
        <v>6</v>
      </c>
      <c r="AT77" s="272">
        <v>7</v>
      </c>
      <c r="AU77" s="275"/>
      <c r="AV77" s="274">
        <v>7</v>
      </c>
      <c r="AW77" s="275">
        <v>6</v>
      </c>
      <c r="AX77" s="275"/>
      <c r="AY77" s="274">
        <v>6</v>
      </c>
      <c r="AZ77" s="276">
        <v>6.57</v>
      </c>
      <c r="BA77" s="277" t="s">
        <v>371</v>
      </c>
      <c r="BB77" s="291">
        <v>8</v>
      </c>
      <c r="BC77" s="292"/>
      <c r="BD77" s="293">
        <v>8</v>
      </c>
      <c r="BE77" s="291">
        <v>7</v>
      </c>
      <c r="BF77" s="292"/>
      <c r="BG77" s="293">
        <v>7</v>
      </c>
      <c r="BH77" s="291">
        <v>10</v>
      </c>
      <c r="BI77" s="292"/>
      <c r="BJ77" s="293">
        <v>10</v>
      </c>
      <c r="BK77" s="291">
        <v>8</v>
      </c>
      <c r="BL77" s="292"/>
      <c r="BM77" s="293">
        <v>8</v>
      </c>
      <c r="BN77" s="291">
        <v>8</v>
      </c>
      <c r="BO77" s="292"/>
      <c r="BP77" s="293">
        <v>8</v>
      </c>
      <c r="BQ77" s="291">
        <v>8</v>
      </c>
      <c r="BR77" s="292"/>
      <c r="BS77" s="293">
        <v>8</v>
      </c>
      <c r="BT77" s="291">
        <v>6</v>
      </c>
      <c r="BU77" s="292"/>
      <c r="BV77" s="293">
        <v>6</v>
      </c>
      <c r="BW77" s="294">
        <v>8.24</v>
      </c>
      <c r="BX77" s="295" t="s">
        <v>373</v>
      </c>
      <c r="BY77" s="306">
        <v>8</v>
      </c>
      <c r="BZ77" s="307"/>
      <c r="CA77" s="308">
        <v>8</v>
      </c>
      <c r="CB77" s="306">
        <v>6</v>
      </c>
      <c r="CC77" s="307"/>
      <c r="CD77" s="308">
        <v>6</v>
      </c>
      <c r="CE77" s="306">
        <v>7</v>
      </c>
      <c r="CF77" s="307"/>
      <c r="CG77" s="308">
        <v>7</v>
      </c>
      <c r="CH77" s="306">
        <v>8</v>
      </c>
      <c r="CI77" s="307"/>
      <c r="CJ77" s="308">
        <v>8</v>
      </c>
      <c r="CK77" s="306">
        <v>9</v>
      </c>
      <c r="CL77" s="307"/>
      <c r="CM77" s="308">
        <v>9</v>
      </c>
      <c r="CN77" s="306">
        <v>5</v>
      </c>
      <c r="CO77" s="307"/>
      <c r="CP77" s="308">
        <v>5</v>
      </c>
      <c r="CQ77" s="306">
        <v>10</v>
      </c>
      <c r="CR77" s="307"/>
      <c r="CS77" s="308">
        <v>10</v>
      </c>
      <c r="CT77" s="309">
        <v>7.6</v>
      </c>
      <c r="CU77" s="310" t="s">
        <v>368</v>
      </c>
      <c r="CV77" s="226">
        <v>6</v>
      </c>
      <c r="CW77" s="110"/>
      <c r="CX77" s="109">
        <v>6</v>
      </c>
      <c r="CY77" s="226">
        <v>9</v>
      </c>
      <c r="CZ77" s="110"/>
      <c r="DA77" s="109">
        <v>9</v>
      </c>
      <c r="DB77" s="226">
        <v>9</v>
      </c>
      <c r="DC77" s="110"/>
      <c r="DD77" s="109">
        <v>9</v>
      </c>
      <c r="DE77" s="226">
        <v>6</v>
      </c>
      <c r="DF77" s="110"/>
      <c r="DG77" s="109">
        <v>6</v>
      </c>
      <c r="DH77" s="226">
        <v>8</v>
      </c>
      <c r="DI77" s="110"/>
      <c r="DJ77" s="109">
        <v>8</v>
      </c>
      <c r="DK77" s="226">
        <v>9</v>
      </c>
      <c r="DL77" s="110"/>
      <c r="DM77" s="109">
        <v>9</v>
      </c>
      <c r="DN77" s="226">
        <v>6</v>
      </c>
      <c r="DO77" s="110"/>
      <c r="DP77" s="109">
        <v>6</v>
      </c>
      <c r="DQ77" s="140">
        <v>7.78</v>
      </c>
      <c r="DR77" s="141" t="s">
        <v>368</v>
      </c>
      <c r="DS77" s="111" t="s">
        <v>474</v>
      </c>
      <c r="DT77" s="104">
        <v>0</v>
      </c>
      <c r="DU77" s="104">
        <v>0</v>
      </c>
      <c r="DV77" s="112" t="s">
        <v>418</v>
      </c>
      <c r="DX77"/>
      <c r="DY77"/>
    </row>
    <row r="78" spans="1:129" s="18" customFormat="1" ht="19.5" customHeight="1">
      <c r="A78" s="158">
        <v>76</v>
      </c>
      <c r="B78" s="166" t="s">
        <v>337</v>
      </c>
      <c r="C78" s="167" t="s">
        <v>218</v>
      </c>
      <c r="D78" s="165">
        <v>409180168</v>
      </c>
      <c r="E78" s="168" t="s">
        <v>341</v>
      </c>
      <c r="F78" s="163" t="s">
        <v>43</v>
      </c>
      <c r="G78" s="129" t="s">
        <v>231</v>
      </c>
      <c r="H78" s="250">
        <v>5</v>
      </c>
      <c r="I78" s="251"/>
      <c r="J78" s="252">
        <v>5</v>
      </c>
      <c r="K78" s="253">
        <v>5</v>
      </c>
      <c r="L78" s="253"/>
      <c r="M78" s="252">
        <v>5</v>
      </c>
      <c r="N78" s="253">
        <v>5</v>
      </c>
      <c r="O78" s="253"/>
      <c r="P78" s="252">
        <v>5</v>
      </c>
      <c r="Q78" s="250">
        <v>9</v>
      </c>
      <c r="R78" s="253"/>
      <c r="S78" s="252">
        <v>9</v>
      </c>
      <c r="T78" s="253">
        <v>7</v>
      </c>
      <c r="U78" s="253"/>
      <c r="V78" s="252">
        <v>7</v>
      </c>
      <c r="W78" s="253">
        <v>8</v>
      </c>
      <c r="X78" s="253"/>
      <c r="Y78" s="252">
        <v>8</v>
      </c>
      <c r="Z78" s="254">
        <v>6.67</v>
      </c>
      <c r="AA78" s="255" t="s">
        <v>371</v>
      </c>
      <c r="AB78" s="272">
        <v>0</v>
      </c>
      <c r="AC78" s="273"/>
      <c r="AD78" s="274">
        <v>0</v>
      </c>
      <c r="AE78" s="275">
        <v>0</v>
      </c>
      <c r="AF78" s="275"/>
      <c r="AG78" s="274">
        <v>0</v>
      </c>
      <c r="AH78" s="275">
        <v>0</v>
      </c>
      <c r="AI78" s="275"/>
      <c r="AJ78" s="274">
        <v>0</v>
      </c>
      <c r="AK78" s="272">
        <v>0</v>
      </c>
      <c r="AL78" s="275"/>
      <c r="AM78" s="274">
        <v>0</v>
      </c>
      <c r="AN78" s="275">
        <v>0</v>
      </c>
      <c r="AO78" s="275"/>
      <c r="AP78" s="274">
        <v>0</v>
      </c>
      <c r="AQ78" s="275">
        <v>0</v>
      </c>
      <c r="AR78" s="275"/>
      <c r="AS78" s="274">
        <v>0</v>
      </c>
      <c r="AT78" s="272">
        <v>0</v>
      </c>
      <c r="AU78" s="275"/>
      <c r="AV78" s="274">
        <v>0</v>
      </c>
      <c r="AW78" s="275">
        <v>0</v>
      </c>
      <c r="AX78" s="275"/>
      <c r="AY78" s="274">
        <v>0</v>
      </c>
      <c r="AZ78" s="276">
        <v>0</v>
      </c>
      <c r="BA78" s="277" t="s">
        <v>370</v>
      </c>
      <c r="BB78" s="291"/>
      <c r="BC78" s="292"/>
      <c r="BD78" s="293"/>
      <c r="BE78" s="291"/>
      <c r="BF78" s="292"/>
      <c r="BG78" s="293"/>
      <c r="BH78" s="291"/>
      <c r="BI78" s="292"/>
      <c r="BJ78" s="293"/>
      <c r="BK78" s="291"/>
      <c r="BL78" s="292"/>
      <c r="BM78" s="293"/>
      <c r="BN78" s="291"/>
      <c r="BO78" s="292"/>
      <c r="BP78" s="293"/>
      <c r="BQ78" s="291"/>
      <c r="BR78" s="292"/>
      <c r="BS78" s="293"/>
      <c r="BT78" s="291"/>
      <c r="BU78" s="292"/>
      <c r="BV78" s="293"/>
      <c r="BW78" s="294"/>
      <c r="BX78" s="295"/>
      <c r="BY78" s="306"/>
      <c r="BZ78" s="307"/>
      <c r="CA78" s="308"/>
      <c r="CB78" s="306"/>
      <c r="CC78" s="307"/>
      <c r="CD78" s="308"/>
      <c r="CE78" s="306"/>
      <c r="CF78" s="307"/>
      <c r="CG78" s="308"/>
      <c r="CH78" s="306"/>
      <c r="CI78" s="307"/>
      <c r="CJ78" s="308"/>
      <c r="CK78" s="306"/>
      <c r="CL78" s="307"/>
      <c r="CM78" s="308"/>
      <c r="CN78" s="306"/>
      <c r="CO78" s="307"/>
      <c r="CP78" s="308"/>
      <c r="CQ78" s="306"/>
      <c r="CR78" s="307"/>
      <c r="CS78" s="308"/>
      <c r="CT78" s="309"/>
      <c r="CU78" s="310"/>
      <c r="CV78" s="226"/>
      <c r="CW78" s="110"/>
      <c r="CX78" s="109"/>
      <c r="CY78" s="226"/>
      <c r="CZ78" s="110"/>
      <c r="DA78" s="109"/>
      <c r="DB78" s="226"/>
      <c r="DC78" s="110"/>
      <c r="DD78" s="109"/>
      <c r="DE78" s="226"/>
      <c r="DF78" s="110"/>
      <c r="DG78" s="109"/>
      <c r="DH78" s="226"/>
      <c r="DI78" s="110"/>
      <c r="DJ78" s="109"/>
      <c r="DK78" s="226"/>
      <c r="DL78" s="110"/>
      <c r="DM78" s="109"/>
      <c r="DN78" s="226"/>
      <c r="DO78" s="110"/>
      <c r="DP78" s="109"/>
      <c r="DQ78" s="140"/>
      <c r="DR78" s="141"/>
      <c r="DS78" s="111"/>
      <c r="DT78" s="104"/>
      <c r="DU78" s="104"/>
      <c r="DV78" s="112"/>
      <c r="DX78"/>
      <c r="DY78"/>
    </row>
    <row r="79" spans="1:129" s="18" customFormat="1" ht="19.5" customHeight="1">
      <c r="A79" s="164">
        <v>77</v>
      </c>
      <c r="B79" s="105" t="s">
        <v>217</v>
      </c>
      <c r="C79" s="106" t="s">
        <v>218</v>
      </c>
      <c r="D79" s="169">
        <v>409180169</v>
      </c>
      <c r="E79" s="168" t="s">
        <v>314</v>
      </c>
      <c r="F79" s="163" t="s">
        <v>10</v>
      </c>
      <c r="G79" s="129" t="s">
        <v>231</v>
      </c>
      <c r="H79" s="250">
        <v>8</v>
      </c>
      <c r="I79" s="251"/>
      <c r="J79" s="252">
        <v>8</v>
      </c>
      <c r="K79" s="253">
        <v>7</v>
      </c>
      <c r="L79" s="253"/>
      <c r="M79" s="252">
        <v>7</v>
      </c>
      <c r="N79" s="253">
        <v>6</v>
      </c>
      <c r="O79" s="253"/>
      <c r="P79" s="252">
        <v>6</v>
      </c>
      <c r="Q79" s="250">
        <v>9</v>
      </c>
      <c r="R79" s="253"/>
      <c r="S79" s="252">
        <v>9</v>
      </c>
      <c r="T79" s="253">
        <v>8</v>
      </c>
      <c r="U79" s="253"/>
      <c r="V79" s="252">
        <v>8</v>
      </c>
      <c r="W79" s="253">
        <v>7</v>
      </c>
      <c r="X79" s="253"/>
      <c r="Y79" s="252">
        <v>7</v>
      </c>
      <c r="Z79" s="254">
        <v>7.67</v>
      </c>
      <c r="AA79" s="255" t="s">
        <v>368</v>
      </c>
      <c r="AB79" s="272">
        <v>7</v>
      </c>
      <c r="AC79" s="273"/>
      <c r="AD79" s="274">
        <v>7</v>
      </c>
      <c r="AE79" s="275">
        <v>5</v>
      </c>
      <c r="AF79" s="275"/>
      <c r="AG79" s="274">
        <v>5</v>
      </c>
      <c r="AH79" s="275">
        <v>7</v>
      </c>
      <c r="AI79" s="275"/>
      <c r="AJ79" s="274">
        <v>7</v>
      </c>
      <c r="AK79" s="272">
        <v>7</v>
      </c>
      <c r="AL79" s="275"/>
      <c r="AM79" s="274">
        <v>7</v>
      </c>
      <c r="AN79" s="275">
        <v>7</v>
      </c>
      <c r="AO79" s="275"/>
      <c r="AP79" s="274">
        <v>7</v>
      </c>
      <c r="AQ79" s="275">
        <v>6</v>
      </c>
      <c r="AR79" s="275"/>
      <c r="AS79" s="274">
        <v>6</v>
      </c>
      <c r="AT79" s="272">
        <v>7</v>
      </c>
      <c r="AU79" s="275"/>
      <c r="AV79" s="274">
        <v>7</v>
      </c>
      <c r="AW79" s="275">
        <v>9</v>
      </c>
      <c r="AX79" s="275"/>
      <c r="AY79" s="274">
        <v>9</v>
      </c>
      <c r="AZ79" s="276">
        <v>6.54</v>
      </c>
      <c r="BA79" s="277" t="s">
        <v>371</v>
      </c>
      <c r="BB79" s="291">
        <v>7</v>
      </c>
      <c r="BC79" s="292"/>
      <c r="BD79" s="293">
        <v>7</v>
      </c>
      <c r="BE79" s="291">
        <v>6</v>
      </c>
      <c r="BF79" s="292"/>
      <c r="BG79" s="293">
        <v>6</v>
      </c>
      <c r="BH79" s="291">
        <v>1</v>
      </c>
      <c r="BI79" s="292">
        <v>10</v>
      </c>
      <c r="BJ79" s="293">
        <v>10</v>
      </c>
      <c r="BK79" s="291"/>
      <c r="BL79" s="292"/>
      <c r="BM79" s="293">
        <v>0</v>
      </c>
      <c r="BN79" s="291">
        <v>8</v>
      </c>
      <c r="BO79" s="292"/>
      <c r="BP79" s="293">
        <v>8</v>
      </c>
      <c r="BQ79" s="291">
        <v>5</v>
      </c>
      <c r="BR79" s="292"/>
      <c r="BS79" s="293">
        <v>5</v>
      </c>
      <c r="BT79" s="291">
        <v>6</v>
      </c>
      <c r="BU79" s="292"/>
      <c r="BV79" s="293">
        <v>6</v>
      </c>
      <c r="BW79" s="294">
        <v>5.95</v>
      </c>
      <c r="BX79" s="295" t="s">
        <v>372</v>
      </c>
      <c r="BY79" s="306">
        <v>7</v>
      </c>
      <c r="BZ79" s="307"/>
      <c r="CA79" s="308">
        <v>7</v>
      </c>
      <c r="CB79" s="306">
        <v>4</v>
      </c>
      <c r="CC79" s="307">
        <v>4</v>
      </c>
      <c r="CD79" s="308">
        <v>4</v>
      </c>
      <c r="CE79" s="306">
        <v>4</v>
      </c>
      <c r="CF79" s="307">
        <v>5</v>
      </c>
      <c r="CG79" s="308">
        <v>5</v>
      </c>
      <c r="CH79" s="306">
        <v>8</v>
      </c>
      <c r="CI79" s="307"/>
      <c r="CJ79" s="308">
        <v>8</v>
      </c>
      <c r="CK79" s="306">
        <v>8</v>
      </c>
      <c r="CL79" s="307"/>
      <c r="CM79" s="308">
        <v>8</v>
      </c>
      <c r="CN79" s="306">
        <v>5</v>
      </c>
      <c r="CO79" s="307"/>
      <c r="CP79" s="308">
        <v>5</v>
      </c>
      <c r="CQ79" s="306">
        <v>0</v>
      </c>
      <c r="CR79" s="307"/>
      <c r="CS79" s="308">
        <v>0</v>
      </c>
      <c r="CT79" s="309">
        <v>6.4</v>
      </c>
      <c r="CU79" s="310" t="s">
        <v>367</v>
      </c>
      <c r="CV79" s="226">
        <v>4</v>
      </c>
      <c r="CW79" s="110">
        <v>5</v>
      </c>
      <c r="CX79" s="109">
        <v>5</v>
      </c>
      <c r="CY79" s="226">
        <v>7</v>
      </c>
      <c r="CZ79" s="110"/>
      <c r="DA79" s="109">
        <v>7</v>
      </c>
      <c r="DB79" s="226">
        <v>4</v>
      </c>
      <c r="DC79" s="110"/>
      <c r="DD79" s="109">
        <v>4</v>
      </c>
      <c r="DE79" s="226">
        <v>5</v>
      </c>
      <c r="DF79" s="110"/>
      <c r="DG79" s="109">
        <v>5</v>
      </c>
      <c r="DH79" s="226">
        <v>7</v>
      </c>
      <c r="DI79" s="110"/>
      <c r="DJ79" s="109">
        <v>7</v>
      </c>
      <c r="DK79" s="226">
        <v>8</v>
      </c>
      <c r="DL79" s="110"/>
      <c r="DM79" s="109">
        <v>8</v>
      </c>
      <c r="DN79" s="226">
        <v>6</v>
      </c>
      <c r="DO79" s="110"/>
      <c r="DP79" s="109">
        <v>6</v>
      </c>
      <c r="DQ79" s="140">
        <v>5.96</v>
      </c>
      <c r="DR79" s="141" t="s">
        <v>369</v>
      </c>
      <c r="DS79" s="111" t="s">
        <v>475</v>
      </c>
      <c r="DT79" s="104">
        <v>4</v>
      </c>
      <c r="DU79" s="104">
        <v>12</v>
      </c>
      <c r="DV79" s="112" t="s">
        <v>418</v>
      </c>
      <c r="DX79"/>
      <c r="DY79"/>
    </row>
    <row r="80" spans="1:129" s="18" customFormat="1" ht="19.5" customHeight="1">
      <c r="A80" s="158">
        <v>78</v>
      </c>
      <c r="B80" s="105" t="s">
        <v>219</v>
      </c>
      <c r="C80" s="106" t="s">
        <v>220</v>
      </c>
      <c r="D80" s="165">
        <v>409180171</v>
      </c>
      <c r="E80" s="168" t="s">
        <v>315</v>
      </c>
      <c r="F80" s="163" t="s">
        <v>5</v>
      </c>
      <c r="G80" s="129" t="s">
        <v>231</v>
      </c>
      <c r="H80" s="250">
        <v>7</v>
      </c>
      <c r="I80" s="251"/>
      <c r="J80" s="252">
        <v>7</v>
      </c>
      <c r="K80" s="253">
        <v>6</v>
      </c>
      <c r="L80" s="253"/>
      <c r="M80" s="252">
        <v>6</v>
      </c>
      <c r="N80" s="253">
        <v>5</v>
      </c>
      <c r="O80" s="253"/>
      <c r="P80" s="252">
        <v>5</v>
      </c>
      <c r="Q80" s="250">
        <v>9</v>
      </c>
      <c r="R80" s="253"/>
      <c r="S80" s="252">
        <v>9</v>
      </c>
      <c r="T80" s="253">
        <v>8</v>
      </c>
      <c r="U80" s="253"/>
      <c r="V80" s="252">
        <v>8</v>
      </c>
      <c r="W80" s="253">
        <v>5</v>
      </c>
      <c r="X80" s="253"/>
      <c r="Y80" s="252">
        <v>5</v>
      </c>
      <c r="Z80" s="254">
        <v>6.78</v>
      </c>
      <c r="AA80" s="255" t="s">
        <v>371</v>
      </c>
      <c r="AB80" s="272">
        <v>6</v>
      </c>
      <c r="AC80" s="273"/>
      <c r="AD80" s="274">
        <v>6</v>
      </c>
      <c r="AE80" s="275">
        <v>5</v>
      </c>
      <c r="AF80" s="275"/>
      <c r="AG80" s="274">
        <v>5</v>
      </c>
      <c r="AH80" s="275">
        <v>5</v>
      </c>
      <c r="AI80" s="275"/>
      <c r="AJ80" s="274">
        <v>5</v>
      </c>
      <c r="AK80" s="272">
        <v>7</v>
      </c>
      <c r="AL80" s="275"/>
      <c r="AM80" s="274">
        <v>7</v>
      </c>
      <c r="AN80" s="275">
        <v>3</v>
      </c>
      <c r="AO80" s="275">
        <v>7</v>
      </c>
      <c r="AP80" s="274">
        <v>7</v>
      </c>
      <c r="AQ80" s="275">
        <v>7</v>
      </c>
      <c r="AR80" s="275"/>
      <c r="AS80" s="274">
        <v>7</v>
      </c>
      <c r="AT80" s="272">
        <v>6</v>
      </c>
      <c r="AU80" s="275"/>
      <c r="AV80" s="274">
        <v>6</v>
      </c>
      <c r="AW80" s="275">
        <v>9</v>
      </c>
      <c r="AX80" s="275"/>
      <c r="AY80" s="274">
        <v>9</v>
      </c>
      <c r="AZ80" s="276">
        <v>6.21</v>
      </c>
      <c r="BA80" s="277" t="s">
        <v>371</v>
      </c>
      <c r="BB80" s="291">
        <v>9</v>
      </c>
      <c r="BC80" s="292"/>
      <c r="BD80" s="293">
        <v>9</v>
      </c>
      <c r="BE80" s="291">
        <v>5</v>
      </c>
      <c r="BF80" s="292"/>
      <c r="BG80" s="293">
        <v>5</v>
      </c>
      <c r="BH80" s="291">
        <v>1</v>
      </c>
      <c r="BI80" s="292">
        <v>10</v>
      </c>
      <c r="BJ80" s="293">
        <v>10</v>
      </c>
      <c r="BK80" s="291">
        <v>8</v>
      </c>
      <c r="BL80" s="292"/>
      <c r="BM80" s="293">
        <v>8</v>
      </c>
      <c r="BN80" s="291">
        <v>7</v>
      </c>
      <c r="BO80" s="292"/>
      <c r="BP80" s="293">
        <v>7</v>
      </c>
      <c r="BQ80" s="291">
        <v>7</v>
      </c>
      <c r="BR80" s="292"/>
      <c r="BS80" s="293">
        <v>7</v>
      </c>
      <c r="BT80" s="291">
        <v>5</v>
      </c>
      <c r="BU80" s="292"/>
      <c r="BV80" s="293">
        <v>5</v>
      </c>
      <c r="BW80" s="294">
        <v>7.86</v>
      </c>
      <c r="BX80" s="295" t="s">
        <v>368</v>
      </c>
      <c r="BY80" s="306">
        <v>6</v>
      </c>
      <c r="BZ80" s="307"/>
      <c r="CA80" s="308">
        <v>6</v>
      </c>
      <c r="CB80" s="306">
        <v>3</v>
      </c>
      <c r="CC80" s="307">
        <v>3</v>
      </c>
      <c r="CD80" s="308">
        <v>3</v>
      </c>
      <c r="CE80" s="306">
        <v>4</v>
      </c>
      <c r="CF80" s="307">
        <v>6</v>
      </c>
      <c r="CG80" s="308">
        <v>6</v>
      </c>
      <c r="CH80" s="306">
        <v>7</v>
      </c>
      <c r="CI80" s="307"/>
      <c r="CJ80" s="308">
        <v>7</v>
      </c>
      <c r="CK80" s="306">
        <v>7</v>
      </c>
      <c r="CL80" s="307"/>
      <c r="CM80" s="308">
        <v>7</v>
      </c>
      <c r="CN80" s="306">
        <v>5</v>
      </c>
      <c r="CO80" s="307"/>
      <c r="CP80" s="308">
        <v>5</v>
      </c>
      <c r="CQ80" s="306">
        <v>6</v>
      </c>
      <c r="CR80" s="307"/>
      <c r="CS80" s="308">
        <v>6</v>
      </c>
      <c r="CT80" s="309">
        <v>5.8</v>
      </c>
      <c r="CU80" s="310" t="s">
        <v>369</v>
      </c>
      <c r="CV80" s="226">
        <v>4</v>
      </c>
      <c r="CW80" s="110">
        <v>6</v>
      </c>
      <c r="CX80" s="109">
        <v>6</v>
      </c>
      <c r="CY80" s="226">
        <v>6</v>
      </c>
      <c r="CZ80" s="110"/>
      <c r="DA80" s="109">
        <v>6</v>
      </c>
      <c r="DB80" s="226">
        <v>8</v>
      </c>
      <c r="DC80" s="110"/>
      <c r="DD80" s="109">
        <v>8</v>
      </c>
      <c r="DE80" s="226">
        <v>9</v>
      </c>
      <c r="DF80" s="110"/>
      <c r="DG80" s="109">
        <v>9</v>
      </c>
      <c r="DH80" s="226">
        <v>8</v>
      </c>
      <c r="DI80" s="110"/>
      <c r="DJ80" s="109">
        <v>8</v>
      </c>
      <c r="DK80" s="226">
        <v>8</v>
      </c>
      <c r="DL80" s="110"/>
      <c r="DM80" s="109">
        <v>8</v>
      </c>
      <c r="DN80" s="226">
        <v>6</v>
      </c>
      <c r="DO80" s="110"/>
      <c r="DP80" s="109">
        <v>6</v>
      </c>
      <c r="DQ80" s="140">
        <v>7.57</v>
      </c>
      <c r="DR80" s="141" t="s">
        <v>368</v>
      </c>
      <c r="DS80" s="111" t="s">
        <v>460</v>
      </c>
      <c r="DT80" s="104">
        <v>1</v>
      </c>
      <c r="DU80" s="104">
        <v>4</v>
      </c>
      <c r="DV80" s="112" t="s">
        <v>418</v>
      </c>
      <c r="DX80"/>
      <c r="DY80"/>
    </row>
    <row r="81" spans="1:129" s="18" customFormat="1" ht="19.5" customHeight="1">
      <c r="A81" s="164">
        <v>79</v>
      </c>
      <c r="B81" s="105" t="s">
        <v>221</v>
      </c>
      <c r="C81" s="106" t="s">
        <v>222</v>
      </c>
      <c r="D81" s="169">
        <v>409180172</v>
      </c>
      <c r="E81" s="168" t="s">
        <v>316</v>
      </c>
      <c r="F81" s="163" t="s">
        <v>44</v>
      </c>
      <c r="G81" s="129" t="s">
        <v>231</v>
      </c>
      <c r="H81" s="250">
        <v>5</v>
      </c>
      <c r="I81" s="251"/>
      <c r="J81" s="252">
        <v>5</v>
      </c>
      <c r="K81" s="253">
        <v>6</v>
      </c>
      <c r="L81" s="253"/>
      <c r="M81" s="252">
        <v>6</v>
      </c>
      <c r="N81" s="253">
        <v>5</v>
      </c>
      <c r="O81" s="253"/>
      <c r="P81" s="252">
        <v>5</v>
      </c>
      <c r="Q81" s="250">
        <v>9</v>
      </c>
      <c r="R81" s="253"/>
      <c r="S81" s="252">
        <v>9</v>
      </c>
      <c r="T81" s="253">
        <v>6</v>
      </c>
      <c r="U81" s="253"/>
      <c r="V81" s="252">
        <v>6</v>
      </c>
      <c r="W81" s="253">
        <v>8</v>
      </c>
      <c r="X81" s="253"/>
      <c r="Y81" s="252">
        <v>8</v>
      </c>
      <c r="Z81" s="254">
        <v>6.78</v>
      </c>
      <c r="AA81" s="255" t="s">
        <v>371</v>
      </c>
      <c r="AB81" s="272">
        <v>7</v>
      </c>
      <c r="AC81" s="273"/>
      <c r="AD81" s="274">
        <v>7</v>
      </c>
      <c r="AE81" s="275">
        <v>5</v>
      </c>
      <c r="AF81" s="275"/>
      <c r="AG81" s="274">
        <v>5</v>
      </c>
      <c r="AH81" s="275">
        <v>7</v>
      </c>
      <c r="AI81" s="275"/>
      <c r="AJ81" s="274">
        <v>7</v>
      </c>
      <c r="AK81" s="272">
        <v>7</v>
      </c>
      <c r="AL81" s="275"/>
      <c r="AM81" s="274">
        <v>7</v>
      </c>
      <c r="AN81" s="275">
        <v>5</v>
      </c>
      <c r="AO81" s="275"/>
      <c r="AP81" s="274">
        <v>5</v>
      </c>
      <c r="AQ81" s="275">
        <v>6</v>
      </c>
      <c r="AR81" s="275"/>
      <c r="AS81" s="274">
        <v>6</v>
      </c>
      <c r="AT81" s="272">
        <v>7</v>
      </c>
      <c r="AU81" s="275"/>
      <c r="AV81" s="274">
        <v>7</v>
      </c>
      <c r="AW81" s="275">
        <v>6</v>
      </c>
      <c r="AX81" s="275"/>
      <c r="AY81" s="274">
        <v>6</v>
      </c>
      <c r="AZ81" s="276">
        <v>6.28</v>
      </c>
      <c r="BA81" s="277" t="s">
        <v>371</v>
      </c>
      <c r="BB81" s="291">
        <v>8</v>
      </c>
      <c r="BC81" s="292"/>
      <c r="BD81" s="293">
        <v>8</v>
      </c>
      <c r="BE81" s="291">
        <v>7</v>
      </c>
      <c r="BF81" s="292"/>
      <c r="BG81" s="293">
        <v>7</v>
      </c>
      <c r="BH81" s="291">
        <v>10</v>
      </c>
      <c r="BI81" s="292"/>
      <c r="BJ81" s="293">
        <v>10</v>
      </c>
      <c r="BK81" s="291">
        <v>8</v>
      </c>
      <c r="BL81" s="292"/>
      <c r="BM81" s="293">
        <v>8</v>
      </c>
      <c r="BN81" s="291">
        <v>7</v>
      </c>
      <c r="BO81" s="292"/>
      <c r="BP81" s="293">
        <v>7</v>
      </c>
      <c r="BQ81" s="291">
        <v>6</v>
      </c>
      <c r="BR81" s="292"/>
      <c r="BS81" s="293">
        <v>6</v>
      </c>
      <c r="BT81" s="291">
        <v>5</v>
      </c>
      <c r="BU81" s="292"/>
      <c r="BV81" s="293">
        <v>5</v>
      </c>
      <c r="BW81" s="294">
        <v>7.81</v>
      </c>
      <c r="BX81" s="295" t="s">
        <v>368</v>
      </c>
      <c r="BY81" s="306">
        <v>6</v>
      </c>
      <c r="BZ81" s="307"/>
      <c r="CA81" s="308">
        <v>6</v>
      </c>
      <c r="CB81" s="306">
        <v>5</v>
      </c>
      <c r="CC81" s="307"/>
      <c r="CD81" s="308">
        <v>5</v>
      </c>
      <c r="CE81" s="306">
        <v>4</v>
      </c>
      <c r="CF81" s="307">
        <v>6</v>
      </c>
      <c r="CG81" s="308">
        <v>6</v>
      </c>
      <c r="CH81" s="306">
        <v>8</v>
      </c>
      <c r="CI81" s="307"/>
      <c r="CJ81" s="308">
        <v>8</v>
      </c>
      <c r="CK81" s="306">
        <v>7</v>
      </c>
      <c r="CL81" s="307"/>
      <c r="CM81" s="308">
        <v>7</v>
      </c>
      <c r="CN81" s="306">
        <v>5</v>
      </c>
      <c r="CO81" s="307"/>
      <c r="CP81" s="308">
        <v>5</v>
      </c>
      <c r="CQ81" s="306">
        <v>0</v>
      </c>
      <c r="CR81" s="307"/>
      <c r="CS81" s="308">
        <v>0</v>
      </c>
      <c r="CT81" s="309">
        <v>6.4</v>
      </c>
      <c r="CU81" s="310" t="s">
        <v>367</v>
      </c>
      <c r="CV81" s="226">
        <v>5</v>
      </c>
      <c r="CW81" s="110"/>
      <c r="CX81" s="109">
        <v>5</v>
      </c>
      <c r="CY81" s="226">
        <v>6</v>
      </c>
      <c r="CZ81" s="110"/>
      <c r="DA81" s="109">
        <v>6</v>
      </c>
      <c r="DB81" s="226">
        <v>4</v>
      </c>
      <c r="DC81" s="110"/>
      <c r="DD81" s="109">
        <v>4</v>
      </c>
      <c r="DE81" s="226">
        <v>7</v>
      </c>
      <c r="DF81" s="110"/>
      <c r="DG81" s="109">
        <v>7</v>
      </c>
      <c r="DH81" s="226">
        <v>7</v>
      </c>
      <c r="DI81" s="110"/>
      <c r="DJ81" s="109">
        <v>7</v>
      </c>
      <c r="DK81" s="226">
        <v>8</v>
      </c>
      <c r="DL81" s="110"/>
      <c r="DM81" s="109">
        <v>8</v>
      </c>
      <c r="DN81" s="226">
        <v>7</v>
      </c>
      <c r="DO81" s="110"/>
      <c r="DP81" s="109">
        <v>7</v>
      </c>
      <c r="DQ81" s="140">
        <v>6.17</v>
      </c>
      <c r="DR81" s="141" t="s">
        <v>367</v>
      </c>
      <c r="DS81" s="111" t="s">
        <v>442</v>
      </c>
      <c r="DT81" s="104">
        <v>2</v>
      </c>
      <c r="DU81" s="104">
        <v>4</v>
      </c>
      <c r="DV81" s="112" t="s">
        <v>418</v>
      </c>
      <c r="DX81"/>
      <c r="DY81"/>
    </row>
    <row r="82" spans="1:129" s="18" customFormat="1" ht="19.5" customHeight="1">
      <c r="A82" s="158">
        <v>80</v>
      </c>
      <c r="B82" s="105" t="s">
        <v>223</v>
      </c>
      <c r="C82" s="106" t="s">
        <v>224</v>
      </c>
      <c r="D82" s="169">
        <v>409180175</v>
      </c>
      <c r="E82" s="168" t="s">
        <v>317</v>
      </c>
      <c r="F82" s="163" t="s">
        <v>8</v>
      </c>
      <c r="G82" s="129" t="s">
        <v>164</v>
      </c>
      <c r="H82" s="250">
        <v>6</v>
      </c>
      <c r="I82" s="251"/>
      <c r="J82" s="252">
        <v>6</v>
      </c>
      <c r="K82" s="253">
        <v>5</v>
      </c>
      <c r="L82" s="253"/>
      <c r="M82" s="252">
        <v>5</v>
      </c>
      <c r="N82" s="253">
        <v>5</v>
      </c>
      <c r="O82" s="253"/>
      <c r="P82" s="252">
        <v>5</v>
      </c>
      <c r="Q82" s="250">
        <v>8</v>
      </c>
      <c r="R82" s="253"/>
      <c r="S82" s="252">
        <v>8</v>
      </c>
      <c r="T82" s="253">
        <v>8</v>
      </c>
      <c r="U82" s="253"/>
      <c r="V82" s="252">
        <v>8</v>
      </c>
      <c r="W82" s="253">
        <v>5</v>
      </c>
      <c r="X82" s="253"/>
      <c r="Y82" s="252">
        <v>5</v>
      </c>
      <c r="Z82" s="254">
        <v>6.17</v>
      </c>
      <c r="AA82" s="255" t="s">
        <v>371</v>
      </c>
      <c r="AB82" s="272">
        <v>7</v>
      </c>
      <c r="AC82" s="273"/>
      <c r="AD82" s="274">
        <v>7</v>
      </c>
      <c r="AE82" s="275">
        <v>4</v>
      </c>
      <c r="AF82" s="275">
        <v>5</v>
      </c>
      <c r="AG82" s="274">
        <v>5</v>
      </c>
      <c r="AH82" s="275">
        <v>5</v>
      </c>
      <c r="AI82" s="275"/>
      <c r="AJ82" s="274">
        <v>5</v>
      </c>
      <c r="AK82" s="272">
        <v>7</v>
      </c>
      <c r="AL82" s="275"/>
      <c r="AM82" s="274">
        <v>7</v>
      </c>
      <c r="AN82" s="275">
        <v>3</v>
      </c>
      <c r="AO82" s="275">
        <v>5</v>
      </c>
      <c r="AP82" s="274">
        <v>5</v>
      </c>
      <c r="AQ82" s="275">
        <v>7</v>
      </c>
      <c r="AR82" s="275"/>
      <c r="AS82" s="274">
        <v>7</v>
      </c>
      <c r="AT82" s="272">
        <v>7</v>
      </c>
      <c r="AU82" s="275"/>
      <c r="AV82" s="274">
        <v>7</v>
      </c>
      <c r="AW82" s="275">
        <v>7</v>
      </c>
      <c r="AX82" s="275"/>
      <c r="AY82" s="274">
        <v>7</v>
      </c>
      <c r="AZ82" s="276">
        <v>6.15</v>
      </c>
      <c r="BA82" s="277" t="s">
        <v>371</v>
      </c>
      <c r="BB82" s="291">
        <v>7</v>
      </c>
      <c r="BC82" s="292"/>
      <c r="BD82" s="293">
        <v>7</v>
      </c>
      <c r="BE82" s="291">
        <v>7</v>
      </c>
      <c r="BF82" s="292"/>
      <c r="BG82" s="293">
        <v>7</v>
      </c>
      <c r="BH82" s="291">
        <v>10</v>
      </c>
      <c r="BI82" s="292"/>
      <c r="BJ82" s="293">
        <v>10</v>
      </c>
      <c r="BK82" s="291">
        <v>7</v>
      </c>
      <c r="BL82" s="292"/>
      <c r="BM82" s="293">
        <v>7</v>
      </c>
      <c r="BN82" s="291">
        <v>7</v>
      </c>
      <c r="BO82" s="292"/>
      <c r="BP82" s="293">
        <v>7</v>
      </c>
      <c r="BQ82" s="291">
        <v>7</v>
      </c>
      <c r="BR82" s="292"/>
      <c r="BS82" s="293">
        <v>7</v>
      </c>
      <c r="BT82" s="291">
        <v>7</v>
      </c>
      <c r="BU82" s="292"/>
      <c r="BV82" s="293">
        <v>7</v>
      </c>
      <c r="BW82" s="294">
        <v>7.57</v>
      </c>
      <c r="BX82" s="295" t="s">
        <v>368</v>
      </c>
      <c r="BY82" s="306">
        <v>7</v>
      </c>
      <c r="BZ82" s="307"/>
      <c r="CA82" s="308">
        <v>7</v>
      </c>
      <c r="CB82" s="306">
        <v>6</v>
      </c>
      <c r="CC82" s="307"/>
      <c r="CD82" s="308">
        <v>6</v>
      </c>
      <c r="CE82" s="306">
        <v>4</v>
      </c>
      <c r="CF82" s="307">
        <v>7</v>
      </c>
      <c r="CG82" s="308">
        <v>7</v>
      </c>
      <c r="CH82" s="306">
        <v>8</v>
      </c>
      <c r="CI82" s="307"/>
      <c r="CJ82" s="308">
        <v>8</v>
      </c>
      <c r="CK82" s="306">
        <v>8</v>
      </c>
      <c r="CL82" s="307"/>
      <c r="CM82" s="308">
        <v>8</v>
      </c>
      <c r="CN82" s="306">
        <v>6</v>
      </c>
      <c r="CO82" s="307"/>
      <c r="CP82" s="308">
        <v>6</v>
      </c>
      <c r="CQ82" s="306">
        <v>0</v>
      </c>
      <c r="CR82" s="307"/>
      <c r="CS82" s="308">
        <v>0</v>
      </c>
      <c r="CT82" s="309">
        <v>7.2</v>
      </c>
      <c r="CU82" s="310" t="s">
        <v>368</v>
      </c>
      <c r="CV82" s="226">
        <v>5</v>
      </c>
      <c r="CW82" s="110"/>
      <c r="CX82" s="109">
        <v>5</v>
      </c>
      <c r="CY82" s="226">
        <v>7</v>
      </c>
      <c r="CZ82" s="110"/>
      <c r="DA82" s="109">
        <v>7</v>
      </c>
      <c r="DB82" s="226">
        <v>8</v>
      </c>
      <c r="DC82" s="110"/>
      <c r="DD82" s="109">
        <v>8</v>
      </c>
      <c r="DE82" s="226">
        <v>9</v>
      </c>
      <c r="DF82" s="110"/>
      <c r="DG82" s="109">
        <v>9</v>
      </c>
      <c r="DH82" s="226">
        <v>8</v>
      </c>
      <c r="DI82" s="110"/>
      <c r="DJ82" s="109">
        <v>8</v>
      </c>
      <c r="DK82" s="226">
        <v>9</v>
      </c>
      <c r="DL82" s="110"/>
      <c r="DM82" s="109">
        <v>9</v>
      </c>
      <c r="DN82" s="226">
        <v>7</v>
      </c>
      <c r="DO82" s="110"/>
      <c r="DP82" s="109">
        <v>7</v>
      </c>
      <c r="DQ82" s="140">
        <v>7.7</v>
      </c>
      <c r="DR82" s="141" t="s">
        <v>368</v>
      </c>
      <c r="DS82" s="111" t="s">
        <v>476</v>
      </c>
      <c r="DT82" s="104">
        <v>1</v>
      </c>
      <c r="DU82" s="104">
        <v>0</v>
      </c>
      <c r="DV82" s="112" t="s">
        <v>418</v>
      </c>
      <c r="DX82"/>
      <c r="DY82"/>
    </row>
    <row r="83" spans="1:129" s="18" customFormat="1" ht="19.5" customHeight="1">
      <c r="A83" s="164">
        <v>81</v>
      </c>
      <c r="B83" s="166" t="s">
        <v>338</v>
      </c>
      <c r="C83" s="167" t="s">
        <v>224</v>
      </c>
      <c r="D83" s="169">
        <v>409180176</v>
      </c>
      <c r="E83" s="168" t="s">
        <v>342</v>
      </c>
      <c r="F83" s="163" t="s">
        <v>45</v>
      </c>
      <c r="G83" s="129" t="s">
        <v>164</v>
      </c>
      <c r="H83" s="250">
        <v>5</v>
      </c>
      <c r="I83" s="251"/>
      <c r="J83" s="252">
        <v>5</v>
      </c>
      <c r="K83" s="253">
        <v>2</v>
      </c>
      <c r="L83" s="253"/>
      <c r="M83" s="252">
        <v>2</v>
      </c>
      <c r="N83" s="253">
        <v>3</v>
      </c>
      <c r="O83" s="253"/>
      <c r="P83" s="252">
        <v>3</v>
      </c>
      <c r="Q83" s="250">
        <v>8</v>
      </c>
      <c r="R83" s="253"/>
      <c r="S83" s="252">
        <v>8</v>
      </c>
      <c r="T83" s="253">
        <v>6</v>
      </c>
      <c r="U83" s="253"/>
      <c r="V83" s="252">
        <v>6</v>
      </c>
      <c r="W83" s="253">
        <v>5</v>
      </c>
      <c r="X83" s="253"/>
      <c r="Y83" s="252">
        <v>5</v>
      </c>
      <c r="Z83" s="254">
        <v>4.83</v>
      </c>
      <c r="AA83" s="255" t="s">
        <v>374</v>
      </c>
      <c r="AB83" s="272">
        <v>6</v>
      </c>
      <c r="AC83" s="273"/>
      <c r="AD83" s="274">
        <v>6</v>
      </c>
      <c r="AE83" s="275">
        <v>3</v>
      </c>
      <c r="AF83" s="275">
        <v>4</v>
      </c>
      <c r="AG83" s="274">
        <v>4</v>
      </c>
      <c r="AH83" s="275">
        <v>5</v>
      </c>
      <c r="AI83" s="275"/>
      <c r="AJ83" s="274">
        <v>5</v>
      </c>
      <c r="AK83" s="272">
        <v>6</v>
      </c>
      <c r="AL83" s="275"/>
      <c r="AM83" s="274">
        <v>6</v>
      </c>
      <c r="AN83" s="275">
        <v>0</v>
      </c>
      <c r="AO83" s="275">
        <v>2</v>
      </c>
      <c r="AP83" s="274">
        <v>2</v>
      </c>
      <c r="AQ83" s="275">
        <v>0</v>
      </c>
      <c r="AR83" s="275">
        <v>5</v>
      </c>
      <c r="AS83" s="274">
        <v>5</v>
      </c>
      <c r="AT83" s="272">
        <v>6</v>
      </c>
      <c r="AU83" s="275"/>
      <c r="AV83" s="274">
        <v>6</v>
      </c>
      <c r="AW83" s="275">
        <v>7</v>
      </c>
      <c r="AX83" s="275"/>
      <c r="AY83" s="274">
        <v>7</v>
      </c>
      <c r="AZ83" s="276">
        <v>4.89</v>
      </c>
      <c r="BA83" s="277" t="s">
        <v>374</v>
      </c>
      <c r="BB83" s="291"/>
      <c r="BC83" s="292"/>
      <c r="BD83" s="293"/>
      <c r="BE83" s="291"/>
      <c r="BF83" s="292"/>
      <c r="BG83" s="293"/>
      <c r="BH83" s="291"/>
      <c r="BI83" s="292"/>
      <c r="BJ83" s="293"/>
      <c r="BK83" s="291"/>
      <c r="BL83" s="292"/>
      <c r="BM83" s="293"/>
      <c r="BN83" s="291"/>
      <c r="BO83" s="292"/>
      <c r="BP83" s="293"/>
      <c r="BQ83" s="291"/>
      <c r="BR83" s="292"/>
      <c r="BS83" s="293"/>
      <c r="BT83" s="291"/>
      <c r="BU83" s="292"/>
      <c r="BV83" s="293"/>
      <c r="BW83" s="294"/>
      <c r="BX83" s="295"/>
      <c r="BY83" s="306"/>
      <c r="BZ83" s="307"/>
      <c r="CA83" s="308"/>
      <c r="CB83" s="306"/>
      <c r="CC83" s="307"/>
      <c r="CD83" s="308"/>
      <c r="CE83" s="306"/>
      <c r="CF83" s="307"/>
      <c r="CG83" s="308"/>
      <c r="CH83" s="306"/>
      <c r="CI83" s="307"/>
      <c r="CJ83" s="308"/>
      <c r="CK83" s="306"/>
      <c r="CL83" s="307"/>
      <c r="CM83" s="308"/>
      <c r="CN83" s="306"/>
      <c r="CO83" s="307"/>
      <c r="CP83" s="308"/>
      <c r="CQ83" s="306"/>
      <c r="CR83" s="307"/>
      <c r="CS83" s="308"/>
      <c r="CT83" s="309"/>
      <c r="CU83" s="310"/>
      <c r="CV83" s="226"/>
      <c r="CW83" s="110"/>
      <c r="CX83" s="109"/>
      <c r="CY83" s="226"/>
      <c r="CZ83" s="110"/>
      <c r="DA83" s="109"/>
      <c r="DB83" s="226"/>
      <c r="DC83" s="110"/>
      <c r="DD83" s="109"/>
      <c r="DE83" s="226"/>
      <c r="DF83" s="110"/>
      <c r="DG83" s="109"/>
      <c r="DH83" s="226"/>
      <c r="DI83" s="110"/>
      <c r="DJ83" s="109"/>
      <c r="DK83" s="226"/>
      <c r="DL83" s="110"/>
      <c r="DM83" s="109"/>
      <c r="DN83" s="226"/>
      <c r="DO83" s="110"/>
      <c r="DP83" s="109"/>
      <c r="DQ83" s="140"/>
      <c r="DR83" s="141"/>
      <c r="DS83" s="111"/>
      <c r="DT83" s="104"/>
      <c r="DU83" s="104"/>
      <c r="DV83" s="112"/>
      <c r="DX83"/>
      <c r="DY83"/>
    </row>
    <row r="84" spans="1:129" s="18" customFormat="1" ht="19.5" customHeight="1">
      <c r="A84" s="158">
        <v>82</v>
      </c>
      <c r="B84" s="105" t="s">
        <v>173</v>
      </c>
      <c r="C84" s="106" t="s">
        <v>225</v>
      </c>
      <c r="D84" s="165">
        <v>409180177</v>
      </c>
      <c r="E84" s="168" t="s">
        <v>318</v>
      </c>
      <c r="F84" s="163" t="s">
        <v>4</v>
      </c>
      <c r="G84" s="129" t="s">
        <v>164</v>
      </c>
      <c r="H84" s="250">
        <v>6</v>
      </c>
      <c r="I84" s="251"/>
      <c r="J84" s="252">
        <v>6</v>
      </c>
      <c r="K84" s="253">
        <v>6</v>
      </c>
      <c r="L84" s="253"/>
      <c r="M84" s="252">
        <v>6</v>
      </c>
      <c r="N84" s="253">
        <v>7</v>
      </c>
      <c r="O84" s="253"/>
      <c r="P84" s="252">
        <v>7</v>
      </c>
      <c r="Q84" s="250">
        <v>9</v>
      </c>
      <c r="R84" s="253"/>
      <c r="S84" s="252">
        <v>9</v>
      </c>
      <c r="T84" s="253">
        <v>7</v>
      </c>
      <c r="U84" s="253"/>
      <c r="V84" s="252">
        <v>7</v>
      </c>
      <c r="W84" s="253">
        <v>6</v>
      </c>
      <c r="X84" s="253"/>
      <c r="Y84" s="252">
        <v>6</v>
      </c>
      <c r="Z84" s="254">
        <v>6.67</v>
      </c>
      <c r="AA84" s="255" t="s">
        <v>371</v>
      </c>
      <c r="AB84" s="272">
        <v>6</v>
      </c>
      <c r="AC84" s="273"/>
      <c r="AD84" s="274">
        <v>6</v>
      </c>
      <c r="AE84" s="275">
        <v>4</v>
      </c>
      <c r="AF84" s="275">
        <v>6</v>
      </c>
      <c r="AG84" s="274">
        <v>6</v>
      </c>
      <c r="AH84" s="275">
        <v>8</v>
      </c>
      <c r="AI84" s="275"/>
      <c r="AJ84" s="274">
        <v>8</v>
      </c>
      <c r="AK84" s="272">
        <v>7</v>
      </c>
      <c r="AL84" s="275"/>
      <c r="AM84" s="274">
        <v>7</v>
      </c>
      <c r="AN84" s="275">
        <v>5</v>
      </c>
      <c r="AO84" s="275"/>
      <c r="AP84" s="274">
        <v>5</v>
      </c>
      <c r="AQ84" s="275">
        <v>5</v>
      </c>
      <c r="AR84" s="275"/>
      <c r="AS84" s="274">
        <v>5</v>
      </c>
      <c r="AT84" s="272">
        <v>6</v>
      </c>
      <c r="AU84" s="275"/>
      <c r="AV84" s="274">
        <v>6</v>
      </c>
      <c r="AW84" s="275">
        <v>8</v>
      </c>
      <c r="AX84" s="275"/>
      <c r="AY84" s="274">
        <v>8</v>
      </c>
      <c r="AZ84" s="276">
        <v>6.25</v>
      </c>
      <c r="BA84" s="277" t="s">
        <v>371</v>
      </c>
      <c r="BB84" s="291">
        <v>5</v>
      </c>
      <c r="BC84" s="292"/>
      <c r="BD84" s="293">
        <v>5</v>
      </c>
      <c r="BE84" s="291">
        <v>4</v>
      </c>
      <c r="BF84" s="292">
        <v>5</v>
      </c>
      <c r="BG84" s="293">
        <v>5</v>
      </c>
      <c r="BH84" s="291">
        <v>1</v>
      </c>
      <c r="BI84" s="292">
        <v>6</v>
      </c>
      <c r="BJ84" s="293">
        <v>6</v>
      </c>
      <c r="BK84" s="291">
        <v>8</v>
      </c>
      <c r="BL84" s="292"/>
      <c r="BM84" s="293">
        <v>8</v>
      </c>
      <c r="BN84" s="291">
        <v>7</v>
      </c>
      <c r="BO84" s="292"/>
      <c r="BP84" s="293">
        <v>7</v>
      </c>
      <c r="BQ84" s="291">
        <v>7</v>
      </c>
      <c r="BR84" s="292"/>
      <c r="BS84" s="293">
        <v>7</v>
      </c>
      <c r="BT84" s="291">
        <v>8</v>
      </c>
      <c r="BU84" s="292"/>
      <c r="BV84" s="293">
        <v>8</v>
      </c>
      <c r="BW84" s="294">
        <v>6.33</v>
      </c>
      <c r="BX84" s="295" t="s">
        <v>371</v>
      </c>
      <c r="BY84" s="306">
        <v>7</v>
      </c>
      <c r="BZ84" s="307"/>
      <c r="CA84" s="308">
        <v>7</v>
      </c>
      <c r="CB84" s="306">
        <v>5</v>
      </c>
      <c r="CC84" s="307"/>
      <c r="CD84" s="308">
        <v>5</v>
      </c>
      <c r="CE84" s="306">
        <v>7</v>
      </c>
      <c r="CF84" s="307"/>
      <c r="CG84" s="308">
        <v>7</v>
      </c>
      <c r="CH84" s="306">
        <v>8</v>
      </c>
      <c r="CI84" s="307"/>
      <c r="CJ84" s="308">
        <v>8</v>
      </c>
      <c r="CK84" s="306">
        <v>7</v>
      </c>
      <c r="CL84" s="307"/>
      <c r="CM84" s="308">
        <v>7</v>
      </c>
      <c r="CN84" s="306">
        <v>7</v>
      </c>
      <c r="CO84" s="307"/>
      <c r="CP84" s="308">
        <v>7</v>
      </c>
      <c r="CQ84" s="306">
        <v>0</v>
      </c>
      <c r="CR84" s="307"/>
      <c r="CS84" s="308">
        <v>0</v>
      </c>
      <c r="CT84" s="309">
        <v>6.8</v>
      </c>
      <c r="CU84" s="310" t="s">
        <v>367</v>
      </c>
      <c r="CV84" s="226">
        <v>5</v>
      </c>
      <c r="CW84" s="110"/>
      <c r="CX84" s="109">
        <v>5</v>
      </c>
      <c r="CY84" s="226">
        <v>6</v>
      </c>
      <c r="CZ84" s="110"/>
      <c r="DA84" s="109">
        <v>6</v>
      </c>
      <c r="DB84" s="226">
        <v>7</v>
      </c>
      <c r="DC84" s="110"/>
      <c r="DD84" s="109">
        <v>7</v>
      </c>
      <c r="DE84" s="226">
        <v>6</v>
      </c>
      <c r="DF84" s="110"/>
      <c r="DG84" s="109">
        <v>6</v>
      </c>
      <c r="DH84" s="226">
        <v>7</v>
      </c>
      <c r="DI84" s="110"/>
      <c r="DJ84" s="109">
        <v>7</v>
      </c>
      <c r="DK84" s="226">
        <v>8</v>
      </c>
      <c r="DL84" s="110"/>
      <c r="DM84" s="109">
        <v>8</v>
      </c>
      <c r="DN84" s="226">
        <v>7</v>
      </c>
      <c r="DO84" s="110"/>
      <c r="DP84" s="109">
        <v>7</v>
      </c>
      <c r="DQ84" s="140">
        <v>6.52</v>
      </c>
      <c r="DR84" s="141" t="s">
        <v>367</v>
      </c>
      <c r="DS84" s="111" t="s">
        <v>459</v>
      </c>
      <c r="DT84" s="104">
        <v>1</v>
      </c>
      <c r="DU84" s="104">
        <v>0</v>
      </c>
      <c r="DV84" s="112" t="s">
        <v>418</v>
      </c>
      <c r="DX84"/>
      <c r="DY84"/>
    </row>
    <row r="85" spans="1:129" s="18" customFormat="1" ht="19.5" customHeight="1">
      <c r="A85" s="164">
        <v>83</v>
      </c>
      <c r="B85" s="105" t="s">
        <v>226</v>
      </c>
      <c r="C85" s="106" t="s">
        <v>227</v>
      </c>
      <c r="D85" s="169">
        <v>409180178</v>
      </c>
      <c r="E85" s="168" t="s">
        <v>319</v>
      </c>
      <c r="F85" s="163" t="s">
        <v>46</v>
      </c>
      <c r="G85" s="129" t="s">
        <v>164</v>
      </c>
      <c r="H85" s="250">
        <v>5</v>
      </c>
      <c r="I85" s="251"/>
      <c r="J85" s="252">
        <v>5</v>
      </c>
      <c r="K85" s="253">
        <v>5</v>
      </c>
      <c r="L85" s="253"/>
      <c r="M85" s="252">
        <v>5</v>
      </c>
      <c r="N85" s="253">
        <v>8</v>
      </c>
      <c r="O85" s="253"/>
      <c r="P85" s="252">
        <v>8</v>
      </c>
      <c r="Q85" s="250">
        <v>8</v>
      </c>
      <c r="R85" s="253"/>
      <c r="S85" s="252">
        <v>8</v>
      </c>
      <c r="T85" s="253">
        <v>7</v>
      </c>
      <c r="U85" s="253"/>
      <c r="V85" s="252">
        <v>7</v>
      </c>
      <c r="W85" s="253">
        <v>2</v>
      </c>
      <c r="X85" s="253">
        <v>6</v>
      </c>
      <c r="Y85" s="252">
        <v>6</v>
      </c>
      <c r="Z85" s="254">
        <v>6.06</v>
      </c>
      <c r="AA85" s="255" t="s">
        <v>371</v>
      </c>
      <c r="AB85" s="272">
        <v>7</v>
      </c>
      <c r="AC85" s="273"/>
      <c r="AD85" s="274">
        <v>7</v>
      </c>
      <c r="AE85" s="275">
        <v>4</v>
      </c>
      <c r="AF85" s="275">
        <v>6</v>
      </c>
      <c r="AG85" s="274">
        <v>6</v>
      </c>
      <c r="AH85" s="275">
        <v>8</v>
      </c>
      <c r="AI85" s="275"/>
      <c r="AJ85" s="274">
        <v>8</v>
      </c>
      <c r="AK85" s="272">
        <v>8</v>
      </c>
      <c r="AL85" s="275"/>
      <c r="AM85" s="274">
        <v>8</v>
      </c>
      <c r="AN85" s="275">
        <v>3</v>
      </c>
      <c r="AO85" s="275">
        <v>2</v>
      </c>
      <c r="AP85" s="274">
        <v>3</v>
      </c>
      <c r="AQ85" s="275">
        <v>5</v>
      </c>
      <c r="AR85" s="275"/>
      <c r="AS85" s="274">
        <v>5</v>
      </c>
      <c r="AT85" s="272">
        <v>7</v>
      </c>
      <c r="AU85" s="275"/>
      <c r="AV85" s="274">
        <v>7</v>
      </c>
      <c r="AW85" s="275">
        <v>7</v>
      </c>
      <c r="AX85" s="275"/>
      <c r="AY85" s="274">
        <v>7</v>
      </c>
      <c r="AZ85" s="276">
        <v>6.43</v>
      </c>
      <c r="BA85" s="277" t="s">
        <v>371</v>
      </c>
      <c r="BB85" s="291">
        <v>6</v>
      </c>
      <c r="BC85" s="292"/>
      <c r="BD85" s="293">
        <v>6</v>
      </c>
      <c r="BE85" s="291">
        <v>5</v>
      </c>
      <c r="BF85" s="292"/>
      <c r="BG85" s="293">
        <v>5</v>
      </c>
      <c r="BH85" s="291">
        <v>2</v>
      </c>
      <c r="BI85" s="292">
        <v>10</v>
      </c>
      <c r="BJ85" s="293">
        <v>10</v>
      </c>
      <c r="BK85" s="291">
        <v>8</v>
      </c>
      <c r="BL85" s="292"/>
      <c r="BM85" s="293">
        <v>8</v>
      </c>
      <c r="BN85" s="291">
        <v>8</v>
      </c>
      <c r="BO85" s="292"/>
      <c r="BP85" s="293">
        <v>8</v>
      </c>
      <c r="BQ85" s="291">
        <v>7</v>
      </c>
      <c r="BR85" s="292"/>
      <c r="BS85" s="293">
        <v>7</v>
      </c>
      <c r="BT85" s="291">
        <v>9</v>
      </c>
      <c r="BU85" s="292"/>
      <c r="BV85" s="293">
        <v>9</v>
      </c>
      <c r="BW85" s="294">
        <v>7.43</v>
      </c>
      <c r="BX85" s="295" t="s">
        <v>368</v>
      </c>
      <c r="BY85" s="306">
        <v>6</v>
      </c>
      <c r="BZ85" s="307"/>
      <c r="CA85" s="308">
        <v>6</v>
      </c>
      <c r="CB85" s="306">
        <v>4</v>
      </c>
      <c r="CC85" s="307">
        <v>3</v>
      </c>
      <c r="CD85" s="308">
        <v>4</v>
      </c>
      <c r="CE85" s="306">
        <v>3</v>
      </c>
      <c r="CF85" s="307">
        <v>7</v>
      </c>
      <c r="CG85" s="308">
        <v>7</v>
      </c>
      <c r="CH85" s="306">
        <v>8</v>
      </c>
      <c r="CI85" s="307"/>
      <c r="CJ85" s="308">
        <v>8</v>
      </c>
      <c r="CK85" s="306">
        <v>7</v>
      </c>
      <c r="CL85" s="307"/>
      <c r="CM85" s="308">
        <v>7</v>
      </c>
      <c r="CN85" s="306">
        <v>6</v>
      </c>
      <c r="CO85" s="307"/>
      <c r="CP85" s="308">
        <v>6</v>
      </c>
      <c r="CQ85" s="306">
        <v>0</v>
      </c>
      <c r="CR85" s="307"/>
      <c r="CS85" s="308">
        <v>0</v>
      </c>
      <c r="CT85" s="309">
        <v>6.4</v>
      </c>
      <c r="CU85" s="310" t="s">
        <v>367</v>
      </c>
      <c r="CV85" s="226">
        <v>5</v>
      </c>
      <c r="CW85" s="110"/>
      <c r="CX85" s="109">
        <v>5</v>
      </c>
      <c r="CY85" s="226">
        <v>6</v>
      </c>
      <c r="CZ85" s="110"/>
      <c r="DA85" s="109">
        <v>6</v>
      </c>
      <c r="DB85" s="226">
        <v>5</v>
      </c>
      <c r="DC85" s="110"/>
      <c r="DD85" s="109">
        <v>5</v>
      </c>
      <c r="DE85" s="226">
        <v>5</v>
      </c>
      <c r="DF85" s="110"/>
      <c r="DG85" s="109">
        <v>5</v>
      </c>
      <c r="DH85" s="226">
        <v>7</v>
      </c>
      <c r="DI85" s="110"/>
      <c r="DJ85" s="109">
        <v>7</v>
      </c>
      <c r="DK85" s="226">
        <v>8</v>
      </c>
      <c r="DL85" s="110"/>
      <c r="DM85" s="109">
        <v>8</v>
      </c>
      <c r="DN85" s="226">
        <v>7</v>
      </c>
      <c r="DO85" s="110"/>
      <c r="DP85" s="109">
        <v>7</v>
      </c>
      <c r="DQ85" s="140">
        <v>6</v>
      </c>
      <c r="DR85" s="141" t="s">
        <v>367</v>
      </c>
      <c r="DS85" s="111" t="s">
        <v>477</v>
      </c>
      <c r="DT85" s="104">
        <v>3</v>
      </c>
      <c r="DU85" s="104">
        <v>8</v>
      </c>
      <c r="DV85" s="112" t="s">
        <v>418</v>
      </c>
      <c r="DX85"/>
      <c r="DY85"/>
    </row>
    <row r="86" spans="1:126" s="18" customFormat="1" ht="19.5" customHeight="1">
      <c r="A86" s="158">
        <v>84</v>
      </c>
      <c r="B86" s="105" t="s">
        <v>228</v>
      </c>
      <c r="C86" s="106" t="s">
        <v>229</v>
      </c>
      <c r="D86" s="169">
        <v>409180179</v>
      </c>
      <c r="E86" s="168" t="s">
        <v>320</v>
      </c>
      <c r="F86" s="163" t="s">
        <v>31</v>
      </c>
      <c r="G86" s="129" t="s">
        <v>231</v>
      </c>
      <c r="H86" s="250">
        <v>5</v>
      </c>
      <c r="I86" s="251"/>
      <c r="J86" s="252">
        <v>5</v>
      </c>
      <c r="K86" s="253">
        <v>9</v>
      </c>
      <c r="L86" s="253"/>
      <c r="M86" s="252">
        <v>9</v>
      </c>
      <c r="N86" s="253">
        <v>6</v>
      </c>
      <c r="O86" s="253"/>
      <c r="P86" s="252">
        <v>6</v>
      </c>
      <c r="Q86" s="250">
        <v>9</v>
      </c>
      <c r="R86" s="253"/>
      <c r="S86" s="252">
        <v>9</v>
      </c>
      <c r="T86" s="253">
        <v>7</v>
      </c>
      <c r="U86" s="253"/>
      <c r="V86" s="252">
        <v>7</v>
      </c>
      <c r="W86" s="253">
        <v>5</v>
      </c>
      <c r="X86" s="253"/>
      <c r="Y86" s="252">
        <v>5</v>
      </c>
      <c r="Z86" s="254">
        <v>7.11</v>
      </c>
      <c r="AA86" s="255" t="s">
        <v>368</v>
      </c>
      <c r="AB86" s="272">
        <v>7</v>
      </c>
      <c r="AC86" s="273"/>
      <c r="AD86" s="274">
        <v>7</v>
      </c>
      <c r="AE86" s="275">
        <v>7</v>
      </c>
      <c r="AF86" s="275"/>
      <c r="AG86" s="274">
        <v>7</v>
      </c>
      <c r="AH86" s="275">
        <v>8</v>
      </c>
      <c r="AI86" s="275"/>
      <c r="AJ86" s="274">
        <v>8</v>
      </c>
      <c r="AK86" s="272">
        <v>8</v>
      </c>
      <c r="AL86" s="275"/>
      <c r="AM86" s="274">
        <v>8</v>
      </c>
      <c r="AN86" s="275">
        <v>5</v>
      </c>
      <c r="AO86" s="275"/>
      <c r="AP86" s="274">
        <v>5</v>
      </c>
      <c r="AQ86" s="275">
        <v>7</v>
      </c>
      <c r="AR86" s="275"/>
      <c r="AS86" s="274">
        <v>7</v>
      </c>
      <c r="AT86" s="272">
        <v>7</v>
      </c>
      <c r="AU86" s="275"/>
      <c r="AV86" s="274">
        <v>7</v>
      </c>
      <c r="AW86" s="275">
        <v>7</v>
      </c>
      <c r="AX86" s="275"/>
      <c r="AY86" s="274">
        <v>7</v>
      </c>
      <c r="AZ86" s="276">
        <v>7.11</v>
      </c>
      <c r="BA86" s="277" t="s">
        <v>368</v>
      </c>
      <c r="BB86" s="291">
        <v>3</v>
      </c>
      <c r="BC86" s="292">
        <v>8</v>
      </c>
      <c r="BD86" s="293">
        <v>8</v>
      </c>
      <c r="BE86" s="291">
        <v>6</v>
      </c>
      <c r="BF86" s="292"/>
      <c r="BG86" s="293">
        <v>6</v>
      </c>
      <c r="BH86" s="291">
        <v>10</v>
      </c>
      <c r="BI86" s="292"/>
      <c r="BJ86" s="293">
        <v>10</v>
      </c>
      <c r="BK86" s="291">
        <v>8</v>
      </c>
      <c r="BL86" s="292"/>
      <c r="BM86" s="293">
        <v>8</v>
      </c>
      <c r="BN86" s="291">
        <v>7</v>
      </c>
      <c r="BO86" s="292"/>
      <c r="BP86" s="293">
        <v>7</v>
      </c>
      <c r="BQ86" s="291">
        <v>6</v>
      </c>
      <c r="BR86" s="292"/>
      <c r="BS86" s="293">
        <v>6</v>
      </c>
      <c r="BT86" s="291">
        <v>6</v>
      </c>
      <c r="BU86" s="292"/>
      <c r="BV86" s="293">
        <v>6</v>
      </c>
      <c r="BW86" s="294">
        <v>7.67</v>
      </c>
      <c r="BX86" s="295" t="s">
        <v>368</v>
      </c>
      <c r="BY86" s="306">
        <v>6</v>
      </c>
      <c r="BZ86" s="307"/>
      <c r="CA86" s="308">
        <v>6</v>
      </c>
      <c r="CB86" s="306">
        <v>4</v>
      </c>
      <c r="CC86" s="307">
        <v>4</v>
      </c>
      <c r="CD86" s="308">
        <v>4</v>
      </c>
      <c r="CE86" s="306">
        <v>8</v>
      </c>
      <c r="CF86" s="307"/>
      <c r="CG86" s="308">
        <v>8</v>
      </c>
      <c r="CH86" s="306">
        <v>8</v>
      </c>
      <c r="CI86" s="307"/>
      <c r="CJ86" s="308">
        <v>8</v>
      </c>
      <c r="CK86" s="306">
        <v>8</v>
      </c>
      <c r="CL86" s="307"/>
      <c r="CM86" s="308">
        <v>8</v>
      </c>
      <c r="CN86" s="306">
        <v>6</v>
      </c>
      <c r="CO86" s="307"/>
      <c r="CP86" s="308">
        <v>6</v>
      </c>
      <c r="CQ86" s="306">
        <v>10</v>
      </c>
      <c r="CR86" s="307"/>
      <c r="CS86" s="308">
        <v>10</v>
      </c>
      <c r="CT86" s="309">
        <v>6.8</v>
      </c>
      <c r="CU86" s="310" t="s">
        <v>367</v>
      </c>
      <c r="CV86" s="226">
        <v>7</v>
      </c>
      <c r="CW86" s="110"/>
      <c r="CX86" s="109">
        <v>7</v>
      </c>
      <c r="CY86" s="226">
        <v>8</v>
      </c>
      <c r="CZ86" s="110"/>
      <c r="DA86" s="109">
        <v>8</v>
      </c>
      <c r="DB86" s="226">
        <v>8</v>
      </c>
      <c r="DC86" s="110"/>
      <c r="DD86" s="109">
        <v>8</v>
      </c>
      <c r="DE86" s="226">
        <v>10</v>
      </c>
      <c r="DF86" s="110"/>
      <c r="DG86" s="109">
        <v>10</v>
      </c>
      <c r="DH86" s="226">
        <v>8</v>
      </c>
      <c r="DI86" s="110"/>
      <c r="DJ86" s="109">
        <v>8</v>
      </c>
      <c r="DK86" s="226">
        <v>9</v>
      </c>
      <c r="DL86" s="110"/>
      <c r="DM86" s="109">
        <v>9</v>
      </c>
      <c r="DN86" s="226">
        <v>6</v>
      </c>
      <c r="DO86" s="110"/>
      <c r="DP86" s="109">
        <v>6</v>
      </c>
      <c r="DQ86" s="140">
        <v>8.35</v>
      </c>
      <c r="DR86" s="141" t="s">
        <v>373</v>
      </c>
      <c r="DS86" s="111" t="s">
        <v>478</v>
      </c>
      <c r="DT86" s="104">
        <v>2</v>
      </c>
      <c r="DU86" s="104">
        <v>4</v>
      </c>
      <c r="DV86" s="112" t="s">
        <v>418</v>
      </c>
    </row>
    <row r="87" spans="1:126" s="18" customFormat="1" ht="19.5" customHeight="1">
      <c r="A87" s="172">
        <v>85</v>
      </c>
      <c r="B87" s="120" t="s">
        <v>230</v>
      </c>
      <c r="C87" s="121" t="s">
        <v>47</v>
      </c>
      <c r="D87" s="173">
        <v>409180180</v>
      </c>
      <c r="E87" s="174" t="s">
        <v>321</v>
      </c>
      <c r="F87" s="175" t="s">
        <v>5</v>
      </c>
      <c r="G87" s="130" t="s">
        <v>231</v>
      </c>
      <c r="H87" s="258">
        <v>4</v>
      </c>
      <c r="I87" s="259">
        <v>6</v>
      </c>
      <c r="J87" s="260">
        <v>6</v>
      </c>
      <c r="K87" s="261">
        <v>8</v>
      </c>
      <c r="L87" s="261"/>
      <c r="M87" s="260">
        <v>8</v>
      </c>
      <c r="N87" s="261">
        <v>6</v>
      </c>
      <c r="O87" s="261"/>
      <c r="P87" s="260">
        <v>6</v>
      </c>
      <c r="Q87" s="258">
        <v>9</v>
      </c>
      <c r="R87" s="261"/>
      <c r="S87" s="260">
        <v>9</v>
      </c>
      <c r="T87" s="261">
        <v>7</v>
      </c>
      <c r="U87" s="261"/>
      <c r="V87" s="260">
        <v>7</v>
      </c>
      <c r="W87" s="261">
        <v>8</v>
      </c>
      <c r="X87" s="261"/>
      <c r="Y87" s="260">
        <v>8</v>
      </c>
      <c r="Z87" s="262">
        <v>7.67</v>
      </c>
      <c r="AA87" s="263" t="s">
        <v>368</v>
      </c>
      <c r="AB87" s="279">
        <v>6</v>
      </c>
      <c r="AC87" s="280"/>
      <c r="AD87" s="281">
        <v>6</v>
      </c>
      <c r="AE87" s="282">
        <v>5</v>
      </c>
      <c r="AF87" s="282"/>
      <c r="AG87" s="281">
        <v>5</v>
      </c>
      <c r="AH87" s="282">
        <v>7</v>
      </c>
      <c r="AI87" s="282"/>
      <c r="AJ87" s="281">
        <v>7</v>
      </c>
      <c r="AK87" s="279">
        <v>7</v>
      </c>
      <c r="AL87" s="282"/>
      <c r="AM87" s="281">
        <v>7</v>
      </c>
      <c r="AN87" s="282">
        <v>5</v>
      </c>
      <c r="AO87" s="282"/>
      <c r="AP87" s="281">
        <v>5</v>
      </c>
      <c r="AQ87" s="282">
        <v>7</v>
      </c>
      <c r="AR87" s="282"/>
      <c r="AS87" s="281">
        <v>7</v>
      </c>
      <c r="AT87" s="279">
        <v>7</v>
      </c>
      <c r="AU87" s="282"/>
      <c r="AV87" s="281">
        <v>7</v>
      </c>
      <c r="AW87" s="282">
        <v>7</v>
      </c>
      <c r="AX87" s="282"/>
      <c r="AY87" s="281">
        <v>7</v>
      </c>
      <c r="AZ87" s="283">
        <v>6.31</v>
      </c>
      <c r="BA87" s="284" t="s">
        <v>371</v>
      </c>
      <c r="BB87" s="296">
        <v>7</v>
      </c>
      <c r="BC87" s="297"/>
      <c r="BD87" s="298">
        <v>7</v>
      </c>
      <c r="BE87" s="296">
        <v>6</v>
      </c>
      <c r="BF87" s="297"/>
      <c r="BG87" s="298">
        <v>6</v>
      </c>
      <c r="BH87" s="296">
        <v>10</v>
      </c>
      <c r="BI87" s="297"/>
      <c r="BJ87" s="298">
        <v>10</v>
      </c>
      <c r="BK87" s="296">
        <v>7</v>
      </c>
      <c r="BL87" s="297"/>
      <c r="BM87" s="298">
        <v>7</v>
      </c>
      <c r="BN87" s="296">
        <v>7</v>
      </c>
      <c r="BO87" s="297"/>
      <c r="BP87" s="298">
        <v>7</v>
      </c>
      <c r="BQ87" s="296">
        <v>7</v>
      </c>
      <c r="BR87" s="297"/>
      <c r="BS87" s="298">
        <v>7</v>
      </c>
      <c r="BT87" s="296">
        <v>7</v>
      </c>
      <c r="BU87" s="297"/>
      <c r="BV87" s="298">
        <v>7</v>
      </c>
      <c r="BW87" s="299">
        <v>7.43</v>
      </c>
      <c r="BX87" s="300" t="s">
        <v>368</v>
      </c>
      <c r="BY87" s="311">
        <v>6</v>
      </c>
      <c r="BZ87" s="312"/>
      <c r="CA87" s="313">
        <v>6</v>
      </c>
      <c r="CB87" s="311">
        <v>5</v>
      </c>
      <c r="CC87" s="312"/>
      <c r="CD87" s="313">
        <v>5</v>
      </c>
      <c r="CE87" s="311">
        <v>7</v>
      </c>
      <c r="CF87" s="312"/>
      <c r="CG87" s="313">
        <v>7</v>
      </c>
      <c r="CH87" s="311">
        <v>8</v>
      </c>
      <c r="CI87" s="312"/>
      <c r="CJ87" s="313">
        <v>8</v>
      </c>
      <c r="CK87" s="311">
        <v>8</v>
      </c>
      <c r="CL87" s="312"/>
      <c r="CM87" s="313">
        <v>8</v>
      </c>
      <c r="CN87" s="311">
        <v>8</v>
      </c>
      <c r="CO87" s="312"/>
      <c r="CP87" s="313">
        <v>8</v>
      </c>
      <c r="CQ87" s="311">
        <v>0</v>
      </c>
      <c r="CR87" s="312"/>
      <c r="CS87" s="313">
        <v>0</v>
      </c>
      <c r="CT87" s="314">
        <v>6.8</v>
      </c>
      <c r="CU87" s="315" t="s">
        <v>367</v>
      </c>
      <c r="CV87" s="227">
        <v>8</v>
      </c>
      <c r="CW87" s="125"/>
      <c r="CX87" s="124">
        <v>8</v>
      </c>
      <c r="CY87" s="227">
        <v>7</v>
      </c>
      <c r="CZ87" s="125"/>
      <c r="DA87" s="124">
        <v>7</v>
      </c>
      <c r="DB87" s="227">
        <v>8</v>
      </c>
      <c r="DC87" s="125"/>
      <c r="DD87" s="124">
        <v>8</v>
      </c>
      <c r="DE87" s="227">
        <v>7</v>
      </c>
      <c r="DF87" s="125"/>
      <c r="DG87" s="124">
        <v>7</v>
      </c>
      <c r="DH87" s="227">
        <v>9</v>
      </c>
      <c r="DI87" s="125"/>
      <c r="DJ87" s="124">
        <v>9</v>
      </c>
      <c r="DK87" s="227">
        <v>9</v>
      </c>
      <c r="DL87" s="125"/>
      <c r="DM87" s="124">
        <v>9</v>
      </c>
      <c r="DN87" s="227">
        <v>6</v>
      </c>
      <c r="DO87" s="125"/>
      <c r="DP87" s="124">
        <v>6</v>
      </c>
      <c r="DQ87" s="143">
        <v>8.04</v>
      </c>
      <c r="DR87" s="144" t="s">
        <v>373</v>
      </c>
      <c r="DS87" s="111" t="s">
        <v>479</v>
      </c>
      <c r="DT87" s="104">
        <v>1</v>
      </c>
      <c r="DU87" s="104">
        <v>0</v>
      </c>
      <c r="DV87" s="112" t="s">
        <v>418</v>
      </c>
    </row>
    <row r="88" ht="15.75">
      <c r="DS88" s="49"/>
    </row>
    <row r="89" ht="15.75">
      <c r="DS89" s="49"/>
    </row>
    <row r="90" ht="15.75">
      <c r="DS90" s="49"/>
    </row>
    <row r="91" ht="15.75">
      <c r="DS91" s="49"/>
    </row>
    <row r="92" ht="15.75">
      <c r="DS92" s="49"/>
    </row>
    <row r="93" ht="15.75">
      <c r="DS93" s="49"/>
    </row>
    <row r="94" ht="15.75">
      <c r="DS94" s="49"/>
    </row>
    <row r="95" ht="18.75">
      <c r="DS95" s="86"/>
    </row>
    <row r="96" ht="18.75">
      <c r="DS96" s="88"/>
    </row>
    <row r="97" ht="15.75">
      <c r="DS97" s="91"/>
    </row>
  </sheetData>
  <sheetProtection/>
  <printOptions/>
  <pageMargins left="0.28" right="0.2" top="0.33" bottom="0.29" header="0.16" footer="0.1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TONGNGUYEN</dc:creator>
  <cp:keywords/>
  <dc:description/>
  <cp:lastModifiedBy>pc01</cp:lastModifiedBy>
  <cp:lastPrinted>2012-08-10T03:27:10Z</cp:lastPrinted>
  <dcterms:created xsi:type="dcterms:W3CDTF">2008-08-05T02:12:24Z</dcterms:created>
  <dcterms:modified xsi:type="dcterms:W3CDTF">2012-08-21T07:16:56Z</dcterms:modified>
  <cp:category/>
  <cp:version/>
  <cp:contentType/>
  <cp:contentStatus/>
</cp:coreProperties>
</file>