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700" activeTab="8"/>
  </bookViews>
  <sheets>
    <sheet name="XET LEN LOP" sheetId="1" r:id="rId1"/>
    <sheet name="HK1" sheetId="2" r:id="rId2"/>
    <sheet name="HK2" sheetId="3" r:id="rId3"/>
    <sheet name="HK3" sheetId="4" r:id="rId4"/>
    <sheet name="HK4" sheetId="5" r:id="rId5"/>
    <sheet name="HK5" sheetId="6" r:id="rId6"/>
    <sheet name="HK6" sheetId="7" r:id="rId7"/>
    <sheet name="XET LEN LOP 2012-2013" sheetId="8" r:id="rId8"/>
    <sheet name="D09VT_2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Fill" hidden="1">#REF!</definedName>
    <definedName name="_xlnm._FilterDatabase" localSheetId="1" hidden="1">'HK1'!$A$8:$X$82</definedName>
    <definedName name="_xlnm._FilterDatabase" localSheetId="2" hidden="1">'HK2'!$A$8:$X$82</definedName>
    <definedName name="_xlnm._FilterDatabase" localSheetId="3" hidden="1">'HK3'!$A$8:$AG$82</definedName>
    <definedName name="_xlnm._FilterDatabase" localSheetId="4" hidden="1">'HK4'!$A$8:$AG$85</definedName>
    <definedName name="_xlnm._FilterDatabase" localSheetId="5" hidden="1">'HK5'!$A$8:$AM$88</definedName>
    <definedName name="_xlnm._FilterDatabase" localSheetId="6" hidden="1">'HK6'!$A$8:$AG$88</definedName>
    <definedName name="_xlnm.Print_Area" localSheetId="8">'D09VT_2'!$A$1:$BG$93</definedName>
    <definedName name="_xlnm.Print_Area" localSheetId="1">'HK1'!$A$1:$AA$89</definedName>
    <definedName name="_xlnm.Print_Area" localSheetId="2">'HK2'!$A$1:$X$89</definedName>
    <definedName name="_xlnm.Print_Area" localSheetId="3">'HK3'!$A$1:$AG$92</definedName>
    <definedName name="_xlnm.Print_Area" localSheetId="4">'HK4'!$A$1:$AG$92</definedName>
    <definedName name="_xlnm.Print_Area" localSheetId="5">'HK5'!$A$1:$AM$104</definedName>
    <definedName name="_xlnm.Print_Area" localSheetId="6">'HK6'!$A$1:$AG$104</definedName>
    <definedName name="_xlnm.Print_Titles" localSheetId="8">'D09VT_2'!$8:$9</definedName>
    <definedName name="_xlnm.Print_Titles" localSheetId="1">'HK1'!$7:$9</definedName>
    <definedName name="_xlnm.Print_Titles" localSheetId="2">'HK2'!$7:$9</definedName>
    <definedName name="_xlnm.Print_Titles" localSheetId="3">'HK3'!$7:$9</definedName>
    <definedName name="_xlnm.Print_Titles" localSheetId="4">'HK4'!$7:$9</definedName>
    <definedName name="_xlnm.Print_Titles" localSheetId="5">'HK5'!$7:$9</definedName>
    <definedName name="_xlnm.Print_Titles" localSheetId="6">'HK6'!$7:$9</definedName>
    <definedName name="_xlnm.Print_Titles" localSheetId="0">'XET LEN LOP'!$B:$C,'XET LEN LOP'!$8:$10</definedName>
    <definedName name="_xlnm.Print_Titles" localSheetId="7">'XET LEN LOP 2012-2013'!$B:$C,'XET LEN LOP 2012-2013'!$8:$9</definedName>
  </definedNames>
  <calcPr fullCalcOnLoad="1"/>
</workbook>
</file>

<file path=xl/comments2.xml><?xml version="1.0" encoding="utf-8"?>
<comments xmlns="http://schemas.openxmlformats.org/spreadsheetml/2006/main">
  <authors>
    <author>pc01</author>
  </authors>
  <commentList>
    <comment ref="U7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HỌC LẠI CÙNG Đ11CQVT02, THI 16/3/12</t>
        </r>
      </text>
    </comment>
  </commentList>
</comments>
</file>

<file path=xl/comments3.xml><?xml version="1.0" encoding="utf-8"?>
<comments xmlns="http://schemas.openxmlformats.org/spreadsheetml/2006/main">
  <authors>
    <author>pc01</author>
  </authors>
  <commentList>
    <comment ref="R1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học lại với D10VTA2 3đ (Khảo thí ký ngày 15/8/2011), sau do hoc lai lop rieng </t>
        </r>
      </text>
    </comment>
    <comment ref="R3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học lại với D10VTA2 5đ (Khảo thí ký ngày 15/8/2011)</t>
        </r>
      </text>
    </comment>
    <comment ref="R2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học lại với D10VTA2 3đ (Khảo thí ký ngày 15/8/2011), sau do hoc lai lop rieng </t>
        </r>
      </text>
    </comment>
    <comment ref="R3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học lại với D10VTA2 3đ (Khảo thí ký ngày 15/8/2011), sau do hoc lai lop rieng </t>
        </r>
      </text>
    </comment>
  </commentList>
</comments>
</file>

<file path=xl/comments6.xml><?xml version="1.0" encoding="utf-8"?>
<comments xmlns="http://schemas.openxmlformats.org/spreadsheetml/2006/main">
  <authors>
    <author>pc01</author>
  </authors>
  <commentList>
    <comment ref="C8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9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9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1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6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7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7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5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5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4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</commentList>
</comments>
</file>

<file path=xl/comments7.xml><?xml version="1.0" encoding="utf-8"?>
<comments xmlns="http://schemas.openxmlformats.org/spreadsheetml/2006/main">
  <authors>
    <author>pc01</author>
  </authors>
  <commentList>
    <comment ref="C8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9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9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1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6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10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101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10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10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10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4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5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5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7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  <comment ref="C7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2011-2012_QĐ 509</t>
        </r>
      </text>
    </comment>
  </commentList>
</comments>
</file>

<file path=xl/comments8.xml><?xml version="1.0" encoding="utf-8"?>
<comments xmlns="http://schemas.openxmlformats.org/spreadsheetml/2006/main">
  <authors>
    <author>pc01</author>
    <author>User</author>
  </authors>
  <commentList>
    <comment ref="C8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10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10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D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1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chuyển Đ09</t>
        </r>
      </text>
    </comment>
    <comment ref="D12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QĐ509
</t>
        </r>
      </text>
    </comment>
    <comment ref="C10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0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0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1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11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7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7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5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5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4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6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D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1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chuyển Đ09</t>
        </r>
      </text>
    </comment>
    <comment ref="D10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QĐ509
</t>
        </r>
      </text>
    </comment>
  </commentList>
</comments>
</file>

<file path=xl/comments9.xml><?xml version="1.0" encoding="utf-8"?>
<comments xmlns="http://schemas.openxmlformats.org/spreadsheetml/2006/main">
  <authors>
    <author>pc01</author>
    <author>User</author>
  </authors>
  <commentList>
    <comment ref="C8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8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K08, lưu ban năm 2011-2012 theo qđ 509</t>
        </r>
      </text>
    </comment>
    <comment ref="C10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10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D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1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chuyển Đ09</t>
        </r>
      </text>
    </comment>
    <comment ref="D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QĐ509
</t>
        </r>
      </text>
    </comment>
    <comment ref="C10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0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0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0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1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7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7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5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5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4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lưu ban 2011-2012 - Q9 509</t>
        </r>
      </text>
    </comment>
    <comment ref="C1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C64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2011-2012, qđ 509</t>
        </r>
      </text>
    </comment>
    <comment ref="D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chuyển Đ09</t>
        </r>
      </text>
    </comment>
    <comment ref="D1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QĐ509
</t>
        </r>
      </text>
    </comment>
  </commentList>
</comments>
</file>

<file path=xl/sharedStrings.xml><?xml version="1.0" encoding="utf-8"?>
<sst xmlns="http://schemas.openxmlformats.org/spreadsheetml/2006/main" count="4689" uniqueCount="417">
  <si>
    <t>GDTC1</t>
  </si>
  <si>
    <t>STT</t>
  </si>
  <si>
    <t>Long An</t>
  </si>
  <si>
    <t>Quảng Bình</t>
  </si>
  <si>
    <t>Quảng Trị</t>
  </si>
  <si>
    <t>Bình Định</t>
  </si>
  <si>
    <t>Tiền Giang</t>
  </si>
  <si>
    <t>Lâm Đồng</t>
  </si>
  <si>
    <t>Quảng Nam</t>
  </si>
  <si>
    <t>Đại số</t>
  </si>
  <si>
    <t>Nghệ An</t>
  </si>
  <si>
    <t>Hà Tĩnh</t>
  </si>
  <si>
    <t>Hải Dương</t>
  </si>
  <si>
    <t>Nam Định</t>
  </si>
  <si>
    <t>Đồng Nai</t>
  </si>
  <si>
    <t>Phú Yên</t>
  </si>
  <si>
    <t>Tây Ninh</t>
  </si>
  <si>
    <t>Bình Phước</t>
  </si>
  <si>
    <t>Thanh Hoá</t>
  </si>
  <si>
    <t>Bến Tre</t>
  </si>
  <si>
    <t>Bình Thuận</t>
  </si>
  <si>
    <t>Liên Xô</t>
  </si>
  <si>
    <t>Quảng Ngãi</t>
  </si>
  <si>
    <t>Hà Nam</t>
  </si>
  <si>
    <t xml:space="preserve">  /  /1990</t>
  </si>
  <si>
    <t>Đồng Tháp</t>
  </si>
  <si>
    <t>Ninh Thuận</t>
  </si>
  <si>
    <t>Bình Dương</t>
  </si>
  <si>
    <t>Thái Bình</t>
  </si>
  <si>
    <t>Kiên Giang</t>
  </si>
  <si>
    <t>Gia Lai</t>
  </si>
  <si>
    <t>Người lập biểu</t>
  </si>
  <si>
    <t>Tiếng Anh 1</t>
  </si>
  <si>
    <t>GIẢI TÍCH 1</t>
  </si>
  <si>
    <t>GDTC 1</t>
  </si>
  <si>
    <t>GDTC2</t>
  </si>
  <si>
    <t>QDQP</t>
  </si>
  <si>
    <t>R</t>
  </si>
  <si>
    <t>Tiếng anh 2</t>
  </si>
  <si>
    <t>Giải tích 2</t>
  </si>
  <si>
    <t>Vật lý A1</t>
  </si>
  <si>
    <t>Số ĐVHT dưới 5</t>
  </si>
  <si>
    <t>22/12/1991</t>
  </si>
  <si>
    <t>19/10/1990</t>
  </si>
  <si>
    <t>20/11/1991</t>
  </si>
  <si>
    <t>20/10/1991</t>
  </si>
  <si>
    <t>30/11/1991</t>
  </si>
  <si>
    <t>18/12/1991</t>
  </si>
  <si>
    <t>27/10/1991</t>
  </si>
  <si>
    <t>28/12/1991</t>
  </si>
  <si>
    <t>14/12/1991</t>
  </si>
  <si>
    <t>23/10/1991</t>
  </si>
  <si>
    <t>25/11/1991</t>
  </si>
  <si>
    <t>29/11/1991</t>
  </si>
  <si>
    <t>23/11/1990</t>
  </si>
  <si>
    <t>MÃ SV</t>
  </si>
  <si>
    <t>NGÀY SINH</t>
  </si>
  <si>
    <t>NƠI SINH</t>
  </si>
  <si>
    <t>MÔN HỌC</t>
  </si>
  <si>
    <t>vật lý đại cương A2</t>
  </si>
  <si>
    <t>Thi lần 2</t>
  </si>
  <si>
    <t>TK MÔN</t>
  </si>
  <si>
    <t>Tư tưởng HCM</t>
  </si>
  <si>
    <t>Tiếng anh 3</t>
  </si>
  <si>
    <t>Toán kỹ thuật</t>
  </si>
  <si>
    <t>Xác suất thông kê</t>
  </si>
  <si>
    <t>Cấu kiện điện tử</t>
  </si>
  <si>
    <t>Thực hành Vật lý đại cương A1</t>
  </si>
  <si>
    <t>GDTC 3</t>
  </si>
  <si>
    <t>ĐTB HK3</t>
  </si>
  <si>
    <t>Xếp loại HK3</t>
  </si>
  <si>
    <t>ĐTB năm 2</t>
  </si>
  <si>
    <t>ĐTB chung</t>
  </si>
  <si>
    <t xml:space="preserve">Xếp loại </t>
  </si>
  <si>
    <t>Số môn không đạt</t>
  </si>
  <si>
    <t>Xét lên lớp</t>
  </si>
  <si>
    <t>Điện tử số</t>
  </si>
  <si>
    <t>Điện  tử tương tự</t>
  </si>
  <si>
    <t>Lý thuyết mạch</t>
  </si>
  <si>
    <t>Cơ sở đo lường điện tử</t>
  </si>
  <si>
    <t>Đường lối CM của ĐCSVN</t>
  </si>
  <si>
    <t>Thực hành Vật lý A2</t>
  </si>
  <si>
    <t>Kiểm tra Tiếng anh</t>
  </si>
  <si>
    <t>GDTC 4</t>
  </si>
  <si>
    <t>ĐTB HK4</t>
  </si>
  <si>
    <t>Xếp loại HK4</t>
  </si>
  <si>
    <t xml:space="preserve">HỌC VIỆN CÔNG NGHỆ BƯU CHÍNH VIỄN THÔNG </t>
  </si>
  <si>
    <t>CƠ SỞ TẠI TP HỒ CHÍ MINH</t>
  </si>
  <si>
    <t>BẢNG ĐIỂM TỔNG HỢP TOÀN KHÓA HỌC</t>
  </si>
  <si>
    <t>LỚP: Đ09VTA2         HỆ: ĐẠI HỌC CHÍNH QUY               NIÊN KHÓA: 2009-2014          NGÀNH: ĐIỆN TỬ VIỄN THÔNG</t>
  </si>
  <si>
    <t>TL. PHÓ GIÁM ĐỐC HỌC VIỆN CNBCVT</t>
  </si>
  <si>
    <t>PHỤ TRÁCH CƠ SỞ TẠI TP.HCM</t>
  </si>
  <si>
    <t>Nữ</t>
  </si>
  <si>
    <t>Nam</t>
  </si>
  <si>
    <t>Nũ</t>
  </si>
  <si>
    <t xml:space="preserve">Nguyễn Thị Duy </t>
  </si>
  <si>
    <t>An</t>
  </si>
  <si>
    <t xml:space="preserve">Lương Thế </t>
  </si>
  <si>
    <t>Anh</t>
  </si>
  <si>
    <t xml:space="preserve">Mai Thế </t>
  </si>
  <si>
    <t xml:space="preserve">Nguyễn Duy </t>
  </si>
  <si>
    <t>Bảo</t>
  </si>
  <si>
    <t xml:space="preserve">Nguyễn Văn </t>
  </si>
  <si>
    <t>Bền</t>
  </si>
  <si>
    <t xml:space="preserve">Lê Quốc </t>
  </si>
  <si>
    <t>Chung</t>
  </si>
  <si>
    <t xml:space="preserve">Vũ Tuấn </t>
  </si>
  <si>
    <t xml:space="preserve">Phạm Hữu </t>
  </si>
  <si>
    <t>Doanh</t>
  </si>
  <si>
    <t xml:space="preserve">Nguyễn Thái </t>
  </si>
  <si>
    <t>Dương</t>
  </si>
  <si>
    <t>Lê Bá</t>
  </si>
  <si>
    <t>Duy</t>
  </si>
  <si>
    <t xml:space="preserve">Nguyễn Đỗ Anh </t>
  </si>
  <si>
    <t xml:space="preserve">Phạm Văn </t>
  </si>
  <si>
    <t>Đại</t>
  </si>
  <si>
    <t xml:space="preserve">Mai Tất </t>
  </si>
  <si>
    <t>Đạt</t>
  </si>
  <si>
    <t xml:space="preserve">Nguyễn Tấn </t>
  </si>
  <si>
    <t xml:space="preserve">Trần Trung </t>
  </si>
  <si>
    <t>Đức</t>
  </si>
  <si>
    <t xml:space="preserve">Vũ Việt </t>
  </si>
  <si>
    <t xml:space="preserve">Nguyễn Hồng </t>
  </si>
  <si>
    <t>Hảo</t>
  </si>
  <si>
    <t xml:space="preserve">Lê Xuân </t>
  </si>
  <si>
    <t>Hiếu</t>
  </si>
  <si>
    <t xml:space="preserve">Ngô Quang </t>
  </si>
  <si>
    <t>Hùng</t>
  </si>
  <si>
    <t xml:space="preserve">Trần Đăng </t>
  </si>
  <si>
    <t>Hưng</t>
  </si>
  <si>
    <t xml:space="preserve">Nguyễn Đôn Anh </t>
  </si>
  <si>
    <t>Khoa</t>
  </si>
  <si>
    <t xml:space="preserve">Nguyễn Trọng </t>
  </si>
  <si>
    <t>Khôi</t>
  </si>
  <si>
    <t xml:space="preserve">Trần Minh </t>
  </si>
  <si>
    <t>Khuê</t>
  </si>
  <si>
    <t xml:space="preserve">Đoàn Trung </t>
  </si>
  <si>
    <t>Lâm</t>
  </si>
  <si>
    <t xml:space="preserve">Phan Thị Huyền </t>
  </si>
  <si>
    <t>Linh</t>
  </si>
  <si>
    <t xml:space="preserve">Trương Đức </t>
  </si>
  <si>
    <t>Lợi</t>
  </si>
  <si>
    <t>Luân</t>
  </si>
  <si>
    <t>Lý</t>
  </si>
  <si>
    <t xml:space="preserve">Lê Thị Ngọc </t>
  </si>
  <si>
    <t>Mai</t>
  </si>
  <si>
    <t xml:space="preserve">Nguyễn Thanh </t>
  </si>
  <si>
    <t xml:space="preserve">Trần Quang </t>
  </si>
  <si>
    <t>Nhân</t>
  </si>
  <si>
    <t xml:space="preserve">Trần Thanh </t>
  </si>
  <si>
    <t>Nhì</t>
  </si>
  <si>
    <t xml:space="preserve">Phạm Thị Hồng </t>
  </si>
  <si>
    <t>Nhung</t>
  </si>
  <si>
    <t xml:space="preserve">Hà Minh </t>
  </si>
  <si>
    <t>Nhựt</t>
  </si>
  <si>
    <t xml:space="preserve">Đỗ Thị Ngọc </t>
  </si>
  <si>
    <t>Nhuy</t>
  </si>
  <si>
    <t xml:space="preserve">Nguyễn An </t>
  </si>
  <si>
    <t>Phát</t>
  </si>
  <si>
    <t xml:space="preserve">Nguyễn Ngọc </t>
  </si>
  <si>
    <t>Phú</t>
  </si>
  <si>
    <t>Phúc</t>
  </si>
  <si>
    <t xml:space="preserve">Đào Hữu </t>
  </si>
  <si>
    <t>Phước</t>
  </si>
  <si>
    <t>Quân</t>
  </si>
  <si>
    <t xml:space="preserve">Trương Thanh </t>
  </si>
  <si>
    <t>Quang</t>
  </si>
  <si>
    <t xml:space="preserve">Nguyễn Xuân </t>
  </si>
  <si>
    <t>Sơn</t>
  </si>
  <si>
    <t xml:space="preserve">Nguyễn Công </t>
  </si>
  <si>
    <t>Tâm</t>
  </si>
  <si>
    <t xml:space="preserve">Lại Văn </t>
  </si>
  <si>
    <t>Tân</t>
  </si>
  <si>
    <t xml:space="preserve">Lê Minh </t>
  </si>
  <si>
    <t xml:space="preserve">Nguyễn Minh </t>
  </si>
  <si>
    <t xml:space="preserve">Nguyễn Đức </t>
  </si>
  <si>
    <t>Tiên</t>
  </si>
  <si>
    <t>Toàn</t>
  </si>
  <si>
    <t xml:space="preserve">Thái Thanh </t>
  </si>
  <si>
    <t>Tòng</t>
  </si>
  <si>
    <t xml:space="preserve">Đỗ Thế </t>
  </si>
  <si>
    <t>Tuấn</t>
  </si>
  <si>
    <t xml:space="preserve">Nguyễn Anh </t>
  </si>
  <si>
    <t xml:space="preserve">Nguyễn Lâm Mạnh </t>
  </si>
  <si>
    <t>Tuyền</t>
  </si>
  <si>
    <t xml:space="preserve">Mai Minh </t>
  </si>
  <si>
    <t>Thái</t>
  </si>
  <si>
    <t xml:space="preserve">Lê Xuân Quyết </t>
  </si>
  <si>
    <t>Thắng</t>
  </si>
  <si>
    <t xml:space="preserve">Phạm Tuấn </t>
  </si>
  <si>
    <t>Thành</t>
  </si>
  <si>
    <t xml:space="preserve">Mã Văn </t>
  </si>
  <si>
    <t>Thiết</t>
  </si>
  <si>
    <t xml:space="preserve">Võ Minh </t>
  </si>
  <si>
    <t>Thuận</t>
  </si>
  <si>
    <t xml:space="preserve">Nguyễn Vũ </t>
  </si>
  <si>
    <t>Thương</t>
  </si>
  <si>
    <t xml:space="preserve">Huỳnh Thanh </t>
  </si>
  <si>
    <t>Trí</t>
  </si>
  <si>
    <t xml:space="preserve">Đặng Đức </t>
  </si>
  <si>
    <t>Trọng</t>
  </si>
  <si>
    <t xml:space="preserve">Từ Bảo </t>
  </si>
  <si>
    <t>Uyên</t>
  </si>
  <si>
    <t xml:space="preserve">Phan Ngọc </t>
  </si>
  <si>
    <t>Việt</t>
  </si>
  <si>
    <t xml:space="preserve">Mạch Y </t>
  </si>
  <si>
    <t>Vinh</t>
  </si>
  <si>
    <t xml:space="preserve">Nguyễn Quốc </t>
  </si>
  <si>
    <t>Vương</t>
  </si>
  <si>
    <t>Tú</t>
  </si>
  <si>
    <t xml:space="preserve">Nguyễn Viết </t>
  </si>
  <si>
    <t xml:space="preserve">Võ Thanh </t>
  </si>
  <si>
    <t>Nhã</t>
  </si>
  <si>
    <t xml:space="preserve">Phạm Vũ Lâm Trường </t>
  </si>
  <si>
    <t xml:space="preserve">Nguyễn Hữu </t>
  </si>
  <si>
    <t>Tài</t>
  </si>
  <si>
    <t xml:space="preserve">Lê Anh </t>
  </si>
  <si>
    <t xml:space="preserve">Đặng Đình </t>
  </si>
  <si>
    <t>Trường</t>
  </si>
  <si>
    <t xml:space="preserve">Nguyễn Nhật </t>
  </si>
  <si>
    <t>GIỚI TÍNH</t>
  </si>
  <si>
    <t>CỘNG HÒA XÃ HỘI CHỦ NGHĨA VIỆT NAM</t>
  </si>
  <si>
    <t>Độc lập - Tự do - Hạnh phúc</t>
  </si>
  <si>
    <t>PHÒNG GIÁO VỤ &amp; CÔNG TÁC SINH VIÊN</t>
  </si>
  <si>
    <t xml:space="preserve"> </t>
  </si>
  <si>
    <t>BẢNG ĐIỂM TỔNG HỢP - HỌC KỲ II - NĂM HỌC 2009-2010</t>
  </si>
  <si>
    <t>LỚP Đ09VTA2 - HỆ ĐẠI HỌC CHÍNH QUY - NGÀNH ĐIỆN TỬ VIỄN THÔNG</t>
  </si>
  <si>
    <t>BẢNG ĐIỂM TỔNG HỢP - HỌC KỲ IV - NĂM HỌC 2010-2011</t>
  </si>
  <si>
    <t>HỌ VÀ TÊN</t>
  </si>
  <si>
    <t>SỐ ĐVHT</t>
  </si>
  <si>
    <t xml:space="preserve">SỐ ĐVHT
</t>
  </si>
  <si>
    <t>TpHCM, ngày    tháng 3 năm 2012</t>
  </si>
  <si>
    <t>Lê Thị Phượng Hoàng</t>
  </si>
  <si>
    <t>TpHCM</t>
  </si>
  <si>
    <t>Thừa Thiên Huế</t>
  </si>
  <si>
    <t>Đắk Lắk</t>
  </si>
  <si>
    <t>26/05/1991</t>
  </si>
  <si>
    <t>15/05/1991</t>
  </si>
  <si>
    <t>09/06/1991</t>
  </si>
  <si>
    <t>26/04/1991</t>
  </si>
  <si>
    <t>20/08/1991</t>
  </si>
  <si>
    <t>09/02/1989</t>
  </si>
  <si>
    <t>18/08/1991</t>
  </si>
  <si>
    <t>15/09/1991</t>
  </si>
  <si>
    <t>13/02/1990</t>
  </si>
  <si>
    <t>12/05/1983</t>
  </si>
  <si>
    <t>12/06/1991</t>
  </si>
  <si>
    <t>09/03/1991</t>
  </si>
  <si>
    <t>21/08/1991</t>
  </si>
  <si>
    <t>10/10/1991</t>
  </si>
  <si>
    <t>25/09/1991</t>
  </si>
  <si>
    <t>07/02/1991</t>
  </si>
  <si>
    <t>27/01/1991</t>
  </si>
  <si>
    <t>17/08/1991</t>
  </si>
  <si>
    <t>03/06/1991</t>
  </si>
  <si>
    <t>22/09/1991</t>
  </si>
  <si>
    <t>09/02/1991</t>
  </si>
  <si>
    <t>16/07/1991</t>
  </si>
  <si>
    <t>03/12/1990</t>
  </si>
  <si>
    <t>05/01/1991</t>
  </si>
  <si>
    <t>08/10/1991</t>
  </si>
  <si>
    <t>15/09/1990</t>
  </si>
  <si>
    <t>05/08/1991</t>
  </si>
  <si>
    <t>11/05/1991</t>
  </si>
  <si>
    <t>03/02/1991</t>
  </si>
  <si>
    <t>11/10/1991</t>
  </si>
  <si>
    <t>01/01/1991</t>
  </si>
  <si>
    <t>12/09/1991</t>
  </si>
  <si>
    <t>05/05/1991</t>
  </si>
  <si>
    <t>01/10/1991</t>
  </si>
  <si>
    <t>01/01/1990</t>
  </si>
  <si>
    <t>20/04/1991</t>
  </si>
  <si>
    <t>28/09/1991</t>
  </si>
  <si>
    <t>10/09/1991</t>
  </si>
  <si>
    <t>30/03/1990</t>
  </si>
  <si>
    <t>27/09/1991</t>
  </si>
  <si>
    <t>07/04/1991</t>
  </si>
  <si>
    <t>04/07/1991</t>
  </si>
  <si>
    <t>20/03/1991</t>
  </si>
  <si>
    <t>15/08/1991</t>
  </si>
  <si>
    <t>06/09/1991</t>
  </si>
  <si>
    <t>15/08/1990</t>
  </si>
  <si>
    <t>06/06/1985</t>
  </si>
  <si>
    <t>27/01/1990</t>
  </si>
  <si>
    <t>30/08/1991</t>
  </si>
  <si>
    <t>19/09/1991</t>
  </si>
  <si>
    <t>19/05/1989</t>
  </si>
  <si>
    <t>09/12/1991</t>
  </si>
  <si>
    <t>12/02/1991</t>
  </si>
  <si>
    <t>BẢNG ĐIỂM TỔNG HỢP - HỌC KỲ III - NĂM HỌC 2010-2011</t>
  </si>
  <si>
    <t>Những nguyên lý CB của CN Mac-Lênin</t>
  </si>
  <si>
    <t>ĐTB HK2</t>
  </si>
  <si>
    <t>Xếp loại HK2</t>
  </si>
  <si>
    <t>Hóa học</t>
  </si>
  <si>
    <t>Giải tích 1</t>
  </si>
  <si>
    <t>Tin học đại cương</t>
  </si>
  <si>
    <t>ĐTB HK1</t>
  </si>
  <si>
    <t>Xếp loại HK1</t>
  </si>
  <si>
    <t>BẢNG ĐIỂM TỔNG HỢP - HỌC KỲ I - NĂM HỌC 2009-2010</t>
  </si>
  <si>
    <t xml:space="preserve">SỐ ĐVHT
</t>
  </si>
  <si>
    <t>Những NLCB của CN Mác-Lênin</t>
  </si>
  <si>
    <t>PHỤ TRÁCH PHÒNG GIÁO VỤ &amp; CÔNG TÁC SINH VIÊN</t>
  </si>
  <si>
    <t>ThS. Phạm Hoài Nam</t>
  </si>
  <si>
    <t>TL. PHÓ GIÁM ĐỐC HỌC VIỆN CNBCVT PHỤ TRÁCH CƠ SỞ TẠI TP.HCM</t>
  </si>
  <si>
    <t>Kỹ thuật vi xử lý</t>
  </si>
  <si>
    <t>Cơ sở dữ liệu</t>
  </si>
  <si>
    <t>Tổng quan về viễn thông</t>
  </si>
  <si>
    <t>LT trường điện từ &amp; SCT</t>
  </si>
  <si>
    <t>Xử lý tín hiệu số</t>
  </si>
  <si>
    <t>Lý thuyết thông tin</t>
  </si>
  <si>
    <t>GDTC 5</t>
  </si>
  <si>
    <t>ĐTB HK5</t>
  </si>
  <si>
    <t>Xếp loại HK5</t>
  </si>
  <si>
    <t>LƯU BAN:</t>
  </si>
  <si>
    <t>Hoàng</t>
  </si>
  <si>
    <t>BẢNG ĐIỂM TỔNG HỢP - HỌC KỲ V - NĂM HỌC 2011-2012</t>
  </si>
  <si>
    <t>Kỹ năng làm việc nhóm</t>
  </si>
  <si>
    <t>Kỹ năng thuyết trình</t>
  </si>
  <si>
    <t xml:space="preserve">Trần Mạnh </t>
  </si>
  <si>
    <t>Đỗ Duy</t>
  </si>
  <si>
    <t>Tiến</t>
  </si>
  <si>
    <t>giỏi</t>
  </si>
  <si>
    <t>khá</t>
  </si>
  <si>
    <t>tbk</t>
  </si>
  <si>
    <t xml:space="preserve">tb </t>
  </si>
  <si>
    <t>yếu</t>
  </si>
  <si>
    <t>kém</t>
  </si>
  <si>
    <t>buộc thôi học 2011-2012: 2 sv</t>
  </si>
  <si>
    <t>lưu ban xuống D10 - năm học 2011-2012: 5 sv</t>
  </si>
  <si>
    <t xml:space="preserve">Nguyễn Hoàng </t>
  </si>
  <si>
    <t>d08 lưu ban xuống d09, 2011-2012:</t>
  </si>
  <si>
    <t>nữ</t>
  </si>
  <si>
    <t>nam</t>
  </si>
  <si>
    <t>nũ</t>
  </si>
  <si>
    <t>01/12/1990</t>
  </si>
  <si>
    <t>06/12/1990</t>
  </si>
  <si>
    <t>16/12/1989</t>
  </si>
  <si>
    <t>20/12/1988</t>
  </si>
  <si>
    <t>Kiểm tra tiếng Anh HK5</t>
  </si>
  <si>
    <t>Mạng viễn thông</t>
  </si>
  <si>
    <t>Truyền sóng &amp; anten</t>
  </si>
  <si>
    <t>Mạng máy tính</t>
  </si>
  <si>
    <t>Kiến trúc máy tính</t>
  </si>
  <si>
    <t>Kỹ thuật ghép kênh</t>
  </si>
  <si>
    <t>Thực tập cơ sở</t>
  </si>
  <si>
    <t>Kỹ năng soạn thảo văn bản</t>
  </si>
  <si>
    <t>Kiểm tra tiếng Anh</t>
  </si>
  <si>
    <t>ĐTB HK6</t>
  </si>
  <si>
    <t>Xếp loại HK6</t>
  </si>
  <si>
    <t>Kiểm tra tiếng Anh HK6</t>
  </si>
  <si>
    <t>Điểm TBC năm 3</t>
  </si>
  <si>
    <t>ĐTB chung tích lũy</t>
  </si>
  <si>
    <t>Kiểm tra Tiếng Anh</t>
  </si>
  <si>
    <t>LỚP: Đ08VTA2              HỆ: ĐẠI HỌC CHÍNH QUY               NIÊN KHÓA: 2008-2013          NGÀNH: ĐIỆN TỬ VIỄN THÔNG</t>
  </si>
  <si>
    <t xml:space="preserve">           MÔN
HỌ &amp; TÊN
</t>
  </si>
  <si>
    <t>MÃ SV</t>
  </si>
  <si>
    <t>NGÀY SINH</t>
  </si>
  <si>
    <t>Anh văn 1</t>
  </si>
  <si>
    <t>Anh văn 2</t>
  </si>
  <si>
    <t>Cơ sở KT lập trình</t>
  </si>
  <si>
    <t>Thực hành Vật lý A1</t>
  </si>
  <si>
    <t>Tiếng Anh 3</t>
  </si>
  <si>
    <t>VẬt lý A2</t>
  </si>
  <si>
    <t>NL CB của CN mac - lênin</t>
  </si>
  <si>
    <t>Xác suất thống kê</t>
  </si>
  <si>
    <t>GDTC3</t>
  </si>
  <si>
    <t>Thục hành Vật lý A2</t>
  </si>
  <si>
    <t>Toán Kỹ thuật</t>
  </si>
  <si>
    <t>Tiếng Anh chuyên ngành</t>
  </si>
  <si>
    <t>Cơ sở đo lường điện -điệnt ử</t>
  </si>
  <si>
    <t>Điện tử tương tự</t>
  </si>
  <si>
    <t>GDTC4</t>
  </si>
  <si>
    <t>KIỂM TRA TA 4</t>
  </si>
  <si>
    <t>Kỹ thuật vi xử lý</t>
  </si>
  <si>
    <t>Cơ sở dữ liệu</t>
  </si>
  <si>
    <t>Tổng quan viễn thông</t>
  </si>
  <si>
    <t>Lý thuyết trường điện từ &amp; siêu cao tần</t>
  </si>
  <si>
    <t>Đường lối CM của ĐCSVN</t>
  </si>
  <si>
    <t>Xử lý tín hiệu số</t>
  </si>
  <si>
    <t>Lý thuyết thông tin</t>
  </si>
  <si>
    <t>Truyền sóng &amp; Antenna</t>
  </si>
  <si>
    <t xml:space="preserve">Thực tập cơ sở </t>
  </si>
  <si>
    <t>Kiểm tra Tiếng anh 5</t>
  </si>
  <si>
    <t>Kiểm tra Tiếng anh 6</t>
  </si>
  <si>
    <t>Cơ sở KT chuyển mạch</t>
  </si>
  <si>
    <t>Quản Trị Dự Án</t>
  </si>
  <si>
    <t>Xử lýâm thanh, h.ảnh</t>
  </si>
  <si>
    <t>Truyền dẫn vô tuyến số</t>
  </si>
  <si>
    <t>Công nghệ truy nhập &amp; mạng</t>
  </si>
  <si>
    <t>Cơ sở kỹ thuật truyền thông sợi quang</t>
  </si>
  <si>
    <t>Cơ sở mật mã học</t>
  </si>
  <si>
    <t>Thông tin di động</t>
  </si>
  <si>
    <t>Hệ thống chuyển mạch</t>
  </si>
  <si>
    <t>Quản lý mạng viễn thông</t>
  </si>
  <si>
    <t>Mạng truyền tải quang</t>
  </si>
  <si>
    <t>Chuyên đề kỹ thuật chuyển mạch</t>
  </si>
  <si>
    <t>Chuyên đề vô tuyến truyền thông</t>
  </si>
  <si>
    <t>Chuyên đề Mạng viễn thông</t>
  </si>
  <si>
    <t>Chuyên đề thông tin quang</t>
  </si>
  <si>
    <t>ĐTB TOÀN KHÓA</t>
  </si>
  <si>
    <t>XÊP LOẠI TOÀN KHÓA</t>
  </si>
  <si>
    <t>Ghi chú</t>
  </si>
  <si>
    <t>12/06/1990</t>
  </si>
  <si>
    <t>Trung Bình</t>
  </si>
  <si>
    <t>Không đủ ĐK</t>
  </si>
  <si>
    <t>Trần Quang</t>
  </si>
  <si>
    <t>Yếu</t>
  </si>
  <si>
    <t>Kém</t>
  </si>
  <si>
    <t>Kiểm tra Tiếng Anh HK4</t>
  </si>
  <si>
    <t xml:space="preserve">TL. GIÁM ĐỐC HỌC VIỆN </t>
  </si>
  <si>
    <t>PHỤ TRÁCH PHÒNG GIÁO VỤ &amp; CÔNG TÁC SINH VIÊN - CƠ SỞ TP.HCM</t>
  </si>
  <si>
    <t>BẢNG ĐIỂM TỔNG HỢP 3 NĂM HỌC, TỪ 2009-2010 ĐẾN 2011-2012</t>
  </si>
  <si>
    <t>TpHCM, ngày 10 tháng 8 năm 2012</t>
  </si>
  <si>
    <t xml:space="preserve">TL. GIÁM ĐỐC </t>
  </si>
  <si>
    <t>TP. GIÁO VỤ &amp; CÔNG TÁC SINH VIÊN - CƠ SỞ TP.HCM</t>
  </si>
  <si>
    <t>Bùi Thị Hoài</t>
  </si>
  <si>
    <t>ThS. Vũ Mạnh Tường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</si>
</sst>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₫_-;\-* #,##0.00\ _₫_-;_-* &quot;-&quot;??\ _₫_-;_-@_-"/>
    <numFmt numFmtId="181" formatCode="_-* #,##0\ _₫_-;\-* #,##0\ _₫_-;_-* &quot;-&quot;\ _₫_-;_-@_-"/>
    <numFmt numFmtId="182" formatCode="_-* #,##0.00\ &quot;₫&quot;_-;\-* #,##0.00\ &quot;₫&quot;_-;_-* &quot;-&quot;??\ &quot;₫&quot;_-;_-@_-"/>
    <numFmt numFmtId="183" formatCode="_-* #,##0\ &quot;₫&quot;_-;\-* #,##0\ &quot;₫&quot;_-;_-* &quot;-&quot;\ &quot;₫&quot;_-;_-@_-"/>
    <numFmt numFmtId="184" formatCode="d/mm/yyyy;@"/>
    <numFmt numFmtId="185" formatCode="[$-409]dddd\,\ mmmm\ dd\,\ yyyy"/>
    <numFmt numFmtId="186" formatCode="[$-1010000]d/m/yyyy;@"/>
    <numFmt numFmtId="187" formatCode="[$-80C]dddd\ d\ mmmm\ yyyy"/>
    <numFmt numFmtId="188" formatCode="0.0"/>
    <numFmt numFmtId="189" formatCode="mmm\-yyyy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dd/mm/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F800]dddd\,\ mmmm\ dd\,\ yyyy"/>
    <numFmt numFmtId="200" formatCode="#,##0;\-#,##0;0"/>
    <numFmt numFmtId="201" formatCode="#;\-#;0"/>
    <numFmt numFmtId="202" formatCode="00000"/>
    <numFmt numFmtId="203" formatCode="mm/dd/yyyy"/>
    <numFmt numFmtId="204" formatCode="&quot;\&quot;#,##0.00;[Red]&quot;\&quot;&quot;\&quot;&quot;\&quot;&quot;\&quot;&quot;\&quot;&quot;\&quot;\-#,##0.00"/>
    <numFmt numFmtId="205" formatCode="&quot;\&quot;#,##0;[Red]&quot;\&quot;&quot;\&quot;\-#,##0"/>
    <numFmt numFmtId="206" formatCode="\$#,##0\ ;\(\$#,##0\)"/>
    <numFmt numFmtId="207" formatCode="dd/mm/yyyy;@"/>
    <numFmt numFmtId="208" formatCode="[$-809]dd\ mmmm\ yyyy"/>
    <numFmt numFmtId="209" formatCode="dd/mm/yy"/>
    <numFmt numFmtId="210" formatCode="#,##0.0"/>
    <numFmt numFmtId="211" formatCode="dd/mmm/yyyy"/>
    <numFmt numFmtId="212" formatCode="0.000"/>
  </numFmts>
  <fonts count="103"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0"/>
      <name val="VNI-Times"/>
      <family val="0"/>
    </font>
    <font>
      <b/>
      <sz val="10"/>
      <name val="VNI-Helve-Condense"/>
      <family val="0"/>
    </font>
    <font>
      <sz val="10"/>
      <name val="VNI-Helve-Condense"/>
      <family val="0"/>
    </font>
    <font>
      <b/>
      <sz val="12"/>
      <color indexed="12"/>
      <name val="VNI-Helve-Condense"/>
      <family val="0"/>
    </font>
    <font>
      <b/>
      <sz val="12"/>
      <name val="VNI-Times"/>
      <family val="0"/>
    </font>
    <font>
      <sz val="8"/>
      <name val="VNI-Times"/>
      <family val="0"/>
    </font>
    <font>
      <b/>
      <sz val="10"/>
      <color indexed="10"/>
      <name val="VNI-Helve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sz val="14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Palatino Linotype"/>
      <family val="1"/>
    </font>
    <font>
      <sz val="13"/>
      <name val="Palatino Linotype"/>
      <family val="1"/>
    </font>
    <font>
      <sz val="10"/>
      <color indexed="8"/>
      <name val="ARIAL"/>
      <family val="0"/>
    </font>
    <font>
      <sz val="9"/>
      <name val="Palatino Linotype"/>
      <family val="1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VNI-Arial Rounded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VNI-Arial Rounded"/>
      <family val="2"/>
    </font>
    <font>
      <sz val="12"/>
      <name val="VNI-Arial Rounded"/>
      <family val="2"/>
    </font>
    <font>
      <b/>
      <sz val="10"/>
      <color indexed="10"/>
      <name val="Times New Roman"/>
      <family val="1"/>
    </font>
    <font>
      <sz val="9"/>
      <color indexed="8"/>
      <name val="ARIAL"/>
      <family val="0"/>
    </font>
    <font>
      <sz val="9"/>
      <color indexed="8"/>
      <name val="VNI-Arial Rounded"/>
      <family val="2"/>
    </font>
    <font>
      <sz val="9"/>
      <name val="VNI-Arial Rounded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VNI-Arial Rounded"/>
      <family val="2"/>
    </font>
    <font>
      <b/>
      <sz val="9"/>
      <color indexed="12"/>
      <name val="VNI-Arial Rounded"/>
      <family val="2"/>
    </font>
    <font>
      <b/>
      <sz val="12"/>
      <color indexed="12"/>
      <name val="VNI-Arial Rounded"/>
      <family val="2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b/>
      <sz val="9"/>
      <color indexed="10"/>
      <name val="Times New Roman"/>
      <family val="1"/>
    </font>
    <font>
      <sz val="12"/>
      <color indexed="10"/>
      <name val="Palatino Linotype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Palatino Linotype"/>
      <family val="1"/>
    </font>
    <font>
      <sz val="13"/>
      <color indexed="8"/>
      <name val="Palatino Linotype"/>
      <family val="1"/>
    </font>
    <font>
      <sz val="14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Palatino Linotype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10"/>
      <name val="Palatino Linotype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8"/>
      <color indexed="10"/>
      <name val="Palatino Linotype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1"/>
      <name val="Palatino Linotype"/>
      <family val="1"/>
    </font>
    <font>
      <b/>
      <sz val="8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Palatino Linotype"/>
      <family val="1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1"/>
      <name val=".VnTime"/>
      <family val="2"/>
    </font>
    <font>
      <sz val="10"/>
      <name val="VNI-Times"/>
      <family val="0"/>
    </font>
    <font>
      <b/>
      <sz val="8"/>
      <color indexed="10"/>
      <name val="Times New Roman"/>
      <family val="1"/>
    </font>
    <font>
      <sz val="8"/>
      <color indexed="10"/>
      <name val="Palatino Linotype"/>
      <family val="1"/>
    </font>
    <font>
      <sz val="8"/>
      <name val="Palatino Linotype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95">
    <xf numFmtId="0" fontId="3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38" fillId="0" borderId="0" applyFont="0" applyFill="0" applyBorder="0" applyAlignment="0" applyProtection="0"/>
    <xf numFmtId="0" fontId="94" fillId="0" borderId="0" applyFont="0" applyFill="0" applyBorder="0" applyAlignment="0" applyProtection="0"/>
    <xf numFmtId="205" fontId="38" fillId="0" borderId="0" applyFont="0" applyFill="0" applyBorder="0" applyAlignment="0" applyProtection="0"/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95" fillId="0" borderId="0">
      <alignment/>
      <protection/>
    </xf>
    <xf numFmtId="0" fontId="96" fillId="0" borderId="0">
      <alignment/>
      <protection/>
    </xf>
    <xf numFmtId="0" fontId="52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7" fillId="0" borderId="0">
      <alignment/>
      <protection/>
    </xf>
    <xf numFmtId="0" fontId="9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14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83" applyFont="1" applyFill="1" applyAlignment="1">
      <alignment horizontal="center"/>
      <protection/>
    </xf>
    <xf numFmtId="0" fontId="15" fillId="0" borderId="0" xfId="0" applyFont="1" applyFill="1" applyAlignment="1">
      <alignment vertical="top"/>
    </xf>
    <xf numFmtId="0" fontId="37" fillId="0" borderId="0" xfId="83" applyFont="1" applyFill="1" applyAlignment="1">
      <alignment horizontal="center"/>
      <protection/>
    </xf>
    <xf numFmtId="0" fontId="16" fillId="0" borderId="0" xfId="83" applyFont="1" applyFill="1">
      <alignment/>
      <protection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39" fillId="0" borderId="0" xfId="83" applyFont="1" applyFill="1" applyAlignment="1">
      <alignment horizontal="center"/>
      <protection/>
    </xf>
    <xf numFmtId="0" fontId="40" fillId="0" borderId="0" xfId="83" applyFont="1" applyFill="1" applyAlignment="1">
      <alignment horizontal="center"/>
      <protection/>
    </xf>
    <xf numFmtId="0" fontId="41" fillId="0" borderId="0" xfId="83" applyFont="1" applyFill="1" applyAlignment="1">
      <alignment/>
      <protection/>
    </xf>
    <xf numFmtId="0" fontId="4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1" fillId="0" borderId="0" xfId="83" applyFont="1" applyFill="1" applyAlignment="1">
      <alignment horizontal="center"/>
      <protection/>
    </xf>
    <xf numFmtId="0" fontId="43" fillId="0" borderId="0" xfId="83" applyFont="1" applyFill="1" applyAlignment="1">
      <alignment horizontal="center"/>
      <protection/>
    </xf>
    <xf numFmtId="0" fontId="4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6" fillId="0" borderId="0" xfId="0" applyFont="1" applyAlignment="1">
      <alignment/>
    </xf>
    <xf numFmtId="0" fontId="11" fillId="0" borderId="0" xfId="83" applyFont="1" applyBorder="1" applyAlignment="1">
      <alignment horizontal="center"/>
      <protection/>
    </xf>
    <xf numFmtId="0" fontId="43" fillId="0" borderId="0" xfId="83" applyFont="1" applyBorder="1" applyAlignment="1">
      <alignment horizontal="center"/>
      <protection/>
    </xf>
    <xf numFmtId="0" fontId="43" fillId="0" borderId="10" xfId="83" applyFont="1" applyFill="1" applyBorder="1" applyAlignment="1">
      <alignment horizontal="center"/>
      <protection/>
    </xf>
    <xf numFmtId="0" fontId="43" fillId="0" borderId="11" xfId="83" applyFont="1" applyFill="1" applyBorder="1" applyAlignment="1">
      <alignment horizontal="left" wrapText="1"/>
      <protection/>
    </xf>
    <xf numFmtId="0" fontId="44" fillId="0" borderId="12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1" fontId="40" fillId="0" borderId="14" xfId="83" applyNumberFormat="1" applyFont="1" applyFill="1" applyBorder="1" applyAlignment="1">
      <alignment horizontal="center" vertical="center"/>
      <protection/>
    </xf>
    <xf numFmtId="14" fontId="40" fillId="0" borderId="14" xfId="0" applyNumberFormat="1" applyFont="1" applyFill="1" applyBorder="1" applyAlignment="1">
      <alignment horizontal="center" vertical="center" wrapText="1"/>
    </xf>
    <xf numFmtId="1" fontId="40" fillId="0" borderId="14" xfId="76" applyNumberFormat="1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1" fontId="12" fillId="0" borderId="14" xfId="83" applyNumberFormat="1" applyFont="1" applyFill="1" applyBorder="1" applyAlignment="1">
      <alignment horizontal="center" vertical="center"/>
      <protection/>
    </xf>
    <xf numFmtId="0" fontId="3" fillId="0" borderId="15" xfId="83" applyFont="1" applyFill="1" applyBorder="1" applyAlignment="1">
      <alignment horizontal="center" vertical="center"/>
      <protection/>
    </xf>
    <xf numFmtId="0" fontId="44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1" fontId="40" fillId="0" borderId="18" xfId="0" applyNumberFormat="1" applyFont="1" applyFill="1" applyBorder="1" applyAlignment="1">
      <alignment horizontal="center" vertical="center"/>
    </xf>
    <xf numFmtId="14" fontId="40" fillId="0" borderId="18" xfId="0" applyNumberFormat="1" applyFont="1" applyFill="1" applyBorder="1" applyAlignment="1">
      <alignment horizontal="center" vertical="center"/>
    </xf>
    <xf numFmtId="1" fontId="40" fillId="0" borderId="18" xfId="76" applyNumberFormat="1" applyFont="1" applyFill="1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18" xfId="83" applyFont="1" applyFill="1" applyBorder="1" applyAlignment="1">
      <alignment horizontal="center" vertical="center"/>
      <protection/>
    </xf>
    <xf numFmtId="1" fontId="12" fillId="0" borderId="18" xfId="83" applyNumberFormat="1" applyFont="1" applyFill="1" applyBorder="1" applyAlignment="1">
      <alignment horizontal="center" vertical="center"/>
      <protection/>
    </xf>
    <xf numFmtId="0" fontId="3" fillId="0" borderId="19" xfId="83" applyFont="1" applyFill="1" applyBorder="1" applyAlignment="1">
      <alignment horizontal="center" vertical="center"/>
      <protection/>
    </xf>
    <xf numFmtId="1" fontId="40" fillId="0" borderId="18" xfId="83" applyNumberFormat="1" applyFont="1" applyFill="1" applyBorder="1" applyAlignment="1">
      <alignment horizontal="center" vertical="center"/>
      <protection/>
    </xf>
    <xf numFmtId="0" fontId="44" fillId="0" borderId="17" xfId="0" applyFont="1" applyFill="1" applyBorder="1" applyAlignment="1">
      <alignment horizontal="left" vertical="center"/>
    </xf>
    <xf numFmtId="0" fontId="40" fillId="0" borderId="18" xfId="73" applyFont="1" applyFill="1" applyBorder="1" applyAlignment="1">
      <alignment horizontal="center" vertical="center"/>
      <protection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center" vertical="center"/>
    </xf>
    <xf numFmtId="0" fontId="40" fillId="0" borderId="18" xfId="83" applyFont="1" applyFill="1" applyBorder="1" applyAlignment="1">
      <alignment horizontal="center" vertical="center"/>
      <protection/>
    </xf>
    <xf numFmtId="14" fontId="40" fillId="0" borderId="18" xfId="83" applyNumberFormat="1" applyFont="1" applyFill="1" applyBorder="1" applyAlignment="1">
      <alignment horizontal="center" vertical="center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14" fontId="40" fillId="0" borderId="22" xfId="0" applyNumberFormat="1" applyFont="1" applyFill="1" applyBorder="1" applyAlignment="1">
      <alignment horizontal="center" vertical="center"/>
    </xf>
    <xf numFmtId="0" fontId="40" fillId="0" borderId="22" xfId="79" applyFont="1" applyFill="1" applyBorder="1" applyAlignment="1">
      <alignment horizontal="center" vertical="center"/>
      <protection/>
    </xf>
    <xf numFmtId="0" fontId="12" fillId="0" borderId="22" xfId="0" applyFont="1" applyFill="1" applyBorder="1" applyAlignment="1">
      <alignment horizontal="center" vertical="center"/>
    </xf>
    <xf numFmtId="1" fontId="12" fillId="0" borderId="22" xfId="83" applyNumberFormat="1" applyFont="1" applyFill="1" applyBorder="1" applyAlignment="1">
      <alignment horizontal="center" vertical="center"/>
      <protection/>
    </xf>
    <xf numFmtId="0" fontId="3" fillId="0" borderId="23" xfId="83" applyFont="1" applyFill="1" applyBorder="1" applyAlignment="1">
      <alignment horizontal="center" vertical="center"/>
      <protection/>
    </xf>
    <xf numFmtId="0" fontId="40" fillId="0" borderId="24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2" fontId="43" fillId="0" borderId="14" xfId="83" applyNumberFormat="1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" fontId="43" fillId="0" borderId="18" xfId="83" applyNumberFormat="1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5" fillId="24" borderId="18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14" borderId="18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1" fontId="40" fillId="0" borderId="22" xfId="83" applyNumberFormat="1" applyFont="1" applyFill="1" applyBorder="1" applyAlignment="1">
      <alignment horizontal="center" vertical="center"/>
      <protection/>
    </xf>
    <xf numFmtId="0" fontId="40" fillId="25" borderId="22" xfId="0" applyFont="1" applyFill="1" applyBorder="1" applyAlignment="1">
      <alignment horizontal="center" vertical="center"/>
    </xf>
    <xf numFmtId="2" fontId="43" fillId="0" borderId="22" xfId="8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3" fillId="0" borderId="27" xfId="83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vertical="center"/>
    </xf>
    <xf numFmtId="0" fontId="43" fillId="0" borderId="11" xfId="83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1" fillId="0" borderId="27" xfId="83" applyFont="1" applyFill="1" applyBorder="1" applyAlignment="1">
      <alignment horizontal="center" vertical="center"/>
      <protection/>
    </xf>
    <xf numFmtId="0" fontId="41" fillId="0" borderId="28" xfId="83" applyFont="1" applyFill="1" applyBorder="1" applyAlignment="1">
      <alignment horizontal="center" vertical="center"/>
      <protection/>
    </xf>
    <xf numFmtId="2" fontId="41" fillId="0" borderId="14" xfId="83" applyNumberFormat="1" applyFont="1" applyFill="1" applyBorder="1" applyAlignment="1">
      <alignment horizontal="center" vertical="center" wrapText="1"/>
      <protection/>
    </xf>
    <xf numFmtId="0" fontId="42" fillId="0" borderId="15" xfId="83" applyFont="1" applyFill="1" applyBorder="1" applyAlignment="1">
      <alignment horizontal="center" vertical="center"/>
      <protection/>
    </xf>
    <xf numFmtId="2" fontId="41" fillId="0" borderId="18" xfId="83" applyNumberFormat="1" applyFont="1" applyFill="1" applyBorder="1" applyAlignment="1">
      <alignment horizontal="center" vertical="center" wrapText="1"/>
      <protection/>
    </xf>
    <xf numFmtId="0" fontId="42" fillId="0" borderId="19" xfId="83" applyFont="1" applyFill="1" applyBorder="1" applyAlignment="1">
      <alignment horizontal="center" vertical="center"/>
      <protection/>
    </xf>
    <xf numFmtId="2" fontId="41" fillId="0" borderId="22" xfId="83" applyNumberFormat="1" applyFont="1" applyFill="1" applyBorder="1" applyAlignment="1">
      <alignment horizontal="center" vertical="center" wrapText="1"/>
      <protection/>
    </xf>
    <xf numFmtId="0" fontId="42" fillId="0" borderId="23" xfId="83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83" applyFont="1" applyFill="1">
      <alignment/>
      <protection/>
    </xf>
    <xf numFmtId="0" fontId="1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84" fontId="40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40" fillId="0" borderId="0" xfId="83" applyFont="1" applyFill="1" applyBorder="1">
      <alignment/>
      <protection/>
    </xf>
    <xf numFmtId="0" fontId="52" fillId="0" borderId="0" xfId="83" applyFont="1" applyFill="1" applyBorder="1">
      <alignment/>
      <protection/>
    </xf>
    <xf numFmtId="0" fontId="52" fillId="0" borderId="0" xfId="8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horizontal="center"/>
    </xf>
    <xf numFmtId="0" fontId="40" fillId="0" borderId="0" xfId="83" applyFont="1" applyFill="1">
      <alignment/>
      <protection/>
    </xf>
    <xf numFmtId="0" fontId="52" fillId="0" borderId="0" xfId="83" applyFont="1" applyFill="1" applyAlignment="1">
      <alignment horizontal="center"/>
      <protection/>
    </xf>
    <xf numFmtId="0" fontId="11" fillId="0" borderId="0" xfId="87" applyFont="1" applyFill="1" applyAlignment="1">
      <alignment horizontal="center"/>
      <protection/>
    </xf>
    <xf numFmtId="0" fontId="43" fillId="0" borderId="0" xfId="87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2" fillId="22" borderId="18" xfId="0" applyFont="1" applyFill="1" applyBorder="1" applyAlignment="1">
      <alignment horizontal="center" vertical="center"/>
    </xf>
    <xf numFmtId="0" fontId="43" fillId="0" borderId="10" xfId="83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vertical="center" wrapText="1"/>
    </xf>
    <xf numFmtId="0" fontId="43" fillId="0" borderId="11" xfId="83" applyFont="1" applyFill="1" applyBorder="1" applyAlignment="1">
      <alignment horizontal="left" vertical="center" wrapText="1"/>
      <protection/>
    </xf>
    <xf numFmtId="0" fontId="43" fillId="0" borderId="11" xfId="83" applyFont="1" applyFill="1" applyBorder="1" applyAlignment="1">
      <alignment horizontal="center" wrapText="1"/>
      <protection/>
    </xf>
    <xf numFmtId="0" fontId="43" fillId="20" borderId="27" xfId="83" applyFont="1" applyFill="1" applyBorder="1" applyAlignment="1">
      <alignment horizontal="center" vertical="center"/>
      <protection/>
    </xf>
    <xf numFmtId="0" fontId="43" fillId="20" borderId="28" xfId="83" applyFont="1" applyFill="1" applyBorder="1" applyAlignment="1">
      <alignment horizontal="center" vertical="center"/>
      <protection/>
    </xf>
    <xf numFmtId="0" fontId="54" fillId="4" borderId="22" xfId="83" applyFont="1" applyFill="1" applyBorder="1" applyAlignment="1">
      <alignment horizontal="center"/>
      <protection/>
    </xf>
    <xf numFmtId="1" fontId="54" fillId="4" borderId="22" xfId="83" applyNumberFormat="1" applyFont="1" applyFill="1" applyBorder="1" applyAlignment="1">
      <alignment horizontal="center"/>
      <protection/>
    </xf>
    <xf numFmtId="0" fontId="41" fillId="0" borderId="0" xfId="83" applyFont="1" applyBorder="1" applyAlignment="1">
      <alignment horizontal="center"/>
      <protection/>
    </xf>
    <xf numFmtId="0" fontId="56" fillId="4" borderId="22" xfId="83" applyFont="1" applyFill="1" applyBorder="1" applyAlignment="1">
      <alignment horizontal="center"/>
      <protection/>
    </xf>
    <xf numFmtId="0" fontId="40" fillId="0" borderId="29" xfId="83" applyFont="1" applyBorder="1" applyAlignment="1">
      <alignment horizontal="center" vertical="center"/>
      <protection/>
    </xf>
    <xf numFmtId="1" fontId="40" fillId="0" borderId="29" xfId="83" applyNumberFormat="1" applyFont="1" applyFill="1" applyBorder="1" applyAlignment="1">
      <alignment horizontal="center" vertical="center"/>
      <protection/>
    </xf>
    <xf numFmtId="0" fontId="40" fillId="0" borderId="18" xfId="83" applyFont="1" applyBorder="1" applyAlignment="1">
      <alignment horizontal="center" vertical="center"/>
      <protection/>
    </xf>
    <xf numFmtId="0" fontId="40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" fontId="40" fillId="0" borderId="2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2" fillId="0" borderId="0" xfId="83" applyFont="1" applyFill="1" applyAlignment="1">
      <alignment/>
      <protection/>
    </xf>
    <xf numFmtId="0" fontId="42" fillId="0" borderId="0" xfId="83" applyFont="1" applyFill="1" applyAlignment="1">
      <alignment horizontal="center"/>
      <protection/>
    </xf>
    <xf numFmtId="0" fontId="42" fillId="0" borderId="0" xfId="83" applyFont="1" applyBorder="1" applyAlignment="1">
      <alignment horizontal="center"/>
      <protection/>
    </xf>
    <xf numFmtId="0" fontId="58" fillId="4" borderId="23" xfId="83" applyFont="1" applyFill="1" applyBorder="1" applyAlignment="1">
      <alignment horizontal="center"/>
      <protection/>
    </xf>
    <xf numFmtId="0" fontId="42" fillId="0" borderId="0" xfId="0" applyFont="1" applyFill="1" applyAlignment="1">
      <alignment vertical="center"/>
    </xf>
    <xf numFmtId="2" fontId="43" fillId="0" borderId="29" xfId="83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42" fillId="26" borderId="30" xfId="80" applyFont="1" applyFill="1" applyBorder="1" applyAlignment="1">
      <alignment horizontal="center" vertical="center"/>
      <protection/>
    </xf>
    <xf numFmtId="0" fontId="42" fillId="26" borderId="19" xfId="80" applyFont="1" applyFill="1" applyBorder="1" applyAlignment="1">
      <alignment horizontal="center" vertical="center"/>
      <protection/>
    </xf>
    <xf numFmtId="0" fontId="42" fillId="26" borderId="23" xfId="80" applyFont="1" applyFill="1" applyBorder="1" applyAlignment="1">
      <alignment horizontal="center" vertical="center"/>
      <protection/>
    </xf>
    <xf numFmtId="0" fontId="42" fillId="0" borderId="19" xfId="80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" fontId="40" fillId="0" borderId="12" xfId="76" applyNumberFormat="1" applyFont="1" applyFill="1" applyBorder="1" applyAlignment="1">
      <alignment horizontal="center" vertical="center"/>
      <protection/>
    </xf>
    <xf numFmtId="1" fontId="40" fillId="0" borderId="16" xfId="76" applyNumberFormat="1" applyFont="1" applyFill="1" applyBorder="1" applyAlignment="1">
      <alignment horizontal="center" vertical="center"/>
      <protection/>
    </xf>
    <xf numFmtId="0" fontId="40" fillId="0" borderId="16" xfId="73" applyFont="1" applyFill="1" applyBorder="1" applyAlignment="1">
      <alignment horizontal="center" vertical="center"/>
      <protection/>
    </xf>
    <xf numFmtId="0" fontId="40" fillId="0" borderId="16" xfId="79" applyFont="1" applyFill="1" applyBorder="1" applyAlignment="1">
      <alignment horizontal="center" vertical="center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6" fillId="4" borderId="22" xfId="83" applyFont="1" applyFill="1" applyBorder="1" applyAlignment="1">
      <alignment horizontal="center"/>
      <protection/>
    </xf>
    <xf numFmtId="1" fontId="6" fillId="4" borderId="22" xfId="83" applyNumberFormat="1" applyFont="1" applyFill="1" applyBorder="1" applyAlignment="1">
      <alignment horizontal="center"/>
      <protection/>
    </xf>
    <xf numFmtId="2" fontId="41" fillId="0" borderId="29" xfId="83" applyNumberFormat="1" applyFont="1" applyFill="1" applyBorder="1" applyAlignment="1">
      <alignment horizontal="center" vertical="center" wrapText="1"/>
      <protection/>
    </xf>
    <xf numFmtId="0" fontId="59" fillId="4" borderId="23" xfId="83" applyFont="1" applyFill="1" applyBorder="1" applyAlignment="1">
      <alignment horizontal="center"/>
      <protection/>
    </xf>
    <xf numFmtId="0" fontId="47" fillId="0" borderId="0" xfId="0" applyFont="1" applyFill="1" applyBorder="1" applyAlignment="1">
      <alignment/>
    </xf>
    <xf numFmtId="0" fontId="40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left" vertical="center"/>
    </xf>
    <xf numFmtId="0" fontId="44" fillId="0" borderId="33" xfId="0" applyFont="1" applyFill="1" applyBorder="1" applyAlignment="1">
      <alignment horizontal="left" vertical="center"/>
    </xf>
    <xf numFmtId="14" fontId="40" fillId="0" borderId="29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1" fontId="40" fillId="0" borderId="32" xfId="76" applyNumberFormat="1" applyFont="1" applyFill="1" applyBorder="1" applyAlignment="1">
      <alignment horizontal="center" vertical="center"/>
      <protection/>
    </xf>
    <xf numFmtId="0" fontId="40" fillId="0" borderId="34" xfId="0" applyFont="1" applyFill="1" applyBorder="1" applyAlignment="1">
      <alignment vertical="center" wrapText="1"/>
    </xf>
    <xf numFmtId="0" fontId="43" fillId="0" borderId="35" xfId="83" applyFont="1" applyFill="1" applyBorder="1" applyAlignment="1">
      <alignment horizontal="left" vertical="center" wrapText="1"/>
      <protection/>
    </xf>
    <xf numFmtId="0" fontId="43" fillId="27" borderId="22" xfId="0" applyFont="1" applyFill="1" applyBorder="1" applyAlignment="1">
      <alignment horizontal="center" vertical="center"/>
    </xf>
    <xf numFmtId="0" fontId="43" fillId="27" borderId="22" xfId="83" applyFont="1" applyFill="1" applyBorder="1" applyAlignment="1">
      <alignment horizontal="center" vertical="center"/>
      <protection/>
    </xf>
    <xf numFmtId="0" fontId="43" fillId="4" borderId="22" xfId="83" applyFont="1" applyFill="1" applyBorder="1" applyAlignment="1">
      <alignment horizontal="center" vertical="center"/>
      <protection/>
    </xf>
    <xf numFmtId="0" fontId="43" fillId="27" borderId="23" xfId="0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9" xfId="83" applyFont="1" applyFill="1" applyBorder="1" applyAlignment="1">
      <alignment horizontal="center" vertical="center"/>
      <protection/>
    </xf>
    <xf numFmtId="2" fontId="40" fillId="0" borderId="29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/>
    </xf>
    <xf numFmtId="2" fontId="40" fillId="0" borderId="18" xfId="0" applyNumberFormat="1" applyFont="1" applyFill="1" applyBorder="1" applyAlignment="1">
      <alignment horizontal="center" vertical="center"/>
    </xf>
    <xf numFmtId="1" fontId="43" fillId="0" borderId="19" xfId="0" applyNumberFormat="1" applyFont="1" applyFill="1" applyBorder="1" applyAlignment="1">
      <alignment horizontal="center" vertical="center"/>
    </xf>
    <xf numFmtId="0" fontId="40" fillId="0" borderId="22" xfId="83" applyFont="1" applyFill="1" applyBorder="1" applyAlignment="1">
      <alignment horizontal="center" vertical="center"/>
      <protection/>
    </xf>
    <xf numFmtId="2" fontId="40" fillId="0" borderId="22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41" fillId="0" borderId="18" xfId="83" applyFont="1" applyFill="1" applyBorder="1" applyAlignment="1">
      <alignment horizontal="center" vertical="center"/>
      <protection/>
    </xf>
    <xf numFmtId="0" fontId="40" fillId="0" borderId="33" xfId="0" applyFont="1" applyFill="1" applyBorder="1" applyAlignment="1">
      <alignment horizontal="left" vertical="center"/>
    </xf>
    <xf numFmtId="14" fontId="40" fillId="0" borderId="29" xfId="0" applyNumberFormat="1" applyFont="1" applyFill="1" applyBorder="1" applyAlignment="1">
      <alignment horizontal="center" vertical="center"/>
    </xf>
    <xf numFmtId="1" fontId="40" fillId="0" borderId="29" xfId="76" applyNumberFormat="1" applyFont="1" applyFill="1" applyBorder="1" applyAlignment="1">
      <alignment horizontal="center" vertical="center"/>
      <protection/>
    </xf>
    <xf numFmtId="0" fontId="41" fillId="0" borderId="29" xfId="83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 wrapText="1"/>
    </xf>
    <xf numFmtId="14" fontId="40" fillId="0" borderId="18" xfId="0" applyNumberFormat="1" applyFont="1" applyFill="1" applyBorder="1" applyAlignment="1">
      <alignment horizontal="center" vertical="center" wrapText="1"/>
    </xf>
    <xf numFmtId="0" fontId="61" fillId="0" borderId="36" xfId="83" applyFont="1" applyFill="1" applyBorder="1" applyAlignment="1">
      <alignment horizontal="center" vertical="center"/>
      <protection/>
    </xf>
    <xf numFmtId="0" fontId="43" fillId="0" borderId="36" xfId="83" applyFont="1" applyFill="1" applyBorder="1" applyAlignment="1">
      <alignment horizontal="center" vertical="center"/>
      <protection/>
    </xf>
    <xf numFmtId="0" fontId="43" fillId="0" borderId="0" xfId="83" applyFont="1" applyFill="1" applyBorder="1" applyAlignment="1">
      <alignment horizontal="center"/>
      <protection/>
    </xf>
    <xf numFmtId="0" fontId="15" fillId="0" borderId="0" xfId="0" applyFont="1" applyFill="1" applyAlignment="1">
      <alignment wrapText="1"/>
    </xf>
    <xf numFmtId="0" fontId="40" fillId="0" borderId="32" xfId="0" applyFont="1" applyFill="1" applyBorder="1" applyAlignment="1">
      <alignment vertical="center"/>
    </xf>
    <xf numFmtId="0" fontId="43" fillId="0" borderId="33" xfId="83" applyFont="1" applyFill="1" applyBorder="1" applyAlignment="1">
      <alignment horizontal="left" vertical="center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1" fontId="45" fillId="0" borderId="18" xfId="83" applyNumberFormat="1" applyFont="1" applyFill="1" applyBorder="1" applyAlignment="1">
      <alignment horizontal="center" vertical="center"/>
      <protection/>
    </xf>
    <xf numFmtId="14" fontId="45" fillId="0" borderId="18" xfId="0" applyNumberFormat="1" applyFont="1" applyFill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center" vertical="center"/>
    </xf>
    <xf numFmtId="0" fontId="45" fillId="0" borderId="18" xfId="73" applyFont="1" applyFill="1" applyBorder="1" applyAlignment="1">
      <alignment horizontal="center" vertical="center"/>
      <protection/>
    </xf>
    <xf numFmtId="0" fontId="45" fillId="0" borderId="18" xfId="0" applyFont="1" applyFill="1" applyBorder="1" applyAlignment="1">
      <alignment horizontal="center" vertical="center"/>
    </xf>
    <xf numFmtId="2" fontId="62" fillId="0" borderId="18" xfId="83" applyNumberFormat="1" applyFont="1" applyFill="1" applyBorder="1" applyAlignment="1">
      <alignment horizontal="center" vertical="center" wrapText="1"/>
      <protection/>
    </xf>
    <xf numFmtId="0" fontId="62" fillId="0" borderId="18" xfId="83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/>
    </xf>
    <xf numFmtId="0" fontId="52" fillId="0" borderId="18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 vertical="center"/>
    </xf>
    <xf numFmtId="1" fontId="40" fillId="0" borderId="36" xfId="83" applyNumberFormat="1" applyFont="1" applyFill="1" applyBorder="1" applyAlignment="1">
      <alignment horizontal="center" vertical="center"/>
      <protection/>
    </xf>
    <xf numFmtId="0" fontId="40" fillId="0" borderId="37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40" fillId="0" borderId="36" xfId="79" applyFont="1" applyFill="1" applyBorder="1" applyAlignment="1">
      <alignment horizontal="center" vertical="center"/>
      <protection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18" xfId="76" applyNumberFormat="1" applyFont="1" applyFill="1" applyBorder="1" applyAlignment="1">
      <alignment horizontal="center" vertical="center"/>
      <protection/>
    </xf>
    <xf numFmtId="0" fontId="45" fillId="0" borderId="18" xfId="83" applyFont="1" applyFill="1" applyBorder="1" applyAlignment="1">
      <alignment horizontal="center" vertical="center"/>
      <protection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79" applyFont="1" applyFill="1" applyBorder="1" applyAlignment="1">
      <alignment horizontal="center" vertical="center"/>
      <protection/>
    </xf>
    <xf numFmtId="1" fontId="40" fillId="0" borderId="39" xfId="83" applyNumberFormat="1" applyFont="1" applyFill="1" applyBorder="1" applyAlignment="1">
      <alignment horizontal="center" vertical="center"/>
      <protection/>
    </xf>
    <xf numFmtId="4" fontId="40" fillId="0" borderId="16" xfId="0" applyNumberFormat="1" applyFont="1" applyFill="1" applyBorder="1" applyAlignment="1">
      <alignment horizontal="center" vertical="center"/>
    </xf>
    <xf numFmtId="1" fontId="40" fillId="0" borderId="40" xfId="83" applyNumberFormat="1" applyFont="1" applyFill="1" applyBorder="1" applyAlignment="1">
      <alignment horizontal="center" vertical="center"/>
      <protection/>
    </xf>
    <xf numFmtId="0" fontId="67" fillId="0" borderId="41" xfId="0" applyFont="1" applyFill="1" applyBorder="1" applyAlignment="1">
      <alignment vertical="center"/>
    </xf>
    <xf numFmtId="0" fontId="67" fillId="0" borderId="42" xfId="0" applyFont="1" applyFill="1" applyBorder="1" applyAlignment="1">
      <alignment vertical="center"/>
    </xf>
    <xf numFmtId="0" fontId="68" fillId="0" borderId="41" xfId="0" applyFont="1" applyFill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35" fillId="0" borderId="41" xfId="83" applyFont="1" applyFill="1" applyBorder="1" applyAlignment="1">
      <alignment horizontal="left" vertical="center"/>
      <protection/>
    </xf>
    <xf numFmtId="0" fontId="35" fillId="0" borderId="42" xfId="83" applyFont="1" applyFill="1" applyBorder="1" applyAlignment="1">
      <alignment horizontal="left" vertical="center"/>
      <protection/>
    </xf>
    <xf numFmtId="0" fontId="52" fillId="0" borderId="0" xfId="82" applyFont="1" applyFill="1">
      <alignment/>
      <protection/>
    </xf>
    <xf numFmtId="0" fontId="40" fillId="0" borderId="0" xfId="0" applyFont="1" applyFill="1" applyAlignment="1">
      <alignment/>
    </xf>
    <xf numFmtId="0" fontId="40" fillId="0" borderId="43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vertical="center"/>
    </xf>
    <xf numFmtId="0" fontId="40" fillId="0" borderId="43" xfId="0" applyFont="1" applyFill="1" applyBorder="1" applyAlignment="1">
      <alignment horizontal="center" vertical="center"/>
    </xf>
    <xf numFmtId="14" fontId="40" fillId="0" borderId="43" xfId="0" applyNumberFormat="1" applyFont="1" applyFill="1" applyBorder="1" applyAlignment="1">
      <alignment horizontal="center" vertical="center"/>
    </xf>
    <xf numFmtId="4" fontId="40" fillId="0" borderId="43" xfId="0" applyNumberFormat="1" applyFont="1" applyFill="1" applyBorder="1" applyAlignment="1">
      <alignment horizontal="center" vertical="center"/>
    </xf>
    <xf numFmtId="0" fontId="40" fillId="0" borderId="43" xfId="73" applyFont="1" applyFill="1" applyBorder="1" applyAlignment="1">
      <alignment horizontal="center" vertical="center"/>
      <protection/>
    </xf>
    <xf numFmtId="1" fontId="40" fillId="0" borderId="43" xfId="83" applyNumberFormat="1" applyFont="1" applyFill="1" applyBorder="1" applyAlignment="1">
      <alignment horizontal="center" vertical="center"/>
      <protection/>
    </xf>
    <xf numFmtId="2" fontId="41" fillId="0" borderId="43" xfId="83" applyNumberFormat="1" applyFont="1" applyFill="1" applyBorder="1" applyAlignment="1">
      <alignment horizontal="center" vertical="center" wrapText="1"/>
      <protection/>
    </xf>
    <xf numFmtId="0" fontId="41" fillId="0" borderId="43" xfId="83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40" fillId="0" borderId="3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vertical="center"/>
    </xf>
    <xf numFmtId="0" fontId="40" fillId="0" borderId="39" xfId="0" applyFont="1" applyFill="1" applyBorder="1" applyAlignment="1">
      <alignment horizontal="center" vertical="center"/>
    </xf>
    <xf numFmtId="14" fontId="40" fillId="0" borderId="39" xfId="0" applyNumberFormat="1" applyFont="1" applyFill="1" applyBorder="1" applyAlignment="1">
      <alignment horizontal="center" vertical="center"/>
    </xf>
    <xf numFmtId="4" fontId="40" fillId="0" borderId="39" xfId="0" applyNumberFormat="1" applyFont="1" applyFill="1" applyBorder="1" applyAlignment="1">
      <alignment horizontal="center" vertical="center"/>
    </xf>
    <xf numFmtId="0" fontId="40" fillId="0" borderId="39" xfId="73" applyFont="1" applyFill="1" applyBorder="1" applyAlignment="1">
      <alignment horizontal="center" vertical="center"/>
      <protection/>
    </xf>
    <xf numFmtId="2" fontId="41" fillId="0" borderId="39" xfId="83" applyNumberFormat="1" applyFont="1" applyFill="1" applyBorder="1" applyAlignment="1">
      <alignment horizontal="center" vertical="center" wrapText="1"/>
      <protection/>
    </xf>
    <xf numFmtId="0" fontId="41" fillId="0" borderId="39" xfId="83" applyFont="1" applyFill="1" applyBorder="1" applyAlignment="1">
      <alignment horizontal="center" vertical="center"/>
      <protection/>
    </xf>
    <xf numFmtId="0" fontId="45" fillId="24" borderId="25" xfId="0" applyFont="1" applyFill="1" applyBorder="1" applyAlignment="1">
      <alignment horizontal="center" vertical="center" wrapText="1"/>
    </xf>
    <xf numFmtId="0" fontId="40" fillId="24" borderId="25" xfId="0" applyFont="1" applyFill="1" applyBorder="1" applyAlignment="1">
      <alignment horizontal="center" vertical="center" wrapText="1"/>
    </xf>
    <xf numFmtId="0" fontId="43" fillId="0" borderId="44" xfId="83" applyFont="1" applyFill="1" applyBorder="1" applyAlignment="1">
      <alignment horizontal="center" vertical="center"/>
      <protection/>
    </xf>
    <xf numFmtId="0" fontId="45" fillId="24" borderId="25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40" fillId="0" borderId="41" xfId="0" applyFont="1" applyFill="1" applyBorder="1" applyAlignment="1">
      <alignment vertical="center"/>
    </xf>
    <xf numFmtId="0" fontId="40" fillId="0" borderId="42" xfId="0" applyFont="1" applyFill="1" applyBorder="1" applyAlignment="1">
      <alignment vertical="center"/>
    </xf>
    <xf numFmtId="0" fontId="40" fillId="0" borderId="44" xfId="0" applyFont="1" applyFill="1" applyBorder="1" applyAlignment="1">
      <alignment horizontal="center" vertical="center"/>
    </xf>
    <xf numFmtId="14" fontId="40" fillId="0" borderId="44" xfId="0" applyNumberFormat="1" applyFont="1" applyFill="1" applyBorder="1" applyAlignment="1" quotePrefix="1">
      <alignment horizontal="center" vertical="center"/>
    </xf>
    <xf numFmtId="14" fontId="40" fillId="0" borderId="44" xfId="0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1" fontId="43" fillId="0" borderId="44" xfId="83" applyNumberFormat="1" applyFont="1" applyFill="1" applyBorder="1" applyAlignment="1">
      <alignment horizontal="center" vertical="center"/>
      <protection/>
    </xf>
    <xf numFmtId="0" fontId="40" fillId="11" borderId="44" xfId="83" applyFont="1" applyFill="1" applyBorder="1" applyAlignment="1">
      <alignment horizontal="center" vertical="center"/>
      <protection/>
    </xf>
    <xf numFmtId="2" fontId="40" fillId="0" borderId="44" xfId="0" applyNumberFormat="1" applyFont="1" applyFill="1" applyBorder="1" applyAlignment="1">
      <alignment horizontal="center" vertical="center"/>
    </xf>
    <xf numFmtId="2" fontId="43" fillId="0" borderId="44" xfId="0" applyNumberFormat="1" applyFont="1" applyFill="1" applyBorder="1" applyAlignment="1">
      <alignment horizontal="center" vertical="center"/>
    </xf>
    <xf numFmtId="1" fontId="43" fillId="0" borderId="44" xfId="0" applyNumberFormat="1" applyFont="1" applyFill="1" applyBorder="1" applyAlignment="1">
      <alignment horizontal="center" vertical="center"/>
    </xf>
    <xf numFmtId="0" fontId="40" fillId="22" borderId="0" xfId="0" applyFont="1" applyFill="1" applyAlignment="1">
      <alignment/>
    </xf>
    <xf numFmtId="0" fontId="40" fillId="0" borderId="45" xfId="0" applyFont="1" applyFill="1" applyBorder="1" applyAlignment="1">
      <alignment vertical="center"/>
    </xf>
    <xf numFmtId="0" fontId="40" fillId="0" borderId="46" xfId="0" applyFont="1" applyFill="1" applyBorder="1" applyAlignment="1">
      <alignment vertical="center"/>
    </xf>
    <xf numFmtId="0" fontId="40" fillId="0" borderId="40" xfId="0" applyFont="1" applyFill="1" applyBorder="1" applyAlignment="1">
      <alignment horizontal="center" vertical="center"/>
    </xf>
    <xf numFmtId="14" fontId="40" fillId="0" borderId="40" xfId="0" applyNumberFormat="1" applyFont="1" applyFill="1" applyBorder="1" applyAlignment="1">
      <alignment horizontal="center" vertical="center"/>
    </xf>
    <xf numFmtId="4" fontId="44" fillId="0" borderId="40" xfId="0" applyNumberFormat="1" applyFont="1" applyFill="1" applyBorder="1" applyAlignment="1">
      <alignment horizontal="center" vertical="center"/>
    </xf>
    <xf numFmtId="0" fontId="40" fillId="0" borderId="40" xfId="79" applyFont="1" applyFill="1" applyBorder="1" applyAlignment="1">
      <alignment horizontal="center" vertical="center"/>
      <protection/>
    </xf>
    <xf numFmtId="0" fontId="41" fillId="0" borderId="40" xfId="83" applyFont="1" applyFill="1" applyBorder="1" applyAlignment="1">
      <alignment horizontal="center" vertical="center"/>
      <protection/>
    </xf>
    <xf numFmtId="0" fontId="52" fillId="0" borderId="18" xfId="0" applyFont="1" applyFill="1" applyBorder="1" applyAlignment="1">
      <alignment/>
    </xf>
    <xf numFmtId="0" fontId="41" fillId="0" borderId="18" xfId="0" applyFont="1" applyFill="1" applyBorder="1" applyAlignment="1">
      <alignment horizontal="center"/>
    </xf>
    <xf numFmtId="14" fontId="40" fillId="0" borderId="18" xfId="0" applyNumberFormat="1" applyFont="1" applyFill="1" applyBorder="1" applyAlignment="1" quotePrefix="1">
      <alignment horizontal="center" vertical="center"/>
    </xf>
    <xf numFmtId="14" fontId="40" fillId="0" borderId="36" xfId="0" applyNumberFormat="1" applyFont="1" applyFill="1" applyBorder="1" applyAlignment="1" quotePrefix="1">
      <alignment horizontal="center" vertical="center"/>
    </xf>
    <xf numFmtId="14" fontId="40" fillId="0" borderId="36" xfId="0" applyNumberFormat="1" applyFont="1" applyFill="1" applyBorder="1" applyAlignment="1">
      <alignment horizontal="center" vertical="center"/>
    </xf>
    <xf numFmtId="4" fontId="44" fillId="0" borderId="45" xfId="0" applyNumberFormat="1" applyFont="1" applyFill="1" applyBorder="1" applyAlignment="1">
      <alignment horizontal="center" vertical="center"/>
    </xf>
    <xf numFmtId="0" fontId="40" fillId="0" borderId="45" xfId="79" applyFont="1" applyFill="1" applyBorder="1" applyAlignment="1">
      <alignment horizontal="center" vertical="center"/>
      <protection/>
    </xf>
    <xf numFmtId="1" fontId="40" fillId="0" borderId="40" xfId="0" applyNumberFormat="1" applyFont="1" applyFill="1" applyBorder="1" applyAlignment="1">
      <alignment horizontal="center" vertical="center"/>
    </xf>
    <xf numFmtId="0" fontId="40" fillId="0" borderId="40" xfId="83" applyFont="1" applyFill="1" applyBorder="1" applyAlignment="1">
      <alignment horizontal="center" vertical="center"/>
      <protection/>
    </xf>
    <xf numFmtId="1" fontId="43" fillId="0" borderId="47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9" fillId="0" borderId="0" xfId="83" applyFont="1" applyFill="1">
      <alignment/>
      <protection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14" fontId="7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12" fillId="0" borderId="16" xfId="83" applyFont="1" applyFill="1" applyBorder="1" applyAlignment="1">
      <alignment horizontal="left" vertical="center"/>
      <protection/>
    </xf>
    <xf numFmtId="0" fontId="12" fillId="0" borderId="17" xfId="83" applyFont="1" applyFill="1" applyBorder="1" applyAlignment="1">
      <alignment horizontal="left" vertical="center"/>
      <protection/>
    </xf>
    <xf numFmtId="184" fontId="12" fillId="0" borderId="18" xfId="83" applyNumberFormat="1" applyFont="1" applyFill="1" applyBorder="1" applyAlignment="1">
      <alignment horizontal="center" vertical="center"/>
      <protection/>
    </xf>
    <xf numFmtId="0" fontId="12" fillId="0" borderId="16" xfId="86" applyFont="1" applyFill="1" applyBorder="1" applyAlignment="1">
      <alignment horizontal="left" vertical="center"/>
      <protection/>
    </xf>
    <xf numFmtId="0" fontId="12" fillId="0" borderId="17" xfId="86" applyFont="1" applyFill="1" applyBorder="1" applyAlignment="1">
      <alignment horizontal="left" vertical="center"/>
      <protection/>
    </xf>
    <xf numFmtId="0" fontId="12" fillId="0" borderId="18" xfId="86" applyFont="1" applyFill="1" applyBorder="1" applyAlignment="1">
      <alignment horizontal="center" vertical="center"/>
      <protection/>
    </xf>
    <xf numFmtId="14" fontId="12" fillId="0" borderId="18" xfId="86" applyNumberFormat="1" applyFont="1" applyFill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5" fillId="0" borderId="41" xfId="86" applyFont="1" applyFill="1" applyBorder="1" applyAlignment="1">
      <alignment horizontal="left" vertical="center"/>
      <protection/>
    </xf>
    <xf numFmtId="0" fontId="15" fillId="0" borderId="42" xfId="86" applyFont="1" applyFill="1" applyBorder="1" applyAlignment="1">
      <alignment horizontal="left" vertical="center"/>
      <protection/>
    </xf>
    <xf numFmtId="0" fontId="39" fillId="0" borderId="18" xfId="83" applyFont="1" applyFill="1" applyBorder="1" applyAlignment="1">
      <alignment horizontal="center" vertical="center"/>
      <protection/>
    </xf>
    <xf numFmtId="0" fontId="40" fillId="0" borderId="36" xfId="83" applyFont="1" applyFill="1" applyBorder="1" applyAlignment="1">
      <alignment horizontal="center" vertical="center"/>
      <protection/>
    </xf>
    <xf numFmtId="0" fontId="39" fillId="0" borderId="36" xfId="83" applyFont="1" applyFill="1" applyBorder="1" applyAlignment="1">
      <alignment horizontal="center" vertical="center"/>
      <protection/>
    </xf>
    <xf numFmtId="0" fontId="60" fillId="11" borderId="48" xfId="83" applyFont="1" applyFill="1" applyBorder="1" applyAlignment="1">
      <alignment horizontal="center" vertical="center"/>
      <protection/>
    </xf>
    <xf numFmtId="1" fontId="60" fillId="11" borderId="48" xfId="83" applyNumberFormat="1" applyFont="1" applyFill="1" applyBorder="1" applyAlignment="1">
      <alignment horizontal="center" vertical="center"/>
      <protection/>
    </xf>
    <xf numFmtId="0" fontId="43" fillId="27" borderId="36" xfId="83" applyFont="1" applyFill="1" applyBorder="1" applyAlignment="1">
      <alignment horizontal="center" vertical="center"/>
      <protection/>
    </xf>
    <xf numFmtId="0" fontId="43" fillId="27" borderId="36" xfId="0" applyFont="1" applyFill="1" applyBorder="1" applyAlignment="1">
      <alignment horizontal="center" vertical="center"/>
    </xf>
    <xf numFmtId="0" fontId="43" fillId="27" borderId="49" xfId="0" applyFont="1" applyFill="1" applyBorder="1" applyAlignment="1">
      <alignment horizontal="center" vertical="center"/>
    </xf>
    <xf numFmtId="0" fontId="43" fillId="0" borderId="50" xfId="83" applyFont="1" applyFill="1" applyBorder="1" applyAlignment="1">
      <alignment vertical="center"/>
      <protection/>
    </xf>
    <xf numFmtId="0" fontId="40" fillId="0" borderId="51" xfId="0" applyFont="1" applyFill="1" applyBorder="1" applyAlignment="1">
      <alignment vertical="center" wrapText="1"/>
    </xf>
    <xf numFmtId="0" fontId="43" fillId="0" borderId="52" xfId="83" applyFont="1" applyFill="1" applyBorder="1" applyAlignment="1">
      <alignment horizontal="left" vertical="center" wrapText="1"/>
      <protection/>
    </xf>
    <xf numFmtId="0" fontId="43" fillId="0" borderId="48" xfId="83" applyFont="1" applyFill="1" applyBorder="1" applyAlignment="1">
      <alignment vertical="center" wrapText="1"/>
      <protection/>
    </xf>
    <xf numFmtId="0" fontId="43" fillId="4" borderId="36" xfId="83" applyFont="1" applyFill="1" applyBorder="1" applyAlignment="1">
      <alignment horizontal="center" vertical="center"/>
      <protection/>
    </xf>
    <xf numFmtId="1" fontId="43" fillId="11" borderId="36" xfId="83" applyNumberFormat="1" applyFont="1" applyFill="1" applyBorder="1" applyAlignment="1">
      <alignment horizontal="center" vertical="center" wrapText="1"/>
      <protection/>
    </xf>
    <xf numFmtId="0" fontId="40" fillId="0" borderId="48" xfId="0" applyFont="1" applyFill="1" applyBorder="1" applyAlignment="1">
      <alignment horizontal="center" vertical="center"/>
    </xf>
    <xf numFmtId="2" fontId="41" fillId="0" borderId="36" xfId="83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4" fontId="40" fillId="0" borderId="0" xfId="0" applyNumberFormat="1" applyFont="1" applyFill="1" applyBorder="1" applyAlignment="1" quotePrefix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0" xfId="79" applyFont="1" applyFill="1" applyBorder="1" applyAlignment="1">
      <alignment horizontal="center" vertical="center"/>
      <protection/>
    </xf>
    <xf numFmtId="1" fontId="40" fillId="0" borderId="0" xfId="0" applyNumberFormat="1" applyFont="1" applyFill="1" applyBorder="1" applyAlignment="1">
      <alignment horizontal="center" vertical="center"/>
    </xf>
    <xf numFmtId="0" fontId="40" fillId="0" borderId="0" xfId="83" applyFont="1" applyFill="1" applyBorder="1" applyAlignment="1">
      <alignment horizontal="center" vertical="center"/>
      <protection/>
    </xf>
    <xf numFmtId="1" fontId="40" fillId="0" borderId="0" xfId="83" applyNumberFormat="1" applyFont="1" applyFill="1" applyBorder="1" applyAlignment="1">
      <alignment horizontal="center" vertical="center"/>
      <protection/>
    </xf>
    <xf numFmtId="2" fontId="40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8" xfId="83" applyFont="1" applyFill="1" applyBorder="1" applyAlignment="1">
      <alignment horizontal="center" vertical="center"/>
      <protection/>
    </xf>
    <xf numFmtId="1" fontId="40" fillId="24" borderId="18" xfId="83" applyNumberFormat="1" applyFont="1" applyFill="1" applyBorder="1" applyAlignment="1">
      <alignment horizontal="center" vertical="center"/>
      <protection/>
    </xf>
    <xf numFmtId="0" fontId="40" fillId="24" borderId="22" xfId="0" applyFont="1" applyFill="1" applyBorder="1" applyAlignment="1">
      <alignment horizontal="center" vertical="center"/>
    </xf>
    <xf numFmtId="1" fontId="40" fillId="24" borderId="22" xfId="83" applyNumberFormat="1" applyFont="1" applyFill="1" applyBorder="1" applyAlignment="1">
      <alignment horizontal="center" vertical="center"/>
      <protection/>
    </xf>
    <xf numFmtId="0" fontId="52" fillId="24" borderId="0" xfId="0" applyFont="1" applyFill="1" applyAlignment="1">
      <alignment horizontal="center"/>
    </xf>
    <xf numFmtId="0" fontId="40" fillId="24" borderId="0" xfId="0" applyFont="1" applyFill="1" applyAlignment="1">
      <alignment horizontal="center"/>
    </xf>
    <xf numFmtId="0" fontId="40" fillId="26" borderId="0" xfId="0" applyFont="1" applyFill="1" applyAlignment="1">
      <alignment horizontal="center"/>
    </xf>
    <xf numFmtId="0" fontId="40" fillId="26" borderId="0" xfId="0" applyFont="1" applyFill="1" applyBorder="1" applyAlignment="1">
      <alignment horizontal="center"/>
    </xf>
    <xf numFmtId="1" fontId="40" fillId="26" borderId="18" xfId="83" applyNumberFormat="1" applyFont="1" applyFill="1" applyBorder="1" applyAlignment="1">
      <alignment horizontal="center" vertical="center"/>
      <protection/>
    </xf>
    <xf numFmtId="1" fontId="40" fillId="26" borderId="29" xfId="83" applyNumberFormat="1" applyFont="1" applyFill="1" applyBorder="1" applyAlignment="1">
      <alignment horizontal="center" vertical="center"/>
      <protection/>
    </xf>
    <xf numFmtId="0" fontId="40" fillId="26" borderId="18" xfId="0" applyFont="1" applyFill="1" applyBorder="1" applyAlignment="1">
      <alignment horizontal="center" vertical="center"/>
    </xf>
    <xf numFmtId="0" fontId="40" fillId="26" borderId="40" xfId="0" applyFont="1" applyFill="1" applyBorder="1" applyAlignment="1">
      <alignment horizontal="center" vertical="center"/>
    </xf>
    <xf numFmtId="0" fontId="40" fillId="26" borderId="36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0" fillId="26" borderId="43" xfId="0" applyFont="1" applyFill="1" applyBorder="1" applyAlignment="1">
      <alignment horizontal="center" vertical="center"/>
    </xf>
    <xf numFmtId="0" fontId="40" fillId="26" borderId="39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0" fillId="27" borderId="0" xfId="0" applyFont="1" applyFill="1" applyAlignment="1">
      <alignment horizontal="center"/>
    </xf>
    <xf numFmtId="0" fontId="40" fillId="27" borderId="0" xfId="0" applyFont="1" applyFill="1" applyBorder="1" applyAlignment="1">
      <alignment horizontal="center"/>
    </xf>
    <xf numFmtId="0" fontId="43" fillId="27" borderId="27" xfId="83" applyFont="1" applyFill="1" applyBorder="1" applyAlignment="1">
      <alignment horizontal="center" vertical="center"/>
      <protection/>
    </xf>
    <xf numFmtId="1" fontId="40" fillId="27" borderId="14" xfId="83" applyNumberFormat="1" applyFont="1" applyFill="1" applyBorder="1" applyAlignment="1">
      <alignment horizontal="center" vertical="center"/>
      <protection/>
    </xf>
    <xf numFmtId="0" fontId="40" fillId="27" borderId="18" xfId="83" applyFont="1" applyFill="1" applyBorder="1" applyAlignment="1">
      <alignment horizontal="center" vertical="center"/>
      <protection/>
    </xf>
    <xf numFmtId="1" fontId="40" fillId="27" borderId="18" xfId="83" applyNumberFormat="1" applyFont="1" applyFill="1" applyBorder="1" applyAlignment="1">
      <alignment horizontal="center" vertical="center"/>
      <protection/>
    </xf>
    <xf numFmtId="1" fontId="40" fillId="27" borderId="22" xfId="83" applyNumberFormat="1" applyFont="1" applyFill="1" applyBorder="1" applyAlignment="1">
      <alignment horizontal="center" vertical="center"/>
      <protection/>
    </xf>
    <xf numFmtId="0" fontId="52" fillId="27" borderId="0" xfId="0" applyFont="1" applyFill="1" applyAlignment="1">
      <alignment horizontal="center"/>
    </xf>
    <xf numFmtId="0" fontId="0" fillId="27" borderId="0" xfId="0" applyFont="1" applyFill="1" applyAlignment="1">
      <alignment vertical="center"/>
    </xf>
    <xf numFmtId="0" fontId="43" fillId="0" borderId="10" xfId="8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75" fillId="11" borderId="44" xfId="0" applyFont="1" applyFill="1" applyBorder="1" applyAlignment="1">
      <alignment horizontal="center" vertical="center"/>
    </xf>
    <xf numFmtId="0" fontId="75" fillId="11" borderId="44" xfId="83" applyFont="1" applyFill="1" applyBorder="1" applyAlignment="1">
      <alignment horizontal="center" vertical="center"/>
      <protection/>
    </xf>
    <xf numFmtId="2" fontId="75" fillId="11" borderId="44" xfId="0" applyNumberFormat="1" applyFont="1" applyFill="1" applyBorder="1" applyAlignment="1">
      <alignment horizontal="center" vertical="center"/>
    </xf>
    <xf numFmtId="0" fontId="75" fillId="10" borderId="44" xfId="83" applyFont="1" applyFill="1" applyBorder="1" applyAlignment="1">
      <alignment horizontal="center" vertical="center"/>
      <protection/>
    </xf>
    <xf numFmtId="0" fontId="69" fillId="11" borderId="44" xfId="83" applyFont="1" applyFill="1" applyBorder="1" applyAlignment="1">
      <alignment horizontal="center" vertical="center"/>
      <protection/>
    </xf>
    <xf numFmtId="0" fontId="69" fillId="10" borderId="44" xfId="83" applyFont="1" applyFill="1" applyBorder="1" applyAlignment="1">
      <alignment horizontal="center" vertical="center"/>
      <protection/>
    </xf>
    <xf numFmtId="2" fontId="11" fillId="11" borderId="44" xfId="0" applyNumberFormat="1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1" fontId="70" fillId="0" borderId="0" xfId="83" applyNumberFormat="1" applyFont="1" applyFill="1" applyBorder="1" applyAlignment="1">
      <alignment horizontal="center" vertical="center"/>
      <protection/>
    </xf>
    <xf numFmtId="49" fontId="77" fillId="0" borderId="44" xfId="83" applyNumberFormat="1" applyFont="1" applyFill="1" applyBorder="1" applyAlignment="1">
      <alignment horizontal="center" vertical="center"/>
      <protection/>
    </xf>
    <xf numFmtId="0" fontId="76" fillId="0" borderId="44" xfId="0" applyFont="1" applyFill="1" applyBorder="1" applyAlignment="1">
      <alignment horizontal="center" vertical="center"/>
    </xf>
    <xf numFmtId="0" fontId="78" fillId="0" borderId="44" xfId="0" applyFont="1" applyFill="1" applyBorder="1" applyAlignment="1">
      <alignment horizontal="center" vertical="center"/>
    </xf>
    <xf numFmtId="0" fontId="78" fillId="0" borderId="44" xfId="83" applyFont="1" applyFill="1" applyBorder="1" applyAlignment="1">
      <alignment horizontal="center" vertical="center"/>
      <protection/>
    </xf>
    <xf numFmtId="1" fontId="78" fillId="0" borderId="44" xfId="83" applyNumberFormat="1" applyFont="1" applyFill="1" applyBorder="1" applyAlignment="1">
      <alignment horizontal="center" vertical="center"/>
      <protection/>
    </xf>
    <xf numFmtId="0" fontId="78" fillId="11" borderId="44" xfId="83" applyFont="1" applyFill="1" applyBorder="1" applyAlignment="1">
      <alignment horizontal="center" vertical="center"/>
      <protection/>
    </xf>
    <xf numFmtId="2" fontId="78" fillId="0" borderId="44" xfId="0" applyNumberFormat="1" applyFont="1" applyFill="1" applyBorder="1" applyAlignment="1">
      <alignment horizontal="center" vertical="center"/>
    </xf>
    <xf numFmtId="0" fontId="79" fillId="0" borderId="44" xfId="0" applyFont="1" applyFill="1" applyBorder="1" applyAlignment="1">
      <alignment horizontal="center" vertical="center"/>
    </xf>
    <xf numFmtId="1" fontId="80" fillId="0" borderId="53" xfId="78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/>
    </xf>
    <xf numFmtId="0" fontId="76" fillId="0" borderId="44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14" fontId="76" fillId="0" borderId="44" xfId="0" applyNumberFormat="1" applyFont="1" applyFill="1" applyBorder="1" applyAlignment="1">
      <alignment horizontal="center" vertical="center"/>
    </xf>
    <xf numFmtId="0" fontId="76" fillId="22" borderId="0" xfId="0" applyFont="1" applyFill="1" applyAlignment="1">
      <alignment/>
    </xf>
    <xf numFmtId="0" fontId="76" fillId="26" borderId="44" xfId="0" applyFont="1" applyFill="1" applyBorder="1" applyAlignment="1">
      <alignment horizontal="center" vertical="center"/>
    </xf>
    <xf numFmtId="0" fontId="76" fillId="26" borderId="41" xfId="0" applyFont="1" applyFill="1" applyBorder="1" applyAlignment="1">
      <alignment vertical="center"/>
    </xf>
    <xf numFmtId="0" fontId="55" fillId="26" borderId="42" xfId="0" applyFont="1" applyFill="1" applyBorder="1" applyAlignment="1">
      <alignment vertical="center"/>
    </xf>
    <xf numFmtId="0" fontId="45" fillId="26" borderId="44" xfId="0" applyFont="1" applyFill="1" applyBorder="1" applyAlignment="1">
      <alignment vertical="center"/>
    </xf>
    <xf numFmtId="0" fontId="45" fillId="26" borderId="44" xfId="0" applyFont="1" applyFill="1" applyBorder="1" applyAlignment="1">
      <alignment horizontal="center" vertical="center"/>
    </xf>
    <xf numFmtId="0" fontId="43" fillId="27" borderId="0" xfId="83" applyFont="1" applyFill="1" applyAlignment="1">
      <alignment horizontal="center"/>
      <protection/>
    </xf>
    <xf numFmtId="0" fontId="43" fillId="27" borderId="0" xfId="83" applyFont="1" applyFill="1" applyBorder="1" applyAlignment="1">
      <alignment horizontal="center"/>
      <protection/>
    </xf>
    <xf numFmtId="1" fontId="12" fillId="27" borderId="14" xfId="83" applyNumberFormat="1" applyFont="1" applyFill="1" applyBorder="1" applyAlignment="1">
      <alignment horizontal="center" vertical="center"/>
      <protection/>
    </xf>
    <xf numFmtId="0" fontId="12" fillId="27" borderId="18" xfId="83" applyFont="1" applyFill="1" applyBorder="1" applyAlignment="1">
      <alignment horizontal="center" vertical="center"/>
      <protection/>
    </xf>
    <xf numFmtId="0" fontId="12" fillId="27" borderId="18" xfId="0" applyFont="1" applyFill="1" applyBorder="1" applyAlignment="1">
      <alignment horizontal="center" vertical="center"/>
    </xf>
    <xf numFmtId="0" fontId="12" fillId="27" borderId="22" xfId="0" applyFont="1" applyFill="1" applyBorder="1" applyAlignment="1">
      <alignment horizontal="center" vertical="center"/>
    </xf>
    <xf numFmtId="0" fontId="15" fillId="27" borderId="0" xfId="0" applyFont="1" applyFill="1" applyAlignment="1">
      <alignment vertical="center"/>
    </xf>
    <xf numFmtId="0" fontId="44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0" fontId="43" fillId="26" borderId="36" xfId="83" applyFont="1" applyFill="1" applyBorder="1" applyAlignment="1">
      <alignment horizontal="center" vertical="center"/>
      <protection/>
    </xf>
    <xf numFmtId="0" fontId="81" fillId="0" borderId="41" xfId="0" applyFont="1" applyFill="1" applyBorder="1" applyAlignment="1">
      <alignment vertical="center"/>
    </xf>
    <xf numFmtId="0" fontId="81" fillId="0" borderId="42" xfId="0" applyFont="1" applyFill="1" applyBorder="1" applyAlignment="1">
      <alignment vertical="center"/>
    </xf>
    <xf numFmtId="0" fontId="82" fillId="0" borderId="41" xfId="0" applyFont="1" applyFill="1" applyBorder="1" applyAlignment="1">
      <alignment vertical="center"/>
    </xf>
    <xf numFmtId="0" fontId="82" fillId="0" borderId="42" xfId="0" applyFont="1" applyFill="1" applyBorder="1" applyAlignment="1">
      <alignment vertical="center"/>
    </xf>
    <xf numFmtId="0" fontId="40" fillId="0" borderId="16" xfId="83" applyFont="1" applyFill="1" applyBorder="1" applyAlignment="1">
      <alignment horizontal="left" vertical="center"/>
      <protection/>
    </xf>
    <xf numFmtId="0" fontId="40" fillId="0" borderId="17" xfId="83" applyFont="1" applyFill="1" applyBorder="1" applyAlignment="1">
      <alignment horizontal="left" vertical="center"/>
      <protection/>
    </xf>
    <xf numFmtId="184" fontId="40" fillId="0" borderId="18" xfId="83" applyNumberFormat="1" applyFont="1" applyFill="1" applyBorder="1" applyAlignment="1">
      <alignment horizontal="center" vertical="center"/>
      <protection/>
    </xf>
    <xf numFmtId="0" fontId="83" fillId="0" borderId="41" xfId="83" applyFont="1" applyFill="1" applyBorder="1" applyAlignment="1">
      <alignment horizontal="left" vertical="center"/>
      <protection/>
    </xf>
    <xf numFmtId="0" fontId="83" fillId="0" borderId="42" xfId="83" applyFont="1" applyFill="1" applyBorder="1" applyAlignment="1">
      <alignment horizontal="left" vertical="center"/>
      <protection/>
    </xf>
    <xf numFmtId="0" fontId="40" fillId="0" borderId="16" xfId="86" applyFont="1" applyFill="1" applyBorder="1" applyAlignment="1">
      <alignment horizontal="left" vertical="center"/>
      <protection/>
    </xf>
    <xf numFmtId="0" fontId="40" fillId="0" borderId="17" xfId="86" applyFont="1" applyFill="1" applyBorder="1" applyAlignment="1">
      <alignment horizontal="left" vertical="center"/>
      <protection/>
    </xf>
    <xf numFmtId="0" fontId="40" fillId="0" borderId="18" xfId="86" applyFont="1" applyFill="1" applyBorder="1" applyAlignment="1">
      <alignment horizontal="center" vertical="center"/>
      <protection/>
    </xf>
    <xf numFmtId="14" fontId="40" fillId="0" borderId="18" xfId="86" applyNumberFormat="1" applyFont="1" applyFill="1" applyBorder="1" applyAlignment="1">
      <alignment horizontal="center" vertical="center"/>
      <protection/>
    </xf>
    <xf numFmtId="0" fontId="52" fillId="0" borderId="41" xfId="86" applyFont="1" applyFill="1" applyBorder="1" applyAlignment="1">
      <alignment horizontal="left" vertical="center"/>
      <protection/>
    </xf>
    <xf numFmtId="0" fontId="52" fillId="0" borderId="42" xfId="86" applyFont="1" applyFill="1" applyBorder="1" applyAlignment="1">
      <alignment horizontal="left" vertical="center"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52" fillId="26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52" fillId="26" borderId="0" xfId="0" applyFont="1" applyFill="1" applyAlignment="1">
      <alignment/>
    </xf>
    <xf numFmtId="0" fontId="40" fillId="27" borderId="0" xfId="83" applyFont="1" applyFill="1" applyAlignment="1">
      <alignment horizontal="center"/>
      <protection/>
    </xf>
    <xf numFmtId="0" fontId="61" fillId="27" borderId="36" xfId="83" applyFont="1" applyFill="1" applyBorder="1" applyAlignment="1">
      <alignment horizontal="center" vertical="center"/>
      <protection/>
    </xf>
    <xf numFmtId="1" fontId="40" fillId="27" borderId="40" xfId="83" applyNumberFormat="1" applyFont="1" applyFill="1" applyBorder="1" applyAlignment="1">
      <alignment horizontal="center" vertical="center"/>
      <protection/>
    </xf>
    <xf numFmtId="0" fontId="40" fillId="27" borderId="18" xfId="0" applyFont="1" applyFill="1" applyBorder="1" applyAlignment="1">
      <alignment horizontal="center" vertical="center"/>
    </xf>
    <xf numFmtId="0" fontId="40" fillId="27" borderId="36" xfId="0" applyFont="1" applyFill="1" applyBorder="1" applyAlignment="1">
      <alignment horizontal="center" vertical="center"/>
    </xf>
    <xf numFmtId="0" fontId="43" fillId="27" borderId="0" xfId="0" applyFont="1" applyFill="1" applyAlignment="1">
      <alignment horizontal="center"/>
    </xf>
    <xf numFmtId="0" fontId="45" fillId="27" borderId="0" xfId="0" applyFont="1" applyFill="1" applyAlignment="1">
      <alignment horizontal="center"/>
    </xf>
    <xf numFmtId="0" fontId="45" fillId="27" borderId="18" xfId="83" applyFont="1" applyFill="1" applyBorder="1" applyAlignment="1">
      <alignment horizontal="center" vertical="center"/>
      <protection/>
    </xf>
    <xf numFmtId="1" fontId="40" fillId="27" borderId="43" xfId="83" applyNumberFormat="1" applyFont="1" applyFill="1" applyBorder="1" applyAlignment="1">
      <alignment horizontal="center" vertical="center"/>
      <protection/>
    </xf>
    <xf numFmtId="1" fontId="40" fillId="27" borderId="39" xfId="83" applyNumberFormat="1" applyFont="1" applyFill="1" applyBorder="1" applyAlignment="1">
      <alignment horizontal="center" vertical="center"/>
      <protection/>
    </xf>
    <xf numFmtId="1" fontId="45" fillId="27" borderId="18" xfId="83" applyNumberFormat="1" applyFont="1" applyFill="1" applyBorder="1" applyAlignment="1">
      <alignment horizontal="center" vertical="center"/>
      <protection/>
    </xf>
    <xf numFmtId="0" fontId="43" fillId="27" borderId="44" xfId="0" applyFont="1" applyFill="1" applyBorder="1" applyAlignment="1">
      <alignment horizontal="center" vertical="center"/>
    </xf>
    <xf numFmtId="0" fontId="40" fillId="0" borderId="0" xfId="83" applyFont="1" applyFill="1" applyAlignment="1">
      <alignment horizontal="center"/>
      <protection/>
    </xf>
    <xf numFmtId="0" fontId="43" fillId="0" borderId="0" xfId="83" applyFont="1" applyFill="1" applyAlignment="1">
      <alignment horizontal="center"/>
      <protection/>
    </xf>
    <xf numFmtId="0" fontId="43" fillId="0" borderId="0" xfId="83" applyFont="1" applyFill="1" applyBorder="1" applyAlignment="1">
      <alignment horizontal="center"/>
      <protection/>
    </xf>
    <xf numFmtId="0" fontId="43" fillId="0" borderId="27" xfId="83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 vertical="center"/>
    </xf>
    <xf numFmtId="1" fontId="40" fillId="0" borderId="14" xfId="83" applyNumberFormat="1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/>
    </xf>
    <xf numFmtId="1" fontId="40" fillId="0" borderId="18" xfId="83" applyNumberFormat="1" applyFont="1" applyFill="1" applyBorder="1" applyAlignment="1">
      <alignment horizontal="center" vertical="center"/>
      <protection/>
    </xf>
    <xf numFmtId="0" fontId="40" fillId="0" borderId="18" xfId="83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40" fillId="7" borderId="18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vertical="center"/>
    </xf>
    <xf numFmtId="0" fontId="40" fillId="7" borderId="17" xfId="0" applyFont="1" applyFill="1" applyBorder="1" applyAlignment="1">
      <alignment vertical="center"/>
    </xf>
    <xf numFmtId="0" fontId="40" fillId="7" borderId="18" xfId="0" applyFont="1" applyFill="1" applyBorder="1" applyAlignment="1">
      <alignment horizontal="center" vertical="center"/>
    </xf>
    <xf numFmtId="14" fontId="40" fillId="7" borderId="18" xfId="0" applyNumberFormat="1" applyFont="1" applyFill="1" applyBorder="1" applyAlignment="1">
      <alignment horizontal="center" vertical="center"/>
    </xf>
    <xf numFmtId="4" fontId="44" fillId="7" borderId="16" xfId="0" applyNumberFormat="1" applyFont="1" applyFill="1" applyBorder="1" applyAlignment="1">
      <alignment horizontal="center" vertical="center"/>
    </xf>
    <xf numFmtId="0" fontId="40" fillId="7" borderId="18" xfId="79" applyFont="1" applyFill="1" applyBorder="1" applyAlignment="1">
      <alignment horizontal="center" vertical="center"/>
      <protection/>
    </xf>
    <xf numFmtId="0" fontId="40" fillId="7" borderId="18" xfId="83" applyFont="1" applyFill="1" applyBorder="1" applyAlignment="1">
      <alignment horizontal="center" vertical="center"/>
      <protection/>
    </xf>
    <xf numFmtId="1" fontId="40" fillId="7" borderId="18" xfId="83" applyNumberFormat="1" applyFont="1" applyFill="1" applyBorder="1" applyAlignment="1">
      <alignment horizontal="center" vertical="center"/>
      <protection/>
    </xf>
    <xf numFmtId="2" fontId="41" fillId="7" borderId="18" xfId="83" applyNumberFormat="1" applyFont="1" applyFill="1" applyBorder="1" applyAlignment="1">
      <alignment horizontal="center" vertical="center" wrapText="1"/>
      <protection/>
    </xf>
    <xf numFmtId="0" fontId="41" fillId="7" borderId="18" xfId="83" applyFont="1" applyFill="1" applyBorder="1" applyAlignment="1">
      <alignment horizontal="center" vertical="center"/>
      <protection/>
    </xf>
    <xf numFmtId="0" fontId="15" fillId="7" borderId="0" xfId="0" applyFont="1" applyFill="1" applyAlignment="1">
      <alignment/>
    </xf>
    <xf numFmtId="0" fontId="67" fillId="7" borderId="41" xfId="0" applyFont="1" applyFill="1" applyBorder="1" applyAlignment="1">
      <alignment vertical="center"/>
    </xf>
    <xf numFmtId="0" fontId="67" fillId="7" borderId="42" xfId="0" applyFont="1" applyFill="1" applyBorder="1" applyAlignment="1">
      <alignment vertical="center"/>
    </xf>
    <xf numFmtId="0" fontId="45" fillId="7" borderId="25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vertical="center"/>
    </xf>
    <xf numFmtId="0" fontId="45" fillId="7" borderId="17" xfId="0" applyFont="1" applyFill="1" applyBorder="1" applyAlignment="1">
      <alignment vertical="center"/>
    </xf>
    <xf numFmtId="0" fontId="45" fillId="7" borderId="18" xfId="0" applyFont="1" applyFill="1" applyBorder="1" applyAlignment="1">
      <alignment horizontal="center" vertical="center"/>
    </xf>
    <xf numFmtId="14" fontId="45" fillId="7" borderId="18" xfId="0" applyNumberFormat="1" applyFont="1" applyFill="1" applyBorder="1" applyAlignment="1">
      <alignment horizontal="center" vertical="center"/>
    </xf>
    <xf numFmtId="4" fontId="45" fillId="7" borderId="16" xfId="0" applyNumberFormat="1" applyFont="1" applyFill="1" applyBorder="1" applyAlignment="1">
      <alignment horizontal="center" vertical="center"/>
    </xf>
    <xf numFmtId="0" fontId="45" fillId="7" borderId="18" xfId="79" applyFont="1" applyFill="1" applyBorder="1" applyAlignment="1">
      <alignment horizontal="center" vertical="center"/>
      <protection/>
    </xf>
    <xf numFmtId="1" fontId="45" fillId="7" borderId="18" xfId="83" applyNumberFormat="1" applyFont="1" applyFill="1" applyBorder="1" applyAlignment="1">
      <alignment horizontal="center" vertical="center"/>
      <protection/>
    </xf>
    <xf numFmtId="0" fontId="63" fillId="7" borderId="0" xfId="0" applyFont="1" applyFill="1" applyAlignment="1">
      <alignment/>
    </xf>
    <xf numFmtId="2" fontId="62" fillId="7" borderId="18" xfId="83" applyNumberFormat="1" applyFont="1" applyFill="1" applyBorder="1" applyAlignment="1">
      <alignment horizontal="center" vertical="center" wrapText="1"/>
      <protection/>
    </xf>
    <xf numFmtId="0" fontId="62" fillId="7" borderId="18" xfId="83" applyFont="1" applyFill="1" applyBorder="1" applyAlignment="1">
      <alignment horizontal="center" vertical="center"/>
      <protection/>
    </xf>
    <xf numFmtId="0" fontId="40" fillId="7" borderId="16" xfId="0" applyFont="1" applyFill="1" applyBorder="1" applyAlignment="1">
      <alignment horizontal="left" vertical="center"/>
    </xf>
    <xf numFmtId="0" fontId="40" fillId="7" borderId="17" xfId="0" applyFont="1" applyFill="1" applyBorder="1" applyAlignment="1">
      <alignment horizontal="left" vertical="center"/>
    </xf>
    <xf numFmtId="1" fontId="40" fillId="7" borderId="18" xfId="0" applyNumberFormat="1" applyFont="1" applyFill="1" applyBorder="1" applyAlignment="1">
      <alignment horizontal="center" vertical="center"/>
    </xf>
    <xf numFmtId="0" fontId="40" fillId="7" borderId="18" xfId="73" applyFont="1" applyFill="1" applyBorder="1" applyAlignment="1">
      <alignment horizontal="center" vertical="center"/>
      <protection/>
    </xf>
    <xf numFmtId="0" fontId="45" fillId="7" borderId="25" xfId="0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left" vertical="center"/>
    </xf>
    <xf numFmtId="0" fontId="45" fillId="7" borderId="17" xfId="0" applyFont="1" applyFill="1" applyBorder="1" applyAlignment="1">
      <alignment horizontal="left" vertical="center"/>
    </xf>
    <xf numFmtId="0" fontId="45" fillId="7" borderId="18" xfId="73" applyFont="1" applyFill="1" applyBorder="1" applyAlignment="1">
      <alignment horizontal="center" vertical="center"/>
      <protection/>
    </xf>
    <xf numFmtId="1" fontId="45" fillId="7" borderId="18" xfId="0" applyNumberFormat="1" applyFont="1" applyFill="1" applyBorder="1" applyAlignment="1">
      <alignment horizontal="center" vertical="center"/>
    </xf>
    <xf numFmtId="1" fontId="45" fillId="7" borderId="18" xfId="76" applyNumberFormat="1" applyFont="1" applyFill="1" applyBorder="1" applyAlignment="1">
      <alignment horizontal="center" vertical="center"/>
      <protection/>
    </xf>
    <xf numFmtId="0" fontId="45" fillId="7" borderId="18" xfId="83" applyFont="1" applyFill="1" applyBorder="1" applyAlignment="1">
      <alignment horizontal="center" vertical="center"/>
      <protection/>
    </xf>
    <xf numFmtId="0" fontId="52" fillId="7" borderId="0" xfId="0" applyFont="1" applyFill="1" applyAlignment="1">
      <alignment/>
    </xf>
    <xf numFmtId="0" fontId="40" fillId="7" borderId="25" xfId="0" applyFont="1" applyFill="1" applyBorder="1" applyAlignment="1">
      <alignment horizontal="center" vertical="center" wrapText="1"/>
    </xf>
    <xf numFmtId="4" fontId="40" fillId="7" borderId="16" xfId="0" applyNumberFormat="1" applyFont="1" applyFill="1" applyBorder="1" applyAlignment="1">
      <alignment horizontal="center" vertical="center"/>
    </xf>
    <xf numFmtId="0" fontId="43" fillId="4" borderId="0" xfId="83" applyFont="1" applyFill="1" applyAlignment="1">
      <alignment horizontal="center"/>
      <protection/>
    </xf>
    <xf numFmtId="0" fontId="43" fillId="4" borderId="0" xfId="83" applyFont="1" applyFill="1" applyBorder="1" applyAlignment="1">
      <alignment horizontal="center"/>
      <protection/>
    </xf>
    <xf numFmtId="0" fontId="43" fillId="4" borderId="27" xfId="83" applyFont="1" applyFill="1" applyBorder="1" applyAlignment="1">
      <alignment horizontal="center" vertical="center"/>
      <protection/>
    </xf>
    <xf numFmtId="1" fontId="12" fillId="4" borderId="14" xfId="83" applyNumberFormat="1" applyFont="1" applyFill="1" applyBorder="1" applyAlignment="1">
      <alignment horizontal="center" vertical="center"/>
      <protection/>
    </xf>
    <xf numFmtId="0" fontId="12" fillId="4" borderId="18" xfId="83" applyFont="1" applyFill="1" applyBorder="1" applyAlignment="1">
      <alignment horizontal="center" vertical="center"/>
      <protection/>
    </xf>
    <xf numFmtId="0" fontId="12" fillId="4" borderId="18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/>
    </xf>
    <xf numFmtId="0" fontId="43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15" fillId="4" borderId="0" xfId="0" applyFont="1" applyFill="1" applyAlignment="1">
      <alignment vertical="center"/>
    </xf>
    <xf numFmtId="0" fontId="40" fillId="27" borderId="18" xfId="0" applyFont="1" applyFill="1" applyBorder="1" applyAlignment="1">
      <alignment horizontal="center"/>
    </xf>
    <xf numFmtId="0" fontId="52" fillId="27" borderId="0" xfId="0" applyFont="1" applyFill="1" applyAlignment="1">
      <alignment vertical="center"/>
    </xf>
    <xf numFmtId="0" fontId="40" fillId="7" borderId="0" xfId="83" applyFont="1" applyFill="1" applyAlignment="1">
      <alignment horizontal="center"/>
      <protection/>
    </xf>
    <xf numFmtId="0" fontId="43" fillId="7" borderId="0" xfId="83" applyFont="1" applyFill="1" applyAlignment="1">
      <alignment horizontal="center"/>
      <protection/>
    </xf>
    <xf numFmtId="0" fontId="43" fillId="7" borderId="0" xfId="83" applyFont="1" applyFill="1" applyBorder="1" applyAlignment="1">
      <alignment horizontal="center"/>
      <protection/>
    </xf>
    <xf numFmtId="0" fontId="43" fillId="7" borderId="36" xfId="83" applyFont="1" applyFill="1" applyBorder="1" applyAlignment="1">
      <alignment horizontal="center" vertical="center"/>
      <protection/>
    </xf>
    <xf numFmtId="1" fontId="40" fillId="7" borderId="40" xfId="83" applyNumberFormat="1" applyFont="1" applyFill="1" applyBorder="1" applyAlignment="1">
      <alignment horizontal="center" vertical="center"/>
      <protection/>
    </xf>
    <xf numFmtId="0" fontId="40" fillId="7" borderId="36" xfId="0" applyFont="1" applyFill="1" applyBorder="1" applyAlignment="1">
      <alignment horizontal="center" vertical="center"/>
    </xf>
    <xf numFmtId="0" fontId="40" fillId="7" borderId="0" xfId="0" applyFont="1" applyFill="1" applyAlignment="1">
      <alignment horizontal="center"/>
    </xf>
    <xf numFmtId="0" fontId="52" fillId="7" borderId="0" xfId="0" applyFont="1" applyFill="1" applyAlignment="1">
      <alignment vertical="center"/>
    </xf>
    <xf numFmtId="1" fontId="40" fillId="7" borderId="43" xfId="83" applyNumberFormat="1" applyFont="1" applyFill="1" applyBorder="1" applyAlignment="1">
      <alignment horizontal="center" vertical="center"/>
      <protection/>
    </xf>
    <xf numFmtId="1" fontId="40" fillId="7" borderId="39" xfId="83" applyNumberFormat="1" applyFont="1" applyFill="1" applyBorder="1" applyAlignment="1">
      <alignment horizontal="center" vertical="center"/>
      <protection/>
    </xf>
    <xf numFmtId="0" fontId="43" fillId="7" borderId="44" xfId="0" applyFont="1" applyFill="1" applyBorder="1" applyAlignment="1">
      <alignment horizontal="center" vertical="center"/>
    </xf>
    <xf numFmtId="0" fontId="61" fillId="7" borderId="36" xfId="83" applyFont="1" applyFill="1" applyBorder="1" applyAlignment="1">
      <alignment horizontal="center" vertical="center"/>
      <protection/>
    </xf>
    <xf numFmtId="0" fontId="40" fillId="7" borderId="29" xfId="83" applyFont="1" applyFill="1" applyBorder="1" applyAlignment="1">
      <alignment horizontal="center" vertical="center"/>
      <protection/>
    </xf>
    <xf numFmtId="0" fontId="40" fillId="7" borderId="18" xfId="0" applyFont="1" applyFill="1" applyBorder="1" applyAlignment="1">
      <alignment horizontal="center"/>
    </xf>
    <xf numFmtId="0" fontId="15" fillId="7" borderId="0" xfId="0" applyFont="1" applyFill="1" applyAlignment="1">
      <alignment vertical="center"/>
    </xf>
    <xf numFmtId="0" fontId="40" fillId="27" borderId="0" xfId="83" applyFont="1" applyFill="1" applyAlignment="1">
      <alignment horizontal="center"/>
      <protection/>
    </xf>
    <xf numFmtId="0" fontId="43" fillId="27" borderId="0" xfId="83" applyFont="1" applyFill="1" applyAlignment="1">
      <alignment horizontal="center"/>
      <protection/>
    </xf>
    <xf numFmtId="0" fontId="43" fillId="27" borderId="0" xfId="83" applyFont="1" applyFill="1" applyBorder="1" applyAlignment="1">
      <alignment horizontal="center"/>
      <protection/>
    </xf>
    <xf numFmtId="0" fontId="43" fillId="27" borderId="27" xfId="83" applyFont="1" applyFill="1" applyBorder="1" applyAlignment="1">
      <alignment horizontal="center" vertical="center"/>
      <protection/>
    </xf>
    <xf numFmtId="0" fontId="40" fillId="27" borderId="14" xfId="0" applyFont="1" applyFill="1" applyBorder="1" applyAlignment="1">
      <alignment horizontal="center" vertical="center"/>
    </xf>
    <xf numFmtId="1" fontId="40" fillId="27" borderId="14" xfId="83" applyNumberFormat="1" applyFont="1" applyFill="1" applyBorder="1" applyAlignment="1">
      <alignment horizontal="center" vertical="center"/>
      <protection/>
    </xf>
    <xf numFmtId="0" fontId="40" fillId="27" borderId="18" xfId="0" applyFont="1" applyFill="1" applyBorder="1" applyAlignment="1">
      <alignment horizontal="center" vertical="center"/>
    </xf>
    <xf numFmtId="0" fontId="40" fillId="27" borderId="18" xfId="83" applyFont="1" applyFill="1" applyBorder="1" applyAlignment="1">
      <alignment horizontal="center" vertical="center"/>
      <protection/>
    </xf>
    <xf numFmtId="1" fontId="40" fillId="27" borderId="18" xfId="83" applyNumberFormat="1" applyFont="1" applyFill="1" applyBorder="1" applyAlignment="1">
      <alignment horizontal="center" vertical="center"/>
      <protection/>
    </xf>
    <xf numFmtId="0" fontId="40" fillId="27" borderId="22" xfId="0" applyFont="1" applyFill="1" applyBorder="1" applyAlignment="1">
      <alignment horizontal="center" vertical="center"/>
    </xf>
    <xf numFmtId="1" fontId="40" fillId="27" borderId="22" xfId="83" applyNumberFormat="1" applyFont="1" applyFill="1" applyBorder="1" applyAlignment="1">
      <alignment horizontal="center" vertical="center"/>
      <protection/>
    </xf>
    <xf numFmtId="0" fontId="40" fillId="27" borderId="0" xfId="0" applyFont="1" applyFill="1" applyAlignment="1">
      <alignment horizontal="center"/>
    </xf>
    <xf numFmtId="0" fontId="52" fillId="27" borderId="0" xfId="0" applyFont="1" applyFill="1" applyAlignment="1">
      <alignment horizontal="center"/>
    </xf>
    <xf numFmtId="0" fontId="43" fillId="27" borderId="0" xfId="0" applyFont="1" applyFill="1" applyAlignment="1">
      <alignment horizontal="center"/>
    </xf>
    <xf numFmtId="0" fontId="15" fillId="27" borderId="0" xfId="0" applyFont="1" applyFill="1" applyAlignment="1">
      <alignment vertical="center"/>
    </xf>
    <xf numFmtId="0" fontId="45" fillId="27" borderId="18" xfId="83" applyFont="1" applyFill="1" applyBorder="1" applyAlignment="1">
      <alignment horizontal="center" vertical="center"/>
      <protection/>
    </xf>
    <xf numFmtId="1" fontId="45" fillId="27" borderId="18" xfId="83" applyNumberFormat="1" applyFont="1" applyFill="1" applyBorder="1" applyAlignment="1">
      <alignment horizontal="center" vertical="center"/>
      <protection/>
    </xf>
    <xf numFmtId="1" fontId="40" fillId="0" borderId="54" xfId="83" applyNumberFormat="1" applyFont="1" applyFill="1" applyBorder="1" applyAlignment="1">
      <alignment horizontal="center" vertical="center"/>
      <protection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4" xfId="0" applyNumberFormat="1" applyFont="1" applyFill="1" applyBorder="1" applyAlignment="1">
      <alignment horizontal="center" vertical="center"/>
    </xf>
    <xf numFmtId="1" fontId="40" fillId="0" borderId="55" xfId="83" applyNumberFormat="1" applyFont="1" applyFill="1" applyBorder="1" applyAlignment="1">
      <alignment horizontal="center" vertical="center"/>
      <protection/>
    </xf>
    <xf numFmtId="0" fontId="45" fillId="7" borderId="18" xfId="0" applyFont="1" applyFill="1" applyBorder="1" applyAlignment="1">
      <alignment horizontal="center" vertical="center"/>
    </xf>
    <xf numFmtId="0" fontId="76" fillId="7" borderId="0" xfId="0" applyFont="1" applyFill="1" applyAlignment="1">
      <alignment/>
    </xf>
    <xf numFmtId="0" fontId="40" fillId="7" borderId="18" xfId="0" applyFont="1" applyFill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 wrapText="1"/>
    </xf>
    <xf numFmtId="0" fontId="76" fillId="7" borderId="41" xfId="0" applyFont="1" applyFill="1" applyBorder="1" applyAlignment="1">
      <alignment vertical="center"/>
    </xf>
    <xf numFmtId="0" fontId="76" fillId="7" borderId="42" xfId="0" applyFont="1" applyFill="1" applyBorder="1" applyAlignment="1">
      <alignment vertical="center"/>
    </xf>
    <xf numFmtId="0" fontId="84" fillId="0" borderId="56" xfId="83" applyFont="1" applyFill="1" applyBorder="1" applyAlignment="1">
      <alignment horizontal="center" vertical="center" textRotation="90" wrapText="1"/>
      <protection/>
    </xf>
    <xf numFmtId="0" fontId="85" fillId="0" borderId="14" xfId="83" applyFont="1" applyFill="1" applyBorder="1" applyAlignment="1">
      <alignment horizontal="center" vertical="center" textRotation="90" wrapText="1"/>
      <protection/>
    </xf>
    <xf numFmtId="0" fontId="84" fillId="0" borderId="56" xfId="0" applyFont="1" applyFill="1" applyBorder="1" applyAlignment="1">
      <alignment horizontal="center" vertical="center" textRotation="90" wrapText="1"/>
    </xf>
    <xf numFmtId="0" fontId="84" fillId="0" borderId="57" xfId="0" applyFont="1" applyFill="1" applyBorder="1" applyAlignment="1">
      <alignment horizontal="center" vertical="center" textRotation="90" wrapText="1"/>
    </xf>
    <xf numFmtId="0" fontId="84" fillId="0" borderId="58" xfId="83" applyFont="1" applyFill="1" applyBorder="1" applyAlignment="1">
      <alignment horizontal="center" vertical="center" wrapText="1"/>
      <protection/>
    </xf>
    <xf numFmtId="0" fontId="84" fillId="0" borderId="59" xfId="83" applyFont="1" applyFill="1" applyBorder="1" applyAlignment="1">
      <alignment horizontal="center" vertical="center" wrapText="1"/>
      <protection/>
    </xf>
    <xf numFmtId="0" fontId="84" fillId="0" borderId="60" xfId="83" applyFont="1" applyFill="1" applyBorder="1" applyAlignment="1">
      <alignment horizontal="center" vertical="center" wrapText="1"/>
      <protection/>
    </xf>
    <xf numFmtId="0" fontId="84" fillId="0" borderId="56" xfId="83" applyFont="1" applyFill="1" applyBorder="1" applyAlignment="1">
      <alignment horizontal="center" vertical="center" wrapText="1"/>
      <protection/>
    </xf>
    <xf numFmtId="1" fontId="85" fillId="0" borderId="14" xfId="83" applyNumberFormat="1" applyFont="1" applyFill="1" applyBorder="1" applyAlignment="1">
      <alignment horizontal="center" vertical="center" textRotation="90" wrapText="1"/>
      <protection/>
    </xf>
    <xf numFmtId="0" fontId="86" fillId="0" borderId="0" xfId="0" applyFont="1" applyFill="1" applyAlignment="1">
      <alignment horizontal="center" vertical="center" wrapText="1"/>
    </xf>
    <xf numFmtId="1" fontId="43" fillId="7" borderId="1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2" fillId="24" borderId="44" xfId="0" applyFont="1" applyFill="1" applyBorder="1" applyAlignment="1">
      <alignment horizontal="center" vertical="center"/>
    </xf>
    <xf numFmtId="0" fontId="52" fillId="24" borderId="41" xfId="0" applyFont="1" applyFill="1" applyBorder="1" applyAlignment="1">
      <alignment vertical="center"/>
    </xf>
    <xf numFmtId="0" fontId="11" fillId="24" borderId="42" xfId="0" applyFont="1" applyFill="1" applyBorder="1" applyAlignment="1">
      <alignment vertical="center"/>
    </xf>
    <xf numFmtId="49" fontId="87" fillId="0" borderId="44" xfId="83" applyNumberFormat="1" applyFont="1" applyFill="1" applyBorder="1" applyAlignment="1">
      <alignment horizontal="center" vertical="center"/>
      <protection/>
    </xf>
    <xf numFmtId="0" fontId="88" fillId="26" borderId="44" xfId="0" applyFont="1" applyFill="1" applyBorder="1" applyAlignment="1">
      <alignment horizontal="center" vertical="center"/>
    </xf>
    <xf numFmtId="0" fontId="88" fillId="26" borderId="44" xfId="83" applyFont="1" applyFill="1" applyBorder="1" applyAlignment="1">
      <alignment horizontal="center" vertical="center"/>
      <protection/>
    </xf>
    <xf numFmtId="1" fontId="88" fillId="26" borderId="44" xfId="83" applyNumberFormat="1" applyFont="1" applyFill="1" applyBorder="1" applyAlignment="1">
      <alignment horizontal="center" vertical="center"/>
      <protection/>
    </xf>
    <xf numFmtId="0" fontId="89" fillId="26" borderId="44" xfId="83" applyFont="1" applyFill="1" applyBorder="1" applyAlignment="1">
      <alignment horizontal="center" vertical="center"/>
      <protection/>
    </xf>
    <xf numFmtId="2" fontId="78" fillId="26" borderId="44" xfId="0" applyNumberFormat="1" applyFont="1" applyFill="1" applyBorder="1" applyAlignment="1">
      <alignment horizontal="center" vertical="center"/>
    </xf>
    <xf numFmtId="0" fontId="83" fillId="0" borderId="44" xfId="0" applyFont="1" applyFill="1" applyBorder="1" applyAlignment="1">
      <alignment horizontal="center" vertical="center"/>
    </xf>
    <xf numFmtId="1" fontId="90" fillId="0" borderId="53" xfId="78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14" fontId="52" fillId="0" borderId="44" xfId="0" applyNumberFormat="1" applyFont="1" applyFill="1" applyBorder="1" applyAlignment="1">
      <alignment horizontal="center" vertical="center"/>
    </xf>
    <xf numFmtId="0" fontId="52" fillId="22" borderId="0" xfId="0" applyFont="1" applyFill="1" applyAlignment="1">
      <alignment/>
    </xf>
    <xf numFmtId="0" fontId="84" fillId="0" borderId="0" xfId="0" applyFont="1" applyAlignment="1">
      <alignment vertical="center"/>
    </xf>
    <xf numFmtId="0" fontId="84" fillId="0" borderId="0" xfId="0" applyFont="1" applyAlignment="1">
      <alignment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wrapText="1"/>
    </xf>
    <xf numFmtId="0" fontId="84" fillId="0" borderId="44" xfId="0" applyFont="1" applyBorder="1" applyAlignment="1">
      <alignment horizontal="center" vertical="center" wrapText="1"/>
    </xf>
    <xf numFmtId="0" fontId="91" fillId="11" borderId="44" xfId="0" applyFont="1" applyFill="1" applyBorder="1" applyAlignment="1">
      <alignment horizontal="center" vertical="center" wrapText="1"/>
    </xf>
    <xf numFmtId="0" fontId="91" fillId="11" borderId="44" xfId="83" applyFont="1" applyFill="1" applyBorder="1" applyAlignment="1">
      <alignment horizontal="center" vertical="center" wrapText="1"/>
      <protection/>
    </xf>
    <xf numFmtId="2" fontId="91" fillId="11" borderId="44" xfId="0" applyNumberFormat="1" applyFont="1" applyFill="1" applyBorder="1" applyAlignment="1">
      <alignment horizontal="center" vertical="center" wrapText="1"/>
    </xf>
    <xf numFmtId="0" fontId="91" fillId="10" borderId="44" xfId="83" applyFont="1" applyFill="1" applyBorder="1" applyAlignment="1">
      <alignment horizontal="center" vertical="center" wrapText="1"/>
      <protection/>
    </xf>
    <xf numFmtId="0" fontId="86" fillId="11" borderId="44" xfId="83" applyFont="1" applyFill="1" applyBorder="1" applyAlignment="1">
      <alignment horizontal="center" vertical="center" wrapText="1"/>
      <protection/>
    </xf>
    <xf numFmtId="0" fontId="86" fillId="10" borderId="44" xfId="83" applyFont="1" applyFill="1" applyBorder="1" applyAlignment="1">
      <alignment horizontal="center" vertical="center" wrapText="1"/>
      <protection/>
    </xf>
    <xf numFmtId="2" fontId="84" fillId="11" borderId="44" xfId="0" applyNumberFormat="1" applyFont="1" applyFill="1" applyBorder="1" applyAlignment="1">
      <alignment horizontal="center" vertical="center" wrapText="1"/>
    </xf>
    <xf numFmtId="0" fontId="84" fillId="11" borderId="44" xfId="0" applyFont="1" applyFill="1" applyBorder="1" applyAlignment="1">
      <alignment horizontal="center" vertical="center" wrapText="1"/>
    </xf>
    <xf numFmtId="0" fontId="52" fillId="7" borderId="44" xfId="0" applyFont="1" applyFill="1" applyBorder="1" applyAlignment="1">
      <alignment horizontal="center" vertical="center"/>
    </xf>
    <xf numFmtId="0" fontId="52" fillId="7" borderId="41" xfId="0" applyFont="1" applyFill="1" applyBorder="1" applyAlignment="1">
      <alignment vertical="center"/>
    </xf>
    <xf numFmtId="0" fontId="11" fillId="7" borderId="42" xfId="0" applyFont="1" applyFill="1" applyBorder="1" applyAlignment="1">
      <alignment vertical="center"/>
    </xf>
    <xf numFmtId="0" fontId="52" fillId="7" borderId="44" xfId="0" applyFont="1" applyFill="1" applyBorder="1" applyAlignment="1">
      <alignment vertical="center"/>
    </xf>
    <xf numFmtId="49" fontId="87" fillId="7" borderId="44" xfId="83" applyNumberFormat="1" applyFont="1" applyFill="1" applyBorder="1" applyAlignment="1">
      <alignment horizontal="center" vertical="center"/>
      <protection/>
    </xf>
    <xf numFmtId="0" fontId="88" fillId="7" borderId="44" xfId="0" applyFont="1" applyFill="1" applyBorder="1" applyAlignment="1">
      <alignment horizontal="center" vertical="center"/>
    </xf>
    <xf numFmtId="0" fontId="88" fillId="7" borderId="44" xfId="83" applyFont="1" applyFill="1" applyBorder="1" applyAlignment="1">
      <alignment horizontal="center" vertical="center"/>
      <protection/>
    </xf>
    <xf numFmtId="1" fontId="88" fillId="7" borderId="44" xfId="83" applyNumberFormat="1" applyFont="1" applyFill="1" applyBorder="1" applyAlignment="1">
      <alignment horizontal="center" vertical="center"/>
      <protection/>
    </xf>
    <xf numFmtId="0" fontId="89" fillId="7" borderId="44" xfId="83" applyFont="1" applyFill="1" applyBorder="1" applyAlignment="1">
      <alignment horizontal="center" vertical="center"/>
      <protection/>
    </xf>
    <xf numFmtId="2" fontId="78" fillId="7" borderId="44" xfId="0" applyNumberFormat="1" applyFont="1" applyFill="1" applyBorder="1" applyAlignment="1">
      <alignment horizontal="center" vertical="center"/>
    </xf>
    <xf numFmtId="0" fontId="83" fillId="7" borderId="44" xfId="0" applyFont="1" applyFill="1" applyBorder="1" applyAlignment="1">
      <alignment horizontal="center" vertical="center"/>
    </xf>
    <xf numFmtId="1" fontId="90" fillId="7" borderId="53" xfId="78" applyNumberFormat="1" applyFont="1" applyFill="1" applyBorder="1" applyAlignment="1">
      <alignment horizontal="center" vertical="center" wrapText="1"/>
      <protection/>
    </xf>
    <xf numFmtId="0" fontId="52" fillId="7" borderId="0" xfId="0" applyFont="1" applyFill="1" applyAlignment="1">
      <alignment vertical="center"/>
    </xf>
    <xf numFmtId="0" fontId="52" fillId="7" borderId="0" xfId="0" applyFont="1" applyFill="1" applyAlignment="1">
      <alignment/>
    </xf>
    <xf numFmtId="0" fontId="52" fillId="22" borderId="44" xfId="0" applyFont="1" applyFill="1" applyBorder="1" applyAlignment="1">
      <alignment horizontal="center" vertical="center"/>
    </xf>
    <xf numFmtId="0" fontId="52" fillId="22" borderId="41" xfId="0" applyFont="1" applyFill="1" applyBorder="1" applyAlignment="1">
      <alignment vertical="center"/>
    </xf>
    <xf numFmtId="0" fontId="11" fillId="22" borderId="42" xfId="0" applyFont="1" applyFill="1" applyBorder="1" applyAlignment="1">
      <alignment vertical="center"/>
    </xf>
    <xf numFmtId="49" fontId="87" fillId="22" borderId="44" xfId="83" applyNumberFormat="1" applyFont="1" applyFill="1" applyBorder="1" applyAlignment="1">
      <alignment horizontal="center" vertical="center"/>
      <protection/>
    </xf>
    <xf numFmtId="14" fontId="52" fillId="22" borderId="44" xfId="0" applyNumberFormat="1" applyFont="1" applyFill="1" applyBorder="1" applyAlignment="1">
      <alignment horizontal="center" vertical="center"/>
    </xf>
    <xf numFmtId="0" fontId="88" fillId="22" borderId="44" xfId="0" applyFont="1" applyFill="1" applyBorder="1" applyAlignment="1">
      <alignment horizontal="center" vertical="center"/>
    </xf>
    <xf numFmtId="0" fontId="88" fillId="22" borderId="44" xfId="83" applyFont="1" applyFill="1" applyBorder="1" applyAlignment="1">
      <alignment horizontal="center" vertical="center"/>
      <protection/>
    </xf>
    <xf numFmtId="1" fontId="88" fillId="22" borderId="44" xfId="83" applyNumberFormat="1" applyFont="1" applyFill="1" applyBorder="1" applyAlignment="1">
      <alignment horizontal="center" vertical="center"/>
      <protection/>
    </xf>
    <xf numFmtId="0" fontId="89" fillId="22" borderId="44" xfId="83" applyFont="1" applyFill="1" applyBorder="1" applyAlignment="1">
      <alignment horizontal="center" vertical="center"/>
      <protection/>
    </xf>
    <xf numFmtId="2" fontId="78" fillId="22" borderId="44" xfId="0" applyNumberFormat="1" applyFont="1" applyFill="1" applyBorder="1" applyAlignment="1">
      <alignment horizontal="center" vertical="center"/>
    </xf>
    <xf numFmtId="0" fontId="83" fillId="22" borderId="44" xfId="0" applyFont="1" applyFill="1" applyBorder="1" applyAlignment="1">
      <alignment horizontal="center" vertical="center"/>
    </xf>
    <xf numFmtId="1" fontId="90" fillId="22" borderId="53" xfId="78" applyNumberFormat="1" applyFont="1" applyFill="1" applyBorder="1" applyAlignment="1">
      <alignment horizontal="center" vertical="center" wrapText="1"/>
      <protection/>
    </xf>
    <xf numFmtId="0" fontId="52" fillId="22" borderId="0" xfId="0" applyFont="1" applyFill="1" applyAlignment="1">
      <alignment vertical="center"/>
    </xf>
    <xf numFmtId="0" fontId="52" fillId="4" borderId="44" xfId="0" applyFont="1" applyFill="1" applyBorder="1" applyAlignment="1">
      <alignment horizontal="center" vertical="center"/>
    </xf>
    <xf numFmtId="0" fontId="52" fillId="4" borderId="41" xfId="0" applyFont="1" applyFill="1" applyBorder="1" applyAlignment="1">
      <alignment vertical="center"/>
    </xf>
    <xf numFmtId="0" fontId="11" fillId="4" borderId="42" xfId="0" applyFont="1" applyFill="1" applyBorder="1" applyAlignment="1">
      <alignment vertical="center"/>
    </xf>
    <xf numFmtId="0" fontId="52" fillId="4" borderId="44" xfId="0" applyFont="1" applyFill="1" applyBorder="1" applyAlignment="1">
      <alignment vertical="center"/>
    </xf>
    <xf numFmtId="49" fontId="87" fillId="4" borderId="44" xfId="83" applyNumberFormat="1" applyFont="1" applyFill="1" applyBorder="1" applyAlignment="1">
      <alignment horizontal="center" vertical="center"/>
      <protection/>
    </xf>
    <xf numFmtId="0" fontId="52" fillId="28" borderId="44" xfId="0" applyFont="1" applyFill="1" applyBorder="1" applyAlignment="1">
      <alignment horizontal="center" vertical="center"/>
    </xf>
    <xf numFmtId="0" fontId="88" fillId="4" borderId="44" xfId="0" applyFont="1" applyFill="1" applyBorder="1" applyAlignment="1">
      <alignment horizontal="center" vertical="center"/>
    </xf>
    <xf numFmtId="0" fontId="88" fillId="4" borderId="44" xfId="83" applyFont="1" applyFill="1" applyBorder="1" applyAlignment="1">
      <alignment horizontal="center" vertical="center"/>
      <protection/>
    </xf>
    <xf numFmtId="1" fontId="88" fillId="4" borderId="44" xfId="83" applyNumberFormat="1" applyFont="1" applyFill="1" applyBorder="1" applyAlignment="1">
      <alignment horizontal="center" vertical="center"/>
      <protection/>
    </xf>
    <xf numFmtId="0" fontId="89" fillId="4" borderId="44" xfId="83" applyFont="1" applyFill="1" applyBorder="1" applyAlignment="1">
      <alignment horizontal="center" vertical="center"/>
      <protection/>
    </xf>
    <xf numFmtId="2" fontId="78" fillId="4" borderId="44" xfId="0" applyNumberFormat="1" applyFont="1" applyFill="1" applyBorder="1" applyAlignment="1">
      <alignment horizontal="center" vertical="center"/>
    </xf>
    <xf numFmtId="0" fontId="83" fillId="4" borderId="44" xfId="0" applyFont="1" applyFill="1" applyBorder="1" applyAlignment="1">
      <alignment horizontal="center" vertical="center"/>
    </xf>
    <xf numFmtId="1" fontId="90" fillId="4" borderId="53" xfId="78" applyNumberFormat="1" applyFont="1" applyFill="1" applyBorder="1" applyAlignment="1">
      <alignment horizontal="center" vertical="center" wrapText="1"/>
      <protection/>
    </xf>
    <xf numFmtId="0" fontId="52" fillId="28" borderId="0" xfId="0" applyFont="1" applyFill="1" applyAlignment="1">
      <alignment vertical="center"/>
    </xf>
    <xf numFmtId="0" fontId="52" fillId="28" borderId="0" xfId="0" applyFont="1" applyFill="1" applyAlignment="1">
      <alignment/>
    </xf>
    <xf numFmtId="0" fontId="40" fillId="0" borderId="26" xfId="0" applyFont="1" applyFill="1" applyBorder="1" applyAlignment="1">
      <alignment horizontal="center" vertical="center"/>
    </xf>
    <xf numFmtId="14" fontId="40" fillId="0" borderId="22" xfId="0" applyNumberFormat="1" applyFont="1" applyFill="1" applyBorder="1" applyAlignment="1" quotePrefix="1">
      <alignment horizontal="center" vertical="center"/>
    </xf>
    <xf numFmtId="1" fontId="43" fillId="7" borderId="23" xfId="0" applyNumberFormat="1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1" fillId="0" borderId="36" xfId="83" applyFont="1" applyFill="1" applyBorder="1" applyAlignment="1">
      <alignment horizontal="center" vertical="center"/>
      <protection/>
    </xf>
    <xf numFmtId="0" fontId="43" fillId="7" borderId="27" xfId="83" applyFont="1" applyFill="1" applyBorder="1" applyAlignment="1">
      <alignment horizontal="center" vertical="center"/>
      <protection/>
    </xf>
    <xf numFmtId="0" fontId="12" fillId="7" borderId="14" xfId="0" applyFont="1" applyFill="1" applyBorder="1" applyAlignment="1">
      <alignment horizontal="center" vertical="center"/>
    </xf>
    <xf numFmtId="1" fontId="12" fillId="7" borderId="14" xfId="83" applyNumberFormat="1" applyFont="1" applyFill="1" applyBorder="1" applyAlignment="1">
      <alignment horizontal="center" vertical="center"/>
      <protection/>
    </xf>
    <xf numFmtId="0" fontId="12" fillId="7" borderId="18" xfId="0" applyFont="1" applyFill="1" applyBorder="1" applyAlignment="1">
      <alignment horizontal="center" vertical="center"/>
    </xf>
    <xf numFmtId="0" fontId="12" fillId="7" borderId="18" xfId="83" applyFont="1" applyFill="1" applyBorder="1" applyAlignment="1">
      <alignment horizontal="center" vertical="center"/>
      <protection/>
    </xf>
    <xf numFmtId="0" fontId="12" fillId="7" borderId="22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41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1" fontId="4" fillId="0" borderId="56" xfId="83" applyNumberFormat="1" applyFont="1" applyBorder="1" applyAlignment="1">
      <alignment horizontal="center" textRotation="90" wrapText="1"/>
      <protection/>
    </xf>
    <xf numFmtId="1" fontId="4" fillId="0" borderId="29" xfId="83" applyNumberFormat="1" applyFont="1" applyBorder="1" applyAlignment="1">
      <alignment horizontal="center" textRotation="90" wrapText="1"/>
      <protection/>
    </xf>
    <xf numFmtId="0" fontId="43" fillId="0" borderId="61" xfId="83" applyFont="1" applyFill="1" applyBorder="1" applyAlignment="1">
      <alignment horizontal="center" vertical="center" wrapText="1"/>
      <protection/>
    </xf>
    <xf numFmtId="0" fontId="43" fillId="0" borderId="41" xfId="83" applyFont="1" applyFill="1" applyBorder="1" applyAlignment="1">
      <alignment horizontal="center" vertical="center" wrapText="1"/>
      <protection/>
    </xf>
    <xf numFmtId="0" fontId="9" fillId="0" borderId="56" xfId="83" applyFont="1" applyBorder="1" applyAlignment="1">
      <alignment horizontal="center" textRotation="90" wrapText="1"/>
      <protection/>
    </xf>
    <xf numFmtId="0" fontId="9" fillId="0" borderId="29" xfId="83" applyFont="1" applyBorder="1" applyAlignment="1">
      <alignment horizontal="center" textRotation="90" wrapText="1"/>
      <protection/>
    </xf>
    <xf numFmtId="0" fontId="43" fillId="0" borderId="62" xfId="83" applyFont="1" applyFill="1" applyBorder="1" applyAlignment="1">
      <alignment horizontal="center" vertical="center" wrapText="1"/>
      <protection/>
    </xf>
    <xf numFmtId="0" fontId="43" fillId="0" borderId="44" xfId="83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horizontal="center"/>
      <protection/>
    </xf>
    <xf numFmtId="0" fontId="43" fillId="0" borderId="14" xfId="0" applyFont="1" applyFill="1" applyBorder="1" applyAlignment="1">
      <alignment horizontal="center" textRotation="90" wrapText="1"/>
    </xf>
    <xf numFmtId="0" fontId="43" fillId="0" borderId="18" xfId="0" applyFont="1" applyFill="1" applyBorder="1" applyAlignment="1">
      <alignment horizontal="center" textRotation="90" wrapText="1"/>
    </xf>
    <xf numFmtId="0" fontId="43" fillId="0" borderId="14" xfId="83" applyFont="1" applyFill="1" applyBorder="1" applyAlignment="1">
      <alignment horizontal="center" textRotation="90" wrapText="1"/>
      <protection/>
    </xf>
    <xf numFmtId="0" fontId="43" fillId="0" borderId="18" xfId="83" applyFont="1" applyFill="1" applyBorder="1" applyAlignment="1">
      <alignment horizontal="center" textRotation="90" wrapText="1"/>
      <protection/>
    </xf>
    <xf numFmtId="0" fontId="43" fillId="0" borderId="15" xfId="0" applyFont="1" applyFill="1" applyBorder="1" applyAlignment="1">
      <alignment horizontal="center" textRotation="90" wrapText="1"/>
    </xf>
    <xf numFmtId="0" fontId="43" fillId="0" borderId="19" xfId="0" applyFont="1" applyFill="1" applyBorder="1" applyAlignment="1">
      <alignment horizontal="center" textRotation="90" wrapText="1"/>
    </xf>
    <xf numFmtId="0" fontId="43" fillId="0" borderId="14" xfId="83" applyFont="1" applyFill="1" applyBorder="1" applyAlignment="1">
      <alignment horizontal="center" vertical="center" wrapText="1"/>
      <protection/>
    </xf>
    <xf numFmtId="0" fontId="43" fillId="0" borderId="18" xfId="83" applyFont="1" applyFill="1" applyBorder="1" applyAlignment="1">
      <alignment horizontal="center" vertical="center" wrapText="1"/>
      <protection/>
    </xf>
    <xf numFmtId="0" fontId="43" fillId="0" borderId="22" xfId="83" applyFont="1" applyFill="1" applyBorder="1" applyAlignment="1">
      <alignment horizontal="center" vertical="center" wrapText="1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0" fontId="43" fillId="0" borderId="16" xfId="83" applyFont="1" applyFill="1" applyBorder="1" applyAlignment="1">
      <alignment horizontal="center" vertical="center" wrapText="1"/>
      <protection/>
    </xf>
    <xf numFmtId="0" fontId="43" fillId="0" borderId="20" xfId="83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/>
    </xf>
    <xf numFmtId="0" fontId="43" fillId="0" borderId="24" xfId="83" applyFont="1" applyFill="1" applyBorder="1" applyAlignment="1">
      <alignment horizontal="center" vertical="center"/>
      <protection/>
    </xf>
    <xf numFmtId="0" fontId="43" fillId="0" borderId="25" xfId="83" applyFont="1" applyFill="1" applyBorder="1" applyAlignment="1">
      <alignment horizontal="center" vertical="center"/>
      <protection/>
    </xf>
    <xf numFmtId="0" fontId="43" fillId="0" borderId="26" xfId="83" applyFont="1" applyFill="1" applyBorder="1" applyAlignment="1">
      <alignment horizontal="center" vertical="center"/>
      <protection/>
    </xf>
    <xf numFmtId="0" fontId="43" fillId="0" borderId="59" xfId="83" applyFont="1" applyFill="1" applyBorder="1" applyAlignment="1">
      <alignment horizontal="right" wrapText="1"/>
      <protection/>
    </xf>
    <xf numFmtId="0" fontId="43" fillId="0" borderId="60" xfId="83" applyFont="1" applyFill="1" applyBorder="1" applyAlignment="1">
      <alignment horizontal="right" wrapText="1"/>
      <protection/>
    </xf>
    <xf numFmtId="0" fontId="48" fillId="0" borderId="57" xfId="83" applyFont="1" applyBorder="1" applyAlignment="1">
      <alignment horizontal="center" textRotation="90" wrapText="1"/>
      <protection/>
    </xf>
    <xf numFmtId="0" fontId="48" fillId="0" borderId="30" xfId="83" applyFont="1" applyBorder="1" applyAlignment="1">
      <alignment horizontal="center" textRotation="90" wrapText="1"/>
      <protection/>
    </xf>
    <xf numFmtId="0" fontId="5" fillId="0" borderId="56" xfId="83" applyFont="1" applyBorder="1" applyAlignment="1">
      <alignment horizontal="center" textRotation="90" wrapText="1"/>
      <protection/>
    </xf>
    <xf numFmtId="0" fontId="5" fillId="0" borderId="29" xfId="83" applyFont="1" applyBorder="1" applyAlignment="1">
      <alignment horizontal="center" textRotation="90" wrapText="1"/>
      <protection/>
    </xf>
    <xf numFmtId="0" fontId="4" fillId="0" borderId="56" xfId="83" applyFont="1" applyBorder="1" applyAlignment="1">
      <alignment horizontal="center" textRotation="90" wrapText="1"/>
      <protection/>
    </xf>
    <xf numFmtId="0" fontId="4" fillId="0" borderId="29" xfId="83" applyFont="1" applyBorder="1" applyAlignment="1">
      <alignment horizontal="center" textRotation="90" wrapText="1"/>
      <protection/>
    </xf>
    <xf numFmtId="0" fontId="43" fillId="0" borderId="63" xfId="83" applyFont="1" applyFill="1" applyBorder="1" applyAlignment="1">
      <alignment horizontal="center" vertical="center" wrapText="1"/>
      <protection/>
    </xf>
    <xf numFmtId="0" fontId="43" fillId="0" borderId="64" xfId="83" applyFont="1" applyFill="1" applyBorder="1" applyAlignment="1">
      <alignment horizontal="center" vertical="center" wrapText="1"/>
      <protection/>
    </xf>
    <xf numFmtId="0" fontId="11" fillId="0" borderId="0" xfId="83" applyFont="1" applyBorder="1" applyAlignment="1">
      <alignment horizontal="center"/>
      <protection/>
    </xf>
    <xf numFmtId="0" fontId="39" fillId="0" borderId="0" xfId="83" applyFont="1" applyFill="1" applyAlignment="1">
      <alignment horizontal="center"/>
      <protection/>
    </xf>
    <xf numFmtId="0" fontId="40" fillId="0" borderId="0" xfId="83" applyFont="1" applyFill="1" applyAlignment="1">
      <alignment horizontal="center"/>
      <protection/>
    </xf>
    <xf numFmtId="0" fontId="11" fillId="0" borderId="0" xfId="83" applyFont="1" applyAlignment="1">
      <alignment horizontal="center"/>
      <protection/>
    </xf>
    <xf numFmtId="0" fontId="43" fillId="0" borderId="65" xfId="83" applyFont="1" applyFill="1" applyBorder="1" applyAlignment="1">
      <alignment horizontal="center" vertical="center"/>
      <protection/>
    </xf>
    <xf numFmtId="0" fontId="43" fillId="0" borderId="66" xfId="83" applyFont="1" applyFill="1" applyBorder="1" applyAlignment="1">
      <alignment horizontal="center" vertical="center"/>
      <protection/>
    </xf>
    <xf numFmtId="0" fontId="43" fillId="0" borderId="67" xfId="83" applyFont="1" applyFill="1" applyBorder="1" applyAlignment="1">
      <alignment horizontal="center" vertical="center"/>
      <protection/>
    </xf>
    <xf numFmtId="0" fontId="40" fillId="0" borderId="56" xfId="83" applyFont="1" applyBorder="1" applyAlignment="1">
      <alignment horizontal="center" textRotation="90" wrapText="1"/>
      <protection/>
    </xf>
    <xf numFmtId="0" fontId="40" fillId="0" borderId="29" xfId="83" applyFont="1" applyBorder="1" applyAlignment="1">
      <alignment horizontal="center" textRotation="90" wrapText="1"/>
      <protection/>
    </xf>
    <xf numFmtId="0" fontId="57" fillId="0" borderId="57" xfId="83" applyFont="1" applyBorder="1" applyAlignment="1">
      <alignment horizontal="center" vertical="center" textRotation="90" wrapText="1"/>
      <protection/>
    </xf>
    <xf numFmtId="0" fontId="57" fillId="0" borderId="30" xfId="83" applyFont="1" applyBorder="1" applyAlignment="1">
      <alignment horizontal="center" vertical="center" textRotation="90" wrapText="1"/>
      <protection/>
    </xf>
    <xf numFmtId="0" fontId="48" fillId="0" borderId="56" xfId="83" applyFont="1" applyBorder="1" applyAlignment="1">
      <alignment horizontal="center" vertical="center" textRotation="90" wrapText="1"/>
      <protection/>
    </xf>
    <xf numFmtId="0" fontId="48" fillId="0" borderId="29" xfId="83" applyFont="1" applyBorder="1" applyAlignment="1">
      <alignment horizontal="center" vertical="center" textRotation="90" wrapText="1"/>
      <protection/>
    </xf>
    <xf numFmtId="0" fontId="55" fillId="24" borderId="56" xfId="83" applyFont="1" applyFill="1" applyBorder="1" applyAlignment="1">
      <alignment horizontal="center" textRotation="90" wrapText="1"/>
      <protection/>
    </xf>
    <xf numFmtId="0" fontId="55" fillId="24" borderId="29" xfId="83" applyFont="1" applyFill="1" applyBorder="1" applyAlignment="1">
      <alignment horizontal="center" textRotation="90" wrapText="1"/>
      <protection/>
    </xf>
    <xf numFmtId="0" fontId="48" fillId="0" borderId="56" xfId="83" applyFont="1" applyBorder="1" applyAlignment="1">
      <alignment horizontal="center" textRotation="90" wrapText="1"/>
      <protection/>
    </xf>
    <xf numFmtId="0" fontId="48" fillId="0" borderId="29" xfId="83" applyFont="1" applyBorder="1" applyAlignment="1">
      <alignment horizontal="center" textRotation="90" wrapText="1"/>
      <protection/>
    </xf>
    <xf numFmtId="1" fontId="48" fillId="0" borderId="56" xfId="83" applyNumberFormat="1" applyFont="1" applyFill="1" applyBorder="1" applyAlignment="1">
      <alignment horizontal="center" textRotation="90" wrapText="1"/>
      <protection/>
    </xf>
    <xf numFmtId="1" fontId="48" fillId="0" borderId="29" xfId="83" applyNumberFormat="1" applyFont="1" applyFill="1" applyBorder="1" applyAlignment="1">
      <alignment horizontal="center" textRotation="90" wrapText="1"/>
      <protection/>
    </xf>
    <xf numFmtId="0" fontId="48" fillId="0" borderId="56" xfId="83" applyFont="1" applyFill="1" applyBorder="1" applyAlignment="1">
      <alignment horizontal="center" textRotation="90" wrapText="1"/>
      <protection/>
    </xf>
    <xf numFmtId="0" fontId="48" fillId="0" borderId="29" xfId="83" applyFont="1" applyFill="1" applyBorder="1" applyAlignment="1">
      <alignment horizontal="center" textRotation="90" wrapText="1"/>
      <protection/>
    </xf>
    <xf numFmtId="0" fontId="43" fillId="0" borderId="63" xfId="83" applyFont="1" applyFill="1" applyBorder="1" applyAlignment="1">
      <alignment horizontal="center" vertical="center" textRotation="90" wrapText="1"/>
      <protection/>
    </xf>
    <xf numFmtId="0" fontId="43" fillId="0" borderId="44" xfId="83" applyFont="1" applyFill="1" applyBorder="1" applyAlignment="1">
      <alignment horizontal="center" vertical="center" textRotation="90" wrapText="1"/>
      <protection/>
    </xf>
    <xf numFmtId="0" fontId="43" fillId="0" borderId="68" xfId="83" applyFont="1" applyFill="1" applyBorder="1" applyAlignment="1">
      <alignment horizontal="center" vertical="center" textRotation="90" wrapText="1"/>
      <protection/>
    </xf>
    <xf numFmtId="0" fontId="43" fillId="0" borderId="53" xfId="83" applyFont="1" applyFill="1" applyBorder="1" applyAlignment="1">
      <alignment horizontal="center" vertical="center" textRotation="90" wrapText="1"/>
      <protection/>
    </xf>
    <xf numFmtId="0" fontId="40" fillId="0" borderId="63" xfId="83" applyFont="1" applyFill="1" applyBorder="1" applyAlignment="1">
      <alignment horizontal="center" vertical="center" textRotation="90" wrapText="1"/>
      <protection/>
    </xf>
    <xf numFmtId="0" fontId="40" fillId="0" borderId="44" xfId="83" applyFont="1" applyFill="1" applyBorder="1" applyAlignment="1">
      <alignment horizontal="center" vertical="center" textRotation="90" wrapText="1"/>
      <protection/>
    </xf>
    <xf numFmtId="0" fontId="48" fillId="0" borderId="63" xfId="83" applyFont="1" applyFill="1" applyBorder="1" applyAlignment="1">
      <alignment horizontal="center" vertical="center" textRotation="90" wrapText="1"/>
      <protection/>
    </xf>
    <xf numFmtId="0" fontId="48" fillId="0" borderId="44" xfId="83" applyFont="1" applyFill="1" applyBorder="1" applyAlignment="1">
      <alignment horizontal="center" vertical="center" textRotation="90" wrapText="1"/>
      <protection/>
    </xf>
    <xf numFmtId="0" fontId="48" fillId="7" borderId="63" xfId="83" applyFont="1" applyFill="1" applyBorder="1" applyAlignment="1">
      <alignment horizontal="center" vertical="center" textRotation="90" wrapText="1"/>
      <protection/>
    </xf>
    <xf numFmtId="0" fontId="48" fillId="7" borderId="44" xfId="83" applyFont="1" applyFill="1" applyBorder="1" applyAlignment="1">
      <alignment horizontal="center" vertical="center" textRotation="90" wrapText="1"/>
      <protection/>
    </xf>
    <xf numFmtId="0" fontId="40" fillId="4" borderId="63" xfId="83" applyFont="1" applyFill="1" applyBorder="1" applyAlignment="1">
      <alignment horizontal="center" vertical="center" textRotation="90" wrapText="1"/>
      <protection/>
    </xf>
    <xf numFmtId="0" fontId="40" fillId="4" borderId="44" xfId="83" applyFont="1" applyFill="1" applyBorder="1" applyAlignment="1">
      <alignment horizontal="center" vertical="center" textRotation="90" wrapText="1"/>
      <protection/>
    </xf>
    <xf numFmtId="0" fontId="40" fillId="27" borderId="63" xfId="83" applyFont="1" applyFill="1" applyBorder="1" applyAlignment="1">
      <alignment horizontal="center" vertical="center" textRotation="90" wrapText="1"/>
      <protection/>
    </xf>
    <xf numFmtId="0" fontId="40" fillId="27" borderId="44" xfId="83" applyFont="1" applyFill="1" applyBorder="1" applyAlignment="1">
      <alignment horizontal="center" vertical="center" textRotation="90" wrapText="1"/>
      <protection/>
    </xf>
    <xf numFmtId="0" fontId="45" fillId="0" borderId="63" xfId="83" applyFont="1" applyFill="1" applyBorder="1" applyAlignment="1">
      <alignment horizontal="center" vertical="center" textRotation="90" wrapText="1"/>
      <protection/>
    </xf>
    <xf numFmtId="0" fontId="45" fillId="0" borderId="44" xfId="83" applyFont="1" applyFill="1" applyBorder="1" applyAlignment="1">
      <alignment horizontal="center" vertical="center" textRotation="90" wrapText="1"/>
      <protection/>
    </xf>
    <xf numFmtId="0" fontId="40" fillId="7" borderId="63" xfId="83" applyFont="1" applyFill="1" applyBorder="1" applyAlignment="1">
      <alignment horizontal="center" vertical="center" textRotation="90" wrapText="1"/>
      <protection/>
    </xf>
    <xf numFmtId="0" fontId="40" fillId="7" borderId="44" xfId="83" applyFont="1" applyFill="1" applyBorder="1" applyAlignment="1">
      <alignment horizontal="center" vertical="center" textRotation="90" wrapText="1"/>
      <protection/>
    </xf>
    <xf numFmtId="0" fontId="43" fillId="0" borderId="63" xfId="83" applyFont="1" applyFill="1" applyBorder="1" applyAlignment="1">
      <alignment horizontal="center" vertical="center"/>
      <protection/>
    </xf>
    <xf numFmtId="0" fontId="43" fillId="0" borderId="44" xfId="83" applyFont="1" applyFill="1" applyBorder="1" applyAlignment="1">
      <alignment horizontal="center" vertical="center"/>
      <protection/>
    </xf>
    <xf numFmtId="0" fontId="43" fillId="0" borderId="62" xfId="83" applyFont="1" applyFill="1" applyBorder="1" applyAlignment="1">
      <alignment horizontal="center" vertical="center"/>
      <protection/>
    </xf>
    <xf numFmtId="0" fontId="48" fillId="27" borderId="63" xfId="83" applyFont="1" applyFill="1" applyBorder="1" applyAlignment="1">
      <alignment horizontal="center" vertical="center" textRotation="90" wrapText="1"/>
      <protection/>
    </xf>
    <xf numFmtId="0" fontId="48" fillId="27" borderId="44" xfId="83" applyFont="1" applyFill="1" applyBorder="1" applyAlignment="1">
      <alignment horizontal="center" vertical="center" textRotation="90" wrapText="1"/>
      <protection/>
    </xf>
    <xf numFmtId="0" fontId="40" fillId="27" borderId="63" xfId="83" applyFont="1" applyFill="1" applyBorder="1" applyAlignment="1">
      <alignment horizontal="center" vertical="center" textRotation="90" wrapText="1"/>
      <protection/>
    </xf>
    <xf numFmtId="0" fontId="40" fillId="27" borderId="44" xfId="83" applyFont="1" applyFill="1" applyBorder="1" applyAlignment="1">
      <alignment horizontal="center" vertical="center" textRotation="90" wrapText="1"/>
      <protection/>
    </xf>
    <xf numFmtId="0" fontId="43" fillId="0" borderId="59" xfId="83" applyFont="1" applyFill="1" applyBorder="1" applyAlignment="1">
      <alignment horizontal="center"/>
      <protection/>
    </xf>
    <xf numFmtId="0" fontId="43" fillId="0" borderId="60" xfId="83" applyFont="1" applyFill="1" applyBorder="1" applyAlignment="1">
      <alignment horizontal="center"/>
      <protection/>
    </xf>
    <xf numFmtId="0" fontId="11" fillId="0" borderId="0" xfId="83" applyFont="1" applyFill="1" applyAlignment="1">
      <alignment horizontal="center"/>
      <protection/>
    </xf>
    <xf numFmtId="0" fontId="11" fillId="0" borderId="0" xfId="83" applyFont="1" applyFill="1" applyBorder="1" applyAlignment="1">
      <alignment horizontal="center"/>
      <protection/>
    </xf>
    <xf numFmtId="0" fontId="48" fillId="0" borderId="63" xfId="83" applyFont="1" applyFill="1" applyBorder="1" applyAlignment="1">
      <alignment horizontal="center" vertical="center" textRotation="90" wrapText="1"/>
      <protection/>
    </xf>
    <xf numFmtId="0" fontId="48" fillId="0" borderId="44" xfId="83" applyFont="1" applyFill="1" applyBorder="1" applyAlignment="1">
      <alignment horizontal="center" vertical="center" textRotation="90" wrapText="1"/>
      <protection/>
    </xf>
    <xf numFmtId="0" fontId="40" fillId="0" borderId="63" xfId="83" applyFont="1" applyFill="1" applyBorder="1" applyAlignment="1">
      <alignment horizontal="center" vertical="center" textRotation="90" wrapText="1"/>
      <protection/>
    </xf>
    <xf numFmtId="0" fontId="40" fillId="0" borderId="44" xfId="83" applyFont="1" applyFill="1" applyBorder="1" applyAlignment="1">
      <alignment horizontal="center" vertical="center" textRotation="90" wrapText="1"/>
      <protection/>
    </xf>
    <xf numFmtId="0" fontId="41" fillId="0" borderId="63" xfId="83" applyFont="1" applyFill="1" applyBorder="1" applyAlignment="1">
      <alignment horizontal="center" vertical="center" textRotation="90" wrapText="1"/>
      <protection/>
    </xf>
    <xf numFmtId="0" fontId="41" fillId="0" borderId="44" xfId="83" applyFont="1" applyFill="1" applyBorder="1" applyAlignment="1">
      <alignment horizontal="center" vertical="center" textRotation="90" wrapText="1"/>
      <protection/>
    </xf>
    <xf numFmtId="0" fontId="41" fillId="0" borderId="68" xfId="83" applyFont="1" applyFill="1" applyBorder="1" applyAlignment="1">
      <alignment horizontal="center" vertical="center" textRotation="90" wrapText="1"/>
      <protection/>
    </xf>
    <xf numFmtId="0" fontId="41" fillId="0" borderId="53" xfId="83" applyFont="1" applyFill="1" applyBorder="1" applyAlignment="1">
      <alignment horizontal="center" vertical="center" textRotation="90" wrapText="1"/>
      <protection/>
    </xf>
    <xf numFmtId="0" fontId="60" fillId="0" borderId="62" xfId="83" applyFont="1" applyFill="1" applyBorder="1" applyAlignment="1">
      <alignment horizontal="center" vertical="center" textRotation="90" wrapText="1"/>
      <protection/>
    </xf>
    <xf numFmtId="0" fontId="60" fillId="0" borderId="29" xfId="83" applyFont="1" applyFill="1" applyBorder="1" applyAlignment="1">
      <alignment horizontal="center" vertical="center" textRotation="90" wrapText="1"/>
      <protection/>
    </xf>
    <xf numFmtId="0" fontId="12" fillId="0" borderId="55" xfId="83" applyFont="1" applyFill="1" applyBorder="1" applyAlignment="1">
      <alignment horizontal="center" vertical="center" textRotation="90" wrapText="1"/>
      <protection/>
    </xf>
    <xf numFmtId="0" fontId="12" fillId="0" borderId="18" xfId="83" applyFont="1" applyFill="1" applyBorder="1" applyAlignment="1">
      <alignment horizontal="center" vertical="center" textRotation="90" wrapText="1"/>
      <protection/>
    </xf>
    <xf numFmtId="0" fontId="61" fillId="0" borderId="55" xfId="83" applyFont="1" applyFill="1" applyBorder="1" applyAlignment="1">
      <alignment horizontal="center" vertical="center" textRotation="90" wrapText="1"/>
      <protection/>
    </xf>
    <xf numFmtId="0" fontId="61" fillId="0" borderId="18" xfId="83" applyFont="1" applyFill="1" applyBorder="1" applyAlignment="1">
      <alignment horizontal="center" vertical="center" textRotation="90" wrapText="1"/>
      <protection/>
    </xf>
    <xf numFmtId="0" fontId="43" fillId="0" borderId="55" xfId="83" applyFont="1" applyFill="1" applyBorder="1" applyAlignment="1">
      <alignment horizontal="center" vertical="center" textRotation="90" wrapText="1"/>
      <protection/>
    </xf>
    <xf numFmtId="0" fontId="43" fillId="0" borderId="18" xfId="83" applyFont="1" applyFill="1" applyBorder="1" applyAlignment="1">
      <alignment horizontal="center" vertical="center" textRotation="90" wrapText="1"/>
      <protection/>
    </xf>
    <xf numFmtId="0" fontId="60" fillId="0" borderId="55" xfId="83" applyFont="1" applyFill="1" applyBorder="1" applyAlignment="1">
      <alignment horizontal="center" vertical="center" textRotation="90" wrapText="1"/>
      <protection/>
    </xf>
    <xf numFmtId="0" fontId="60" fillId="0" borderId="18" xfId="83" applyFont="1" applyFill="1" applyBorder="1" applyAlignment="1">
      <alignment horizontal="center" vertical="center" textRotation="90" wrapText="1"/>
      <protection/>
    </xf>
    <xf numFmtId="0" fontId="43" fillId="0" borderId="55" xfId="83" applyFont="1" applyFill="1" applyBorder="1" applyAlignment="1">
      <alignment horizontal="center" vertical="center"/>
      <protection/>
    </xf>
    <xf numFmtId="0" fontId="43" fillId="0" borderId="18" xfId="83" applyFont="1" applyFill="1" applyBorder="1" applyAlignment="1">
      <alignment horizontal="center" vertical="center"/>
      <protection/>
    </xf>
    <xf numFmtId="0" fontId="12" fillId="7" borderId="55" xfId="83" applyFont="1" applyFill="1" applyBorder="1" applyAlignment="1">
      <alignment horizontal="center" vertical="center" textRotation="90" wrapText="1"/>
      <protection/>
    </xf>
    <xf numFmtId="0" fontId="12" fillId="7" borderId="18" xfId="83" applyFont="1" applyFill="1" applyBorder="1" applyAlignment="1">
      <alignment horizontal="center" vertical="center" textRotation="90" wrapText="1"/>
      <protection/>
    </xf>
    <xf numFmtId="0" fontId="12" fillId="27" borderId="55" xfId="83" applyFont="1" applyFill="1" applyBorder="1" applyAlignment="1">
      <alignment horizontal="center" vertical="center" textRotation="90" wrapText="1"/>
      <protection/>
    </xf>
    <xf numFmtId="0" fontId="12" fillId="27" borderId="18" xfId="83" applyFont="1" applyFill="1" applyBorder="1" applyAlignment="1">
      <alignment horizontal="center" vertical="center" textRotation="90" wrapText="1"/>
      <protection/>
    </xf>
    <xf numFmtId="0" fontId="11" fillId="27" borderId="0" xfId="83" applyFont="1" applyFill="1" applyAlignment="1">
      <alignment horizontal="center"/>
      <protection/>
    </xf>
    <xf numFmtId="0" fontId="11" fillId="27" borderId="0" xfId="83" applyFont="1" applyFill="1" applyBorder="1" applyAlignment="1">
      <alignment horizontal="center"/>
      <protection/>
    </xf>
    <xf numFmtId="0" fontId="43" fillId="0" borderId="69" xfId="83" applyFont="1" applyFill="1" applyBorder="1" applyAlignment="1">
      <alignment horizontal="center" vertical="center" wrapText="1"/>
      <protection/>
    </xf>
    <xf numFmtId="0" fontId="43" fillId="0" borderId="64" xfId="83" applyFont="1" applyFill="1" applyBorder="1" applyAlignment="1">
      <alignment horizontal="center" wrapText="1"/>
      <protection/>
    </xf>
    <xf numFmtId="0" fontId="43" fillId="0" borderId="70" xfId="83" applyFont="1" applyFill="1" applyBorder="1" applyAlignment="1">
      <alignment horizontal="center" wrapText="1"/>
      <protection/>
    </xf>
    <xf numFmtId="0" fontId="40" fillId="27" borderId="0" xfId="83" applyFont="1" applyFill="1" applyAlignment="1">
      <alignment horizontal="center"/>
      <protection/>
    </xf>
    <xf numFmtId="0" fontId="40" fillId="0" borderId="55" xfId="83" applyFont="1" applyFill="1" applyBorder="1" applyAlignment="1">
      <alignment horizontal="center" vertical="center" textRotation="90" wrapText="1"/>
      <protection/>
    </xf>
    <xf numFmtId="0" fontId="40" fillId="0" borderId="18" xfId="83" applyFont="1" applyFill="1" applyBorder="1" applyAlignment="1">
      <alignment horizontal="center" vertical="center" textRotation="90" wrapText="1"/>
      <protection/>
    </xf>
    <xf numFmtId="0" fontId="40" fillId="7" borderId="0" xfId="83" applyFont="1" applyFill="1" applyAlignment="1">
      <alignment horizontal="center"/>
      <protection/>
    </xf>
    <xf numFmtId="0" fontId="48" fillId="0" borderId="55" xfId="83" applyFont="1" applyFill="1" applyBorder="1" applyAlignment="1">
      <alignment horizontal="center" vertical="center" textRotation="90" wrapText="1"/>
      <protection/>
    </xf>
    <xf numFmtId="0" fontId="48" fillId="0" borderId="18" xfId="83" applyFont="1" applyFill="1" applyBorder="1" applyAlignment="1">
      <alignment horizontal="center" vertical="center" textRotation="90" wrapText="1"/>
      <protection/>
    </xf>
    <xf numFmtId="0" fontId="48" fillId="27" borderId="55" xfId="83" applyFont="1" applyFill="1" applyBorder="1" applyAlignment="1">
      <alignment horizontal="center" vertical="center" textRotation="90" wrapText="1"/>
      <protection/>
    </xf>
    <xf numFmtId="0" fontId="48" fillId="27" borderId="18" xfId="83" applyFont="1" applyFill="1" applyBorder="1" applyAlignment="1">
      <alignment horizontal="center" vertical="center" textRotation="90" wrapText="1"/>
      <protection/>
    </xf>
    <xf numFmtId="0" fontId="48" fillId="27" borderId="55" xfId="83" applyFont="1" applyFill="1" applyBorder="1" applyAlignment="1">
      <alignment horizontal="center" vertical="center" textRotation="90" wrapText="1"/>
      <protection/>
    </xf>
    <xf numFmtId="0" fontId="48" fillId="27" borderId="18" xfId="83" applyFont="1" applyFill="1" applyBorder="1" applyAlignment="1">
      <alignment horizontal="center" vertical="center" textRotation="90" wrapText="1"/>
      <protection/>
    </xf>
    <xf numFmtId="0" fontId="43" fillId="0" borderId="70" xfId="83" applyFont="1" applyFill="1" applyBorder="1" applyAlignment="1">
      <alignment horizontal="center" vertical="center" wrapText="1"/>
      <protection/>
    </xf>
    <xf numFmtId="0" fontId="11" fillId="7" borderId="0" xfId="83" applyFont="1" applyFill="1" applyAlignment="1">
      <alignment horizontal="center"/>
      <protection/>
    </xf>
    <xf numFmtId="0" fontId="11" fillId="7" borderId="0" xfId="83" applyFont="1" applyFill="1" applyBorder="1" applyAlignment="1">
      <alignment horizontal="center"/>
      <protection/>
    </xf>
    <xf numFmtId="0" fontId="40" fillId="7" borderId="55" xfId="83" applyFont="1" applyFill="1" applyBorder="1" applyAlignment="1">
      <alignment horizontal="center" vertical="center" textRotation="90" wrapText="1"/>
      <protection/>
    </xf>
    <xf numFmtId="0" fontId="40" fillId="7" borderId="18" xfId="83" applyFont="1" applyFill="1" applyBorder="1" applyAlignment="1">
      <alignment horizontal="center" vertical="center" textRotation="90" wrapText="1"/>
      <protection/>
    </xf>
    <xf numFmtId="0" fontId="40" fillId="27" borderId="55" xfId="83" applyFont="1" applyFill="1" applyBorder="1" applyAlignment="1">
      <alignment horizontal="center" vertical="center" textRotation="90" wrapText="1"/>
      <protection/>
    </xf>
    <xf numFmtId="0" fontId="40" fillId="27" borderId="18" xfId="83" applyFont="1" applyFill="1" applyBorder="1" applyAlignment="1">
      <alignment horizontal="center" vertical="center" textRotation="90" wrapText="1"/>
      <protection/>
    </xf>
    <xf numFmtId="0" fontId="84" fillId="0" borderId="44" xfId="0" applyNumberFormat="1" applyFont="1" applyFill="1" applyBorder="1" applyAlignment="1">
      <alignment horizontal="center" textRotation="90" wrapText="1"/>
    </xf>
    <xf numFmtId="0" fontId="93" fillId="0" borderId="63" xfId="84" applyFont="1" applyBorder="1" applyAlignment="1">
      <alignment horizontal="center" textRotation="90" wrapText="1"/>
      <protection/>
    </xf>
    <xf numFmtId="0" fontId="93" fillId="0" borderId="44" xfId="84" applyFont="1" applyBorder="1" applyAlignment="1">
      <alignment horizontal="center" textRotation="90" wrapText="1"/>
      <protection/>
    </xf>
    <xf numFmtId="0" fontId="93" fillId="26" borderId="63" xfId="84" applyFont="1" applyFill="1" applyBorder="1" applyAlignment="1">
      <alignment horizontal="center" textRotation="90" wrapText="1"/>
      <protection/>
    </xf>
    <xf numFmtId="0" fontId="93" fillId="26" borderId="44" xfId="84" applyFont="1" applyFill="1" applyBorder="1" applyAlignment="1">
      <alignment horizontal="center" textRotation="90" wrapText="1"/>
      <protection/>
    </xf>
    <xf numFmtId="0" fontId="92" fillId="0" borderId="63" xfId="85" applyFont="1" applyBorder="1" applyAlignment="1">
      <alignment horizontal="center" textRotation="90" wrapText="1"/>
      <protection/>
    </xf>
    <xf numFmtId="0" fontId="92" fillId="0" borderId="44" xfId="85" applyFont="1" applyBorder="1" applyAlignment="1">
      <alignment horizontal="center" textRotation="90" wrapText="1"/>
      <protection/>
    </xf>
    <xf numFmtId="0" fontId="84" fillId="0" borderId="44" xfId="83" applyNumberFormat="1" applyFont="1" applyFill="1" applyBorder="1" applyAlignment="1">
      <alignment horizontal="center" textRotation="90" wrapText="1"/>
      <protection/>
    </xf>
    <xf numFmtId="0" fontId="84" fillId="0" borderId="63" xfId="83" applyFont="1" applyFill="1" applyBorder="1" applyAlignment="1">
      <alignment horizontal="center" textRotation="90" wrapText="1"/>
      <protection/>
    </xf>
    <xf numFmtId="0" fontId="84" fillId="0" borderId="44" xfId="83" applyFont="1" applyFill="1" applyBorder="1" applyAlignment="1">
      <alignment horizontal="center" textRotation="90" wrapText="1"/>
      <protection/>
    </xf>
    <xf numFmtId="0" fontId="11" fillId="0" borderId="62" xfId="83" applyNumberFormat="1" applyFont="1" applyFill="1" applyBorder="1" applyAlignment="1">
      <alignment horizontal="center" textRotation="90"/>
      <protection/>
    </xf>
    <xf numFmtId="0" fontId="11" fillId="0" borderId="48" xfId="83" applyNumberFormat="1" applyFont="1" applyFill="1" applyBorder="1" applyAlignment="1">
      <alignment horizontal="center" textRotation="90"/>
      <protection/>
    </xf>
    <xf numFmtId="0" fontId="84" fillId="0" borderId="44" xfId="0" applyFont="1" applyBorder="1" applyAlignment="1">
      <alignment horizontal="center" vertical="center" wrapText="1"/>
    </xf>
    <xf numFmtId="0" fontId="84" fillId="0" borderId="71" xfId="83" applyFont="1" applyBorder="1" applyAlignment="1">
      <alignment horizontal="left" vertical="justify" wrapText="1"/>
      <protection/>
    </xf>
    <xf numFmtId="0" fontId="84" fillId="0" borderId="72" xfId="83" applyFont="1" applyBorder="1" applyAlignment="1">
      <alignment horizontal="left" vertical="justify" wrapText="1"/>
      <protection/>
    </xf>
    <xf numFmtId="0" fontId="86" fillId="0" borderId="71" xfId="0" applyFont="1" applyBorder="1" applyAlignment="1">
      <alignment horizontal="left" vertical="justify" wrapText="1"/>
    </xf>
    <xf numFmtId="0" fontId="86" fillId="0" borderId="72" xfId="0" applyFont="1" applyBorder="1" applyAlignment="1">
      <alignment horizontal="left" vertical="justify" wrapText="1"/>
    </xf>
    <xf numFmtId="14" fontId="84" fillId="0" borderId="44" xfId="0" applyNumberFormat="1" applyFont="1" applyBorder="1" applyAlignment="1">
      <alignment horizontal="center" vertical="center" wrapText="1"/>
    </xf>
    <xf numFmtId="0" fontId="72" fillId="0" borderId="44" xfId="0" applyNumberFormat="1" applyFont="1" applyFill="1" applyBorder="1" applyAlignment="1">
      <alignment horizontal="center" textRotation="90"/>
    </xf>
    <xf numFmtId="0" fontId="72" fillId="0" borderId="44" xfId="0" applyNumberFormat="1" applyFont="1" applyFill="1" applyBorder="1" applyAlignment="1">
      <alignment horizontal="center" textRotation="90" wrapText="1"/>
    </xf>
    <xf numFmtId="0" fontId="74" fillId="0" borderId="63" xfId="84" applyFont="1" applyBorder="1" applyAlignment="1">
      <alignment horizontal="center" textRotation="90"/>
      <protection/>
    </xf>
    <xf numFmtId="0" fontId="74" fillId="0" borderId="44" xfId="84" applyFont="1" applyBorder="1" applyAlignment="1">
      <alignment horizontal="center" textRotation="90"/>
      <protection/>
    </xf>
    <xf numFmtId="0" fontId="74" fillId="26" borderId="63" xfId="84" applyFont="1" applyFill="1" applyBorder="1" applyAlignment="1">
      <alignment horizontal="center" textRotation="90"/>
      <protection/>
    </xf>
    <xf numFmtId="0" fontId="74" fillId="26" borderId="44" xfId="84" applyFont="1" applyFill="1" applyBorder="1" applyAlignment="1">
      <alignment horizontal="center" textRotation="90"/>
      <protection/>
    </xf>
    <xf numFmtId="0" fontId="73" fillId="0" borderId="63" xfId="85" applyFont="1" applyBorder="1" applyAlignment="1">
      <alignment horizontal="center" textRotation="90"/>
      <protection/>
    </xf>
    <xf numFmtId="0" fontId="73" fillId="0" borderId="44" xfId="85" applyFont="1" applyBorder="1" applyAlignment="1">
      <alignment horizontal="center" textRotation="90"/>
      <protection/>
    </xf>
    <xf numFmtId="0" fontId="72" fillId="0" borderId="44" xfId="85" applyFont="1" applyBorder="1" applyAlignment="1">
      <alignment horizontal="center" textRotation="90"/>
      <protection/>
    </xf>
    <xf numFmtId="0" fontId="72" fillId="0" borderId="63" xfId="83" applyFont="1" applyFill="1" applyBorder="1" applyAlignment="1">
      <alignment horizontal="center" textRotation="90"/>
      <protection/>
    </xf>
    <xf numFmtId="0" fontId="72" fillId="0" borderId="44" xfId="83" applyFont="1" applyFill="1" applyBorder="1" applyAlignment="1">
      <alignment horizontal="center" textRotation="90"/>
      <protection/>
    </xf>
    <xf numFmtId="0" fontId="72" fillId="0" borderId="44" xfId="83" applyNumberFormat="1" applyFont="1" applyFill="1" applyBorder="1" applyAlignment="1">
      <alignment horizontal="center" textRotation="90"/>
      <protection/>
    </xf>
    <xf numFmtId="0" fontId="11" fillId="0" borderId="44" xfId="83" applyNumberFormat="1" applyFont="1" applyFill="1" applyBorder="1" applyAlignment="1">
      <alignment horizontal="center" textRotation="90"/>
      <protection/>
    </xf>
    <xf numFmtId="0" fontId="71" fillId="0" borderId="0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71" xfId="83" applyFont="1" applyBorder="1" applyAlignment="1">
      <alignment horizontal="left" vertical="justify" wrapText="1"/>
      <protection/>
    </xf>
    <xf numFmtId="0" fontId="11" fillId="0" borderId="72" xfId="83" applyFont="1" applyBorder="1" applyAlignment="1">
      <alignment horizontal="left" vertical="justify"/>
      <protection/>
    </xf>
    <xf numFmtId="0" fontId="52" fillId="0" borderId="71" xfId="0" applyFont="1" applyBorder="1" applyAlignment="1">
      <alignment horizontal="left" vertical="justify"/>
    </xf>
    <xf numFmtId="0" fontId="52" fillId="0" borderId="72" xfId="0" applyFont="1" applyBorder="1" applyAlignment="1">
      <alignment horizontal="left" vertical="justify"/>
    </xf>
    <xf numFmtId="14" fontId="11" fillId="0" borderId="44" xfId="0" applyNumberFormat="1" applyFont="1" applyBorder="1" applyAlignment="1">
      <alignment horizontal="center" vertical="center"/>
    </xf>
    <xf numFmtId="0" fontId="43" fillId="0" borderId="0" xfId="83" applyFont="1" applyFill="1" applyAlignment="1">
      <alignment/>
      <protection/>
    </xf>
    <xf numFmtId="1" fontId="99" fillId="0" borderId="14" xfId="83" applyNumberFormat="1" applyFont="1" applyFill="1" applyBorder="1" applyAlignment="1">
      <alignment horizontal="center" vertical="center" textRotation="90" wrapText="1"/>
      <protection/>
    </xf>
    <xf numFmtId="0" fontId="99" fillId="0" borderId="14" xfId="83" applyFont="1" applyFill="1" applyBorder="1" applyAlignment="1">
      <alignment horizontal="center" vertical="center" textRotation="90" wrapText="1"/>
      <protection/>
    </xf>
    <xf numFmtId="2" fontId="84" fillId="0" borderId="55" xfId="0" applyNumberFormat="1" applyFont="1" applyFill="1" applyBorder="1" applyAlignment="1">
      <alignment horizontal="center" vertical="center"/>
    </xf>
    <xf numFmtId="1" fontId="84" fillId="0" borderId="30" xfId="0" applyNumberFormat="1" applyFont="1" applyFill="1" applyBorder="1" applyAlignment="1">
      <alignment horizontal="center" vertical="center"/>
    </xf>
    <xf numFmtId="2" fontId="84" fillId="0" borderId="29" xfId="0" applyNumberFormat="1" applyFont="1" applyFill="1" applyBorder="1" applyAlignment="1">
      <alignment horizontal="center" vertical="center"/>
    </xf>
    <xf numFmtId="1" fontId="84" fillId="0" borderId="19" xfId="0" applyNumberFormat="1" applyFont="1" applyFill="1" applyBorder="1" applyAlignment="1">
      <alignment horizontal="center" vertical="center"/>
    </xf>
    <xf numFmtId="0" fontId="100" fillId="7" borderId="0" xfId="0" applyFont="1" applyFill="1" applyAlignment="1">
      <alignment/>
    </xf>
    <xf numFmtId="1" fontId="84" fillId="7" borderId="19" xfId="0" applyNumberFormat="1" applyFont="1" applyFill="1" applyBorder="1" applyAlignment="1">
      <alignment horizontal="center" vertical="center"/>
    </xf>
    <xf numFmtId="0" fontId="101" fillId="7" borderId="0" xfId="0" applyFont="1" applyFill="1" applyAlignment="1">
      <alignment/>
    </xf>
    <xf numFmtId="1" fontId="84" fillId="0" borderId="47" xfId="0" applyNumberFormat="1" applyFont="1" applyFill="1" applyBorder="1" applyAlignment="1">
      <alignment horizontal="center" vertical="center"/>
    </xf>
    <xf numFmtId="2" fontId="84" fillId="0" borderId="54" xfId="0" applyNumberFormat="1" applyFont="1" applyFill="1" applyBorder="1" applyAlignment="1">
      <alignment horizontal="center" vertical="center"/>
    </xf>
    <xf numFmtId="1" fontId="84" fillId="7" borderId="2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84" fillId="0" borderId="0" xfId="81" applyFont="1" applyFill="1" applyAlignment="1">
      <alignment horizontal="center"/>
      <protection/>
    </xf>
    <xf numFmtId="0" fontId="4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3 2" xfId="71"/>
    <cellStyle name="Normal 3_NHAP DU LIEU_2010_ptttrang" xfId="72"/>
    <cellStyle name="Normal 4" xfId="73"/>
    <cellStyle name="Normal 5 2" xfId="74"/>
    <cellStyle name="Normal 5_du lieu sv_thuy tung" xfId="75"/>
    <cellStyle name="Normal 5_NHAP DU LIEU_2010_ptttrang" xfId="76"/>
    <cellStyle name="Normal 6_du lieu sv_thuy tung" xfId="77"/>
    <cellStyle name="Normal_BANG DIEM TONG HOP LOP C03VTA1" xfId="78"/>
    <cellStyle name="Normal_FORM IU_KHOA 10_A. HA" xfId="79"/>
    <cellStyle name="Normal_HK1" xfId="80"/>
    <cellStyle name="Normal_LOP D09QBA1 (33)_HOAI" xfId="81"/>
    <cellStyle name="Normal_LOP D09VTA3 (60)" xfId="82"/>
    <cellStyle name="Normal_Sheet1" xfId="83"/>
    <cellStyle name="Normal_Sheet1_Diem - D08VTA1(60)" xfId="84"/>
    <cellStyle name="Normal_Sheet1_Diem - D08VTA2(36)" xfId="85"/>
    <cellStyle name="Normal_Sheet2" xfId="86"/>
    <cellStyle name="Normal_Sheet3" xfId="87"/>
    <cellStyle name="Note" xfId="88"/>
    <cellStyle name="Output" xfId="89"/>
    <cellStyle name="Percent" xfId="90"/>
    <cellStyle name="Style 1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" name="Line 7"/>
        <xdr:cNvSpPr>
          <a:spLocks/>
        </xdr:cNvSpPr>
      </xdr:nvSpPr>
      <xdr:spPr>
        <a:xfrm>
          <a:off x="2628900" y="657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542925</xdr:colOff>
      <xdr:row>10</xdr:row>
      <xdr:rowOff>0</xdr:rowOff>
    </xdr:to>
    <xdr:sp>
      <xdr:nvSpPr>
        <xdr:cNvPr id="2" name="Line 11"/>
        <xdr:cNvSpPr>
          <a:spLocks/>
        </xdr:cNvSpPr>
      </xdr:nvSpPr>
      <xdr:spPr>
        <a:xfrm>
          <a:off x="428625" y="1466850"/>
          <a:ext cx="20669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9525</xdr:colOff>
      <xdr:row>8</xdr:row>
      <xdr:rowOff>438150</xdr:rowOff>
    </xdr:to>
    <xdr:sp>
      <xdr:nvSpPr>
        <xdr:cNvPr id="3" name="Line 12"/>
        <xdr:cNvSpPr>
          <a:spLocks/>
        </xdr:cNvSpPr>
      </xdr:nvSpPr>
      <xdr:spPr>
        <a:xfrm>
          <a:off x="419100" y="1447800"/>
          <a:ext cx="2085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33</xdr:col>
      <xdr:colOff>352425</xdr:colOff>
      <xdr:row>2</xdr:row>
      <xdr:rowOff>0</xdr:rowOff>
    </xdr:to>
    <xdr:sp>
      <xdr:nvSpPr>
        <xdr:cNvPr id="4" name="Line 1"/>
        <xdr:cNvSpPr>
          <a:spLocks/>
        </xdr:cNvSpPr>
      </xdr:nvSpPr>
      <xdr:spPr>
        <a:xfrm>
          <a:off x="14239875" y="4381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5" name="Line 1"/>
        <xdr:cNvSpPr>
          <a:spLocks/>
        </xdr:cNvSpPr>
      </xdr:nvSpPr>
      <xdr:spPr>
        <a:xfrm>
          <a:off x="126396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6" name="Line 1"/>
        <xdr:cNvSpPr>
          <a:spLocks/>
        </xdr:cNvSpPr>
      </xdr:nvSpPr>
      <xdr:spPr>
        <a:xfrm>
          <a:off x="126396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190500</xdr:rowOff>
    </xdr:from>
    <xdr:to>
      <xdr:col>39</xdr:col>
      <xdr:colOff>0</xdr:colOff>
      <xdr:row>1</xdr:row>
      <xdr:rowOff>190500</xdr:rowOff>
    </xdr:to>
    <xdr:sp>
      <xdr:nvSpPr>
        <xdr:cNvPr id="7" name="Line 1"/>
        <xdr:cNvSpPr>
          <a:spLocks/>
        </xdr:cNvSpPr>
      </xdr:nvSpPr>
      <xdr:spPr>
        <a:xfrm>
          <a:off x="1899285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14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114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14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19050</xdr:rowOff>
    </xdr:from>
    <xdr:to>
      <xdr:col>18</xdr:col>
      <xdr:colOff>161925</xdr:colOff>
      <xdr:row>2</xdr:row>
      <xdr:rowOff>19050</xdr:rowOff>
    </xdr:to>
    <xdr:sp>
      <xdr:nvSpPr>
        <xdr:cNvPr id="6" name="Line 1"/>
        <xdr:cNvSpPr>
          <a:spLocks/>
        </xdr:cNvSpPr>
      </xdr:nvSpPr>
      <xdr:spPr>
        <a:xfrm flipV="1">
          <a:off x="7648575" y="361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171450</xdr:rowOff>
    </xdr:from>
    <xdr:to>
      <xdr:col>24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11442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171450</xdr:rowOff>
    </xdr:from>
    <xdr:to>
      <xdr:col>24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11442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11442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66850" y="514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581025</xdr:colOff>
      <xdr:row>9</xdr:row>
      <xdr:rowOff>0</xdr:rowOff>
    </xdr:to>
    <xdr:sp>
      <xdr:nvSpPr>
        <xdr:cNvPr id="11" name="Line 35"/>
        <xdr:cNvSpPr>
          <a:spLocks/>
        </xdr:cNvSpPr>
      </xdr:nvSpPr>
      <xdr:spPr>
        <a:xfrm>
          <a:off x="352425" y="1085850"/>
          <a:ext cx="18288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9525</xdr:colOff>
      <xdr:row>7</xdr:row>
      <xdr:rowOff>438150</xdr:rowOff>
    </xdr:to>
    <xdr:sp>
      <xdr:nvSpPr>
        <xdr:cNvPr id="12" name="Line 36"/>
        <xdr:cNvSpPr>
          <a:spLocks/>
        </xdr:cNvSpPr>
      </xdr:nvSpPr>
      <xdr:spPr>
        <a:xfrm>
          <a:off x="342900" y="1066800"/>
          <a:ext cx="18478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00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00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00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00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19050</xdr:rowOff>
    </xdr:from>
    <xdr:to>
      <xdr:col>18</xdr:col>
      <xdr:colOff>161925</xdr:colOff>
      <xdr:row>2</xdr:row>
      <xdr:rowOff>19050</xdr:rowOff>
    </xdr:to>
    <xdr:sp>
      <xdr:nvSpPr>
        <xdr:cNvPr id="6" name="Line 1"/>
        <xdr:cNvSpPr>
          <a:spLocks/>
        </xdr:cNvSpPr>
      </xdr:nvSpPr>
      <xdr:spPr>
        <a:xfrm flipV="1">
          <a:off x="8353425" y="36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171450</xdr:rowOff>
    </xdr:from>
    <xdr:to>
      <xdr:col>24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001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171450</xdr:rowOff>
    </xdr:from>
    <xdr:to>
      <xdr:col>24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30016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30016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66850" y="514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581025</xdr:colOff>
      <xdr:row>9</xdr:row>
      <xdr:rowOff>0</xdr:rowOff>
    </xdr:to>
    <xdr:sp>
      <xdr:nvSpPr>
        <xdr:cNvPr id="11" name="Line 44"/>
        <xdr:cNvSpPr>
          <a:spLocks/>
        </xdr:cNvSpPr>
      </xdr:nvSpPr>
      <xdr:spPr>
        <a:xfrm>
          <a:off x="352425" y="1085850"/>
          <a:ext cx="21145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9525</xdr:colOff>
      <xdr:row>7</xdr:row>
      <xdr:rowOff>438150</xdr:rowOff>
    </xdr:to>
    <xdr:sp>
      <xdr:nvSpPr>
        <xdr:cNvPr id="12" name="Line 45"/>
        <xdr:cNvSpPr>
          <a:spLocks/>
        </xdr:cNvSpPr>
      </xdr:nvSpPr>
      <xdr:spPr>
        <a:xfrm>
          <a:off x="342900" y="1066800"/>
          <a:ext cx="2133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4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4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4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4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21</xdr:col>
      <xdr:colOff>190500</xdr:colOff>
      <xdr:row>1</xdr:row>
      <xdr:rowOff>152400</xdr:rowOff>
    </xdr:from>
    <xdr:to>
      <xdr:col>27</xdr:col>
      <xdr:colOff>285750</xdr:colOff>
      <xdr:row>1</xdr:row>
      <xdr:rowOff>152400</xdr:rowOff>
    </xdr:to>
    <xdr:sp>
      <xdr:nvSpPr>
        <xdr:cNvPr id="6" name="Line 1"/>
        <xdr:cNvSpPr>
          <a:spLocks/>
        </xdr:cNvSpPr>
      </xdr:nvSpPr>
      <xdr:spPr>
        <a:xfrm flipV="1">
          <a:off x="11887200" y="323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5468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95425" y="5143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676275</xdr:colOff>
      <xdr:row>9</xdr:row>
      <xdr:rowOff>0</xdr:rowOff>
    </xdr:to>
    <xdr:sp>
      <xdr:nvSpPr>
        <xdr:cNvPr id="11" name="Line 44"/>
        <xdr:cNvSpPr>
          <a:spLocks/>
        </xdr:cNvSpPr>
      </xdr:nvSpPr>
      <xdr:spPr>
        <a:xfrm>
          <a:off x="381000" y="1114425"/>
          <a:ext cx="22098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9525</xdr:colOff>
      <xdr:row>7</xdr:row>
      <xdr:rowOff>438150</xdr:rowOff>
    </xdr:to>
    <xdr:sp>
      <xdr:nvSpPr>
        <xdr:cNvPr id="12" name="Line 45"/>
        <xdr:cNvSpPr>
          <a:spLocks/>
        </xdr:cNvSpPr>
      </xdr:nvSpPr>
      <xdr:spPr>
        <a:xfrm>
          <a:off x="371475" y="1095375"/>
          <a:ext cx="22288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9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860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28"/>
        <xdr:cNvSpPr>
          <a:spLocks/>
        </xdr:cNvSpPr>
      </xdr:nvSpPr>
      <xdr:spPr>
        <a:xfrm>
          <a:off x="149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" name="Line 29"/>
        <xdr:cNvSpPr>
          <a:spLocks/>
        </xdr:cNvSpPr>
      </xdr:nvSpPr>
      <xdr:spPr>
        <a:xfrm>
          <a:off x="149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" name="Line 30"/>
        <xdr:cNvSpPr>
          <a:spLocks/>
        </xdr:cNvSpPr>
      </xdr:nvSpPr>
      <xdr:spPr>
        <a:xfrm>
          <a:off x="149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21</xdr:col>
      <xdr:colOff>190500</xdr:colOff>
      <xdr:row>1</xdr:row>
      <xdr:rowOff>152400</xdr:rowOff>
    </xdr:from>
    <xdr:to>
      <xdr:col>27</xdr:col>
      <xdr:colOff>285750</xdr:colOff>
      <xdr:row>1</xdr:row>
      <xdr:rowOff>152400</xdr:rowOff>
    </xdr:to>
    <xdr:sp>
      <xdr:nvSpPr>
        <xdr:cNvPr id="6" name="Line 1"/>
        <xdr:cNvSpPr>
          <a:spLocks/>
        </xdr:cNvSpPr>
      </xdr:nvSpPr>
      <xdr:spPr>
        <a:xfrm flipV="1">
          <a:off x="11811000" y="323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2969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32969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53924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95425" y="514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581025</xdr:colOff>
      <xdr:row>9</xdr:row>
      <xdr:rowOff>0</xdr:rowOff>
    </xdr:to>
    <xdr:sp>
      <xdr:nvSpPr>
        <xdr:cNvPr id="11" name="Line 47"/>
        <xdr:cNvSpPr>
          <a:spLocks/>
        </xdr:cNvSpPr>
      </xdr:nvSpPr>
      <xdr:spPr>
        <a:xfrm>
          <a:off x="381000" y="1114425"/>
          <a:ext cx="2114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371475</xdr:colOff>
      <xdr:row>6</xdr:row>
      <xdr:rowOff>0</xdr:rowOff>
    </xdr:from>
    <xdr:to>
      <xdr:col>3</xdr:col>
      <xdr:colOff>9525</xdr:colOff>
      <xdr:row>7</xdr:row>
      <xdr:rowOff>866775</xdr:rowOff>
    </xdr:to>
    <xdr:sp>
      <xdr:nvSpPr>
        <xdr:cNvPr id="12" name="Line 48"/>
        <xdr:cNvSpPr>
          <a:spLocks/>
        </xdr:cNvSpPr>
      </xdr:nvSpPr>
      <xdr:spPr>
        <a:xfrm>
          <a:off x="371475" y="1095375"/>
          <a:ext cx="21336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9080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20</xdr:col>
      <xdr:colOff>238125</xdr:colOff>
      <xdr:row>2</xdr:row>
      <xdr:rowOff>9525</xdr:rowOff>
    </xdr:from>
    <xdr:to>
      <xdr:col>25</xdr:col>
      <xdr:colOff>190500</xdr:colOff>
      <xdr:row>2</xdr:row>
      <xdr:rowOff>9525</xdr:rowOff>
    </xdr:to>
    <xdr:sp>
      <xdr:nvSpPr>
        <xdr:cNvPr id="6" name="Line 1"/>
        <xdr:cNvSpPr>
          <a:spLocks/>
        </xdr:cNvSpPr>
      </xdr:nvSpPr>
      <xdr:spPr>
        <a:xfrm flipV="1">
          <a:off x="11515725" y="3524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171450</xdr:rowOff>
    </xdr:from>
    <xdr:to>
      <xdr:col>28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46304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1133475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28750" y="514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581025</xdr:colOff>
      <xdr:row>9</xdr:row>
      <xdr:rowOff>0</xdr:rowOff>
    </xdr:to>
    <xdr:sp>
      <xdr:nvSpPr>
        <xdr:cNvPr id="11" name="Line 44"/>
        <xdr:cNvSpPr>
          <a:spLocks/>
        </xdr:cNvSpPr>
      </xdr:nvSpPr>
      <xdr:spPr>
        <a:xfrm>
          <a:off x="304800" y="1114425"/>
          <a:ext cx="20955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542925</xdr:colOff>
      <xdr:row>7</xdr:row>
      <xdr:rowOff>590550</xdr:rowOff>
    </xdr:to>
    <xdr:sp>
      <xdr:nvSpPr>
        <xdr:cNvPr id="12" name="Line 45"/>
        <xdr:cNvSpPr>
          <a:spLocks/>
        </xdr:cNvSpPr>
      </xdr:nvSpPr>
      <xdr:spPr>
        <a:xfrm>
          <a:off x="295275" y="1095375"/>
          <a:ext cx="2066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9080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47625</xdr:colOff>
      <xdr:row>2</xdr:row>
      <xdr:rowOff>9525</xdr:rowOff>
    </xdr:from>
    <xdr:to>
      <xdr:col>27</xdr:col>
      <xdr:colOff>0</xdr:colOff>
      <xdr:row>2</xdr:row>
      <xdr:rowOff>9525</xdr:rowOff>
    </xdr:to>
    <xdr:sp>
      <xdr:nvSpPr>
        <xdr:cNvPr id="6" name="Line 1"/>
        <xdr:cNvSpPr>
          <a:spLocks/>
        </xdr:cNvSpPr>
      </xdr:nvSpPr>
      <xdr:spPr>
        <a:xfrm flipV="1">
          <a:off x="12163425" y="3524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171450</xdr:rowOff>
    </xdr:from>
    <xdr:to>
      <xdr:col>25</xdr:col>
      <xdr:colOff>0</xdr:colOff>
      <xdr:row>2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33731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171450</xdr:rowOff>
    </xdr:from>
    <xdr:to>
      <xdr:col>28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46304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1133475</xdr:colOff>
      <xdr:row>3</xdr:row>
      <xdr:rowOff>0</xdr:rowOff>
    </xdr:from>
    <xdr:to>
      <xdr:col>3</xdr:col>
      <xdr:colOff>419100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28750" y="514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581025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114425"/>
          <a:ext cx="20955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542925</xdr:colOff>
      <xdr:row>7</xdr:row>
      <xdr:rowOff>590550</xdr:rowOff>
    </xdr:to>
    <xdr:sp>
      <xdr:nvSpPr>
        <xdr:cNvPr id="12" name="Line 12"/>
        <xdr:cNvSpPr>
          <a:spLocks/>
        </xdr:cNvSpPr>
      </xdr:nvSpPr>
      <xdr:spPr>
        <a:xfrm>
          <a:off x="295275" y="1095375"/>
          <a:ext cx="2066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705100" y="657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33</xdr:col>
      <xdr:colOff>352425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14316075" y="4381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3" name="Line 1"/>
        <xdr:cNvSpPr>
          <a:spLocks/>
        </xdr:cNvSpPr>
      </xdr:nvSpPr>
      <xdr:spPr>
        <a:xfrm>
          <a:off x="12715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4" name="Line 1"/>
        <xdr:cNvSpPr>
          <a:spLocks/>
        </xdr:cNvSpPr>
      </xdr:nvSpPr>
      <xdr:spPr>
        <a:xfrm>
          <a:off x="127158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190500</xdr:rowOff>
    </xdr:from>
    <xdr:to>
      <xdr:col>57</xdr:col>
      <xdr:colOff>0</xdr:colOff>
      <xdr:row>1</xdr:row>
      <xdr:rowOff>190500</xdr:rowOff>
    </xdr:to>
    <xdr:sp>
      <xdr:nvSpPr>
        <xdr:cNvPr id="5" name="Line 1"/>
        <xdr:cNvSpPr>
          <a:spLocks/>
        </xdr:cNvSpPr>
      </xdr:nvSpPr>
      <xdr:spPr>
        <a:xfrm>
          <a:off x="2626995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3</xdr:col>
      <xdr:colOff>0</xdr:colOff>
      <xdr:row>125</xdr:row>
      <xdr:rowOff>0</xdr:rowOff>
    </xdr:to>
    <xdr:sp>
      <xdr:nvSpPr>
        <xdr:cNvPr id="6" name="Line 1"/>
        <xdr:cNvSpPr>
          <a:spLocks/>
        </xdr:cNvSpPr>
      </xdr:nvSpPr>
      <xdr:spPr>
        <a:xfrm>
          <a:off x="419100" y="29841825"/>
          <a:ext cx="21526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3</xdr:col>
      <xdr:colOff>0</xdr:colOff>
      <xdr:row>125</xdr:row>
      <xdr:rowOff>0</xdr:rowOff>
    </xdr:to>
    <xdr:sp>
      <xdr:nvSpPr>
        <xdr:cNvPr id="7" name="Line 2"/>
        <xdr:cNvSpPr>
          <a:spLocks/>
        </xdr:cNvSpPr>
      </xdr:nvSpPr>
      <xdr:spPr>
        <a:xfrm>
          <a:off x="419100" y="29841825"/>
          <a:ext cx="21526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3</xdr:col>
      <xdr:colOff>0</xdr:colOff>
      <xdr:row>125</xdr:row>
      <xdr:rowOff>0</xdr:rowOff>
    </xdr:to>
    <xdr:sp>
      <xdr:nvSpPr>
        <xdr:cNvPr id="8" name="Line 3"/>
        <xdr:cNvSpPr>
          <a:spLocks/>
        </xdr:cNvSpPr>
      </xdr:nvSpPr>
      <xdr:spPr>
        <a:xfrm>
          <a:off x="419100" y="29841825"/>
          <a:ext cx="21526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3</xdr:col>
      <xdr:colOff>0</xdr:colOff>
      <xdr:row>125</xdr:row>
      <xdr:rowOff>0</xdr:rowOff>
    </xdr:to>
    <xdr:sp>
      <xdr:nvSpPr>
        <xdr:cNvPr id="9" name="Line 4"/>
        <xdr:cNvSpPr>
          <a:spLocks/>
        </xdr:cNvSpPr>
      </xdr:nvSpPr>
      <xdr:spPr>
        <a:xfrm>
          <a:off x="419100" y="29841825"/>
          <a:ext cx="21526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97</xdr:row>
      <xdr:rowOff>0</xdr:rowOff>
    </xdr:to>
    <xdr:sp>
      <xdr:nvSpPr>
        <xdr:cNvPr id="10" name="Line 1"/>
        <xdr:cNvSpPr>
          <a:spLocks/>
        </xdr:cNvSpPr>
      </xdr:nvSpPr>
      <xdr:spPr>
        <a:xfrm>
          <a:off x="419100" y="21507450"/>
          <a:ext cx="21526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97</xdr:row>
      <xdr:rowOff>0</xdr:rowOff>
    </xdr:to>
    <xdr:sp>
      <xdr:nvSpPr>
        <xdr:cNvPr id="11" name="Line 2"/>
        <xdr:cNvSpPr>
          <a:spLocks/>
        </xdr:cNvSpPr>
      </xdr:nvSpPr>
      <xdr:spPr>
        <a:xfrm>
          <a:off x="419100" y="21507450"/>
          <a:ext cx="21526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97</xdr:row>
      <xdr:rowOff>0</xdr:rowOff>
    </xdr:to>
    <xdr:sp>
      <xdr:nvSpPr>
        <xdr:cNvPr id="12" name="Line 3"/>
        <xdr:cNvSpPr>
          <a:spLocks/>
        </xdr:cNvSpPr>
      </xdr:nvSpPr>
      <xdr:spPr>
        <a:xfrm>
          <a:off x="419100" y="21507450"/>
          <a:ext cx="21526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97</xdr:row>
      <xdr:rowOff>0</xdr:rowOff>
    </xdr:to>
    <xdr:sp>
      <xdr:nvSpPr>
        <xdr:cNvPr id="13" name="Line 4"/>
        <xdr:cNvSpPr>
          <a:spLocks/>
        </xdr:cNvSpPr>
      </xdr:nvSpPr>
      <xdr:spPr>
        <a:xfrm>
          <a:off x="419100" y="21507450"/>
          <a:ext cx="21526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2</xdr:row>
      <xdr:rowOff>0</xdr:rowOff>
    </xdr:from>
    <xdr:to>
      <xdr:col>33</xdr:col>
      <xdr:colOff>85725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8488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>
      <xdr:nvSpPr>
        <xdr:cNvPr id="3" name="Line 1"/>
        <xdr:cNvSpPr>
          <a:spLocks/>
        </xdr:cNvSpPr>
      </xdr:nvSpPr>
      <xdr:spPr>
        <a:xfrm>
          <a:off x="876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190500</xdr:rowOff>
    </xdr:from>
    <xdr:to>
      <xdr:col>57</xdr:col>
      <xdr:colOff>0</xdr:colOff>
      <xdr:row>1</xdr:row>
      <xdr:rowOff>190500</xdr:rowOff>
    </xdr:to>
    <xdr:sp>
      <xdr:nvSpPr>
        <xdr:cNvPr id="4" name="Line 1"/>
        <xdr:cNvSpPr>
          <a:spLocks/>
        </xdr:cNvSpPr>
      </xdr:nvSpPr>
      <xdr:spPr>
        <a:xfrm>
          <a:off x="1954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9525</xdr:rowOff>
    </xdr:from>
    <xdr:to>
      <xdr:col>3</xdr:col>
      <xdr:colOff>0</xdr:colOff>
      <xdr:row>124</xdr:row>
      <xdr:rowOff>0</xdr:rowOff>
    </xdr:to>
    <xdr:sp>
      <xdr:nvSpPr>
        <xdr:cNvPr id="5" name="Line 1"/>
        <xdr:cNvSpPr>
          <a:spLocks/>
        </xdr:cNvSpPr>
      </xdr:nvSpPr>
      <xdr:spPr>
        <a:xfrm>
          <a:off x="295275" y="28860750"/>
          <a:ext cx="19812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9525</xdr:rowOff>
    </xdr:from>
    <xdr:to>
      <xdr:col>3</xdr:col>
      <xdr:colOff>0</xdr:colOff>
      <xdr:row>124</xdr:row>
      <xdr:rowOff>0</xdr:rowOff>
    </xdr:to>
    <xdr:sp>
      <xdr:nvSpPr>
        <xdr:cNvPr id="6" name="Line 2"/>
        <xdr:cNvSpPr>
          <a:spLocks/>
        </xdr:cNvSpPr>
      </xdr:nvSpPr>
      <xdr:spPr>
        <a:xfrm>
          <a:off x="295275" y="28860750"/>
          <a:ext cx="19812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9525</xdr:rowOff>
    </xdr:from>
    <xdr:to>
      <xdr:col>3</xdr:col>
      <xdr:colOff>0</xdr:colOff>
      <xdr:row>124</xdr:row>
      <xdr:rowOff>0</xdr:rowOff>
    </xdr:to>
    <xdr:sp>
      <xdr:nvSpPr>
        <xdr:cNvPr id="7" name="Line 3"/>
        <xdr:cNvSpPr>
          <a:spLocks/>
        </xdr:cNvSpPr>
      </xdr:nvSpPr>
      <xdr:spPr>
        <a:xfrm>
          <a:off x="295275" y="28860750"/>
          <a:ext cx="19812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9525</xdr:rowOff>
    </xdr:from>
    <xdr:to>
      <xdr:col>3</xdr:col>
      <xdr:colOff>0</xdr:colOff>
      <xdr:row>124</xdr:row>
      <xdr:rowOff>0</xdr:rowOff>
    </xdr:to>
    <xdr:sp>
      <xdr:nvSpPr>
        <xdr:cNvPr id="8" name="Line 4"/>
        <xdr:cNvSpPr>
          <a:spLocks/>
        </xdr:cNvSpPr>
      </xdr:nvSpPr>
      <xdr:spPr>
        <a:xfrm>
          <a:off x="295275" y="28860750"/>
          <a:ext cx="19812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3</xdr:col>
      <xdr:colOff>0</xdr:colOff>
      <xdr:row>96</xdr:row>
      <xdr:rowOff>0</xdr:rowOff>
    </xdr:to>
    <xdr:sp>
      <xdr:nvSpPr>
        <xdr:cNvPr id="9" name="Line 1"/>
        <xdr:cNvSpPr>
          <a:spLocks/>
        </xdr:cNvSpPr>
      </xdr:nvSpPr>
      <xdr:spPr>
        <a:xfrm>
          <a:off x="295275" y="20526375"/>
          <a:ext cx="19812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3</xdr:col>
      <xdr:colOff>0</xdr:colOff>
      <xdr:row>96</xdr:row>
      <xdr:rowOff>0</xdr:rowOff>
    </xdr:to>
    <xdr:sp>
      <xdr:nvSpPr>
        <xdr:cNvPr id="10" name="Line 2"/>
        <xdr:cNvSpPr>
          <a:spLocks/>
        </xdr:cNvSpPr>
      </xdr:nvSpPr>
      <xdr:spPr>
        <a:xfrm>
          <a:off x="295275" y="20526375"/>
          <a:ext cx="19812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3</xdr:col>
      <xdr:colOff>0</xdr:colOff>
      <xdr:row>96</xdr:row>
      <xdr:rowOff>0</xdr:rowOff>
    </xdr:to>
    <xdr:sp>
      <xdr:nvSpPr>
        <xdr:cNvPr id="11" name="Line 3"/>
        <xdr:cNvSpPr>
          <a:spLocks/>
        </xdr:cNvSpPr>
      </xdr:nvSpPr>
      <xdr:spPr>
        <a:xfrm>
          <a:off x="295275" y="20526375"/>
          <a:ext cx="19812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3</xdr:col>
      <xdr:colOff>0</xdr:colOff>
      <xdr:row>96</xdr:row>
      <xdr:rowOff>0</xdr:rowOff>
    </xdr:to>
    <xdr:sp>
      <xdr:nvSpPr>
        <xdr:cNvPr id="12" name="Line 4"/>
        <xdr:cNvSpPr>
          <a:spLocks/>
        </xdr:cNvSpPr>
      </xdr:nvSpPr>
      <xdr:spPr>
        <a:xfrm>
          <a:off x="295275" y="20526375"/>
          <a:ext cx="19812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P%20D09VTA2(7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HE%20CHINH%20QUY\KHOA%202009\DIEM%20HOCKY%205_KHOA%2009\LOP%20D09VT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HE%20CHINH%20QUY\DATA%20KQHT%20CQ%2005.01.2012_Hoang%20chuyen\BANG%20DIEM%20DAI%20HOC%202008\LOP%20D08VTA2(3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T LEN LOP"/>
      <sheetName val="HK1"/>
      <sheetName val="HK2"/>
      <sheetName val="HK3"/>
      <sheetName val="HK4"/>
      <sheetName val="HK5"/>
      <sheetName val="HK6"/>
      <sheetName val="XET LEN LOP 2012-2013"/>
    </sheetNames>
    <sheetDataSet>
      <sheetData sheetId="1">
        <row r="10">
          <cell r="J10">
            <v>8</v>
          </cell>
          <cell r="M10">
            <v>7</v>
          </cell>
          <cell r="P10">
            <v>6</v>
          </cell>
          <cell r="S10">
            <v>9</v>
          </cell>
          <cell r="V10">
            <v>5</v>
          </cell>
          <cell r="Y10">
            <v>6</v>
          </cell>
        </row>
        <row r="11">
          <cell r="J11">
            <v>8</v>
          </cell>
          <cell r="M11">
            <v>8</v>
          </cell>
          <cell r="P11">
            <v>5</v>
          </cell>
          <cell r="S11">
            <v>9</v>
          </cell>
          <cell r="V11">
            <v>5</v>
          </cell>
          <cell r="Y11">
            <v>6</v>
          </cell>
        </row>
        <row r="12">
          <cell r="J12">
            <v>6</v>
          </cell>
          <cell r="M12">
            <v>6</v>
          </cell>
          <cell r="P12">
            <v>5</v>
          </cell>
          <cell r="S12">
            <v>6</v>
          </cell>
          <cell r="V12">
            <v>7</v>
          </cell>
          <cell r="Y12">
            <v>8</v>
          </cell>
        </row>
        <row r="13">
          <cell r="J13">
            <v>7</v>
          </cell>
          <cell r="M13">
            <v>6</v>
          </cell>
          <cell r="P13">
            <v>7</v>
          </cell>
          <cell r="S13">
            <v>6</v>
          </cell>
          <cell r="V13">
            <v>5</v>
          </cell>
          <cell r="Y13">
            <v>8</v>
          </cell>
        </row>
        <row r="14">
          <cell r="J14">
            <v>6</v>
          </cell>
          <cell r="M14">
            <v>6</v>
          </cell>
          <cell r="P14">
            <v>7</v>
          </cell>
          <cell r="S14">
            <v>6</v>
          </cell>
          <cell r="V14">
            <v>9</v>
          </cell>
          <cell r="Y14">
            <v>7</v>
          </cell>
        </row>
        <row r="15">
          <cell r="J15">
            <v>7</v>
          </cell>
          <cell r="M15">
            <v>7</v>
          </cell>
          <cell r="P15">
            <v>7</v>
          </cell>
          <cell r="S15">
            <v>9</v>
          </cell>
          <cell r="V15">
            <v>8</v>
          </cell>
          <cell r="Y15">
            <v>7</v>
          </cell>
        </row>
        <row r="16">
          <cell r="J16">
            <v>6</v>
          </cell>
          <cell r="M16">
            <v>6</v>
          </cell>
          <cell r="P16">
            <v>6</v>
          </cell>
          <cell r="S16">
            <v>6</v>
          </cell>
          <cell r="V16">
            <v>5</v>
          </cell>
          <cell r="Y16">
            <v>6</v>
          </cell>
        </row>
        <row r="17">
          <cell r="J17">
            <v>7</v>
          </cell>
          <cell r="M17">
            <v>7</v>
          </cell>
          <cell r="P17">
            <v>5</v>
          </cell>
          <cell r="S17">
            <v>8</v>
          </cell>
          <cell r="V17">
            <v>6</v>
          </cell>
          <cell r="Y17">
            <v>8</v>
          </cell>
        </row>
        <row r="18">
          <cell r="J18">
            <v>6</v>
          </cell>
          <cell r="M18">
            <v>7</v>
          </cell>
          <cell r="P18">
            <v>5</v>
          </cell>
          <cell r="S18">
            <v>9</v>
          </cell>
          <cell r="V18">
            <v>7</v>
          </cell>
          <cell r="Y18">
            <v>8</v>
          </cell>
        </row>
        <row r="19">
          <cell r="J19">
            <v>5</v>
          </cell>
          <cell r="M19">
            <v>6</v>
          </cell>
          <cell r="P19">
            <v>5</v>
          </cell>
          <cell r="S19">
            <v>7</v>
          </cell>
          <cell r="V19">
            <v>5</v>
          </cell>
          <cell r="Y19">
            <v>8</v>
          </cell>
        </row>
        <row r="20">
          <cell r="J20">
            <v>5</v>
          </cell>
          <cell r="M20">
            <v>6</v>
          </cell>
          <cell r="P20">
            <v>7</v>
          </cell>
          <cell r="S20">
            <v>8</v>
          </cell>
          <cell r="V20">
            <v>6</v>
          </cell>
          <cell r="Y20">
            <v>6</v>
          </cell>
        </row>
        <row r="21">
          <cell r="J21">
            <v>5</v>
          </cell>
          <cell r="M21">
            <v>6</v>
          </cell>
          <cell r="P21">
            <v>5</v>
          </cell>
          <cell r="S21">
            <v>6</v>
          </cell>
          <cell r="V21">
            <v>7</v>
          </cell>
          <cell r="Y21">
            <v>8</v>
          </cell>
        </row>
        <row r="22">
          <cell r="J22">
            <v>8</v>
          </cell>
          <cell r="M22">
            <v>8</v>
          </cell>
          <cell r="P22">
            <v>5</v>
          </cell>
          <cell r="S22">
            <v>8</v>
          </cell>
          <cell r="V22">
            <v>5</v>
          </cell>
          <cell r="Y22">
            <v>9</v>
          </cell>
        </row>
        <row r="23">
          <cell r="J23">
            <v>7</v>
          </cell>
          <cell r="M23">
            <v>6</v>
          </cell>
          <cell r="P23">
            <v>5</v>
          </cell>
          <cell r="S23">
            <v>8</v>
          </cell>
          <cell r="V23">
            <v>5</v>
          </cell>
          <cell r="Y23">
            <v>6</v>
          </cell>
        </row>
        <row r="24">
          <cell r="J24">
            <v>8</v>
          </cell>
          <cell r="M24">
            <v>6</v>
          </cell>
          <cell r="P24">
            <v>5</v>
          </cell>
          <cell r="S24">
            <v>8</v>
          </cell>
          <cell r="V24">
            <v>6</v>
          </cell>
          <cell r="Y24">
            <v>7</v>
          </cell>
        </row>
        <row r="25">
          <cell r="J25">
            <v>7</v>
          </cell>
          <cell r="M25">
            <v>5</v>
          </cell>
          <cell r="P25">
            <v>5</v>
          </cell>
          <cell r="S25">
            <v>6</v>
          </cell>
          <cell r="V25">
            <v>6</v>
          </cell>
          <cell r="Y25">
            <v>8</v>
          </cell>
        </row>
        <row r="26">
          <cell r="J26">
            <v>7</v>
          </cell>
          <cell r="M26">
            <v>7</v>
          </cell>
          <cell r="P26">
            <v>5</v>
          </cell>
          <cell r="S26">
            <v>7</v>
          </cell>
          <cell r="V26">
            <v>6</v>
          </cell>
          <cell r="Y26">
            <v>7</v>
          </cell>
        </row>
        <row r="27">
          <cell r="J27">
            <v>7</v>
          </cell>
          <cell r="M27">
            <v>7</v>
          </cell>
          <cell r="P27">
            <v>7</v>
          </cell>
          <cell r="S27">
            <v>5</v>
          </cell>
          <cell r="V27">
            <v>6</v>
          </cell>
          <cell r="Y27">
            <v>7</v>
          </cell>
        </row>
        <row r="28">
          <cell r="J28">
            <v>8</v>
          </cell>
          <cell r="M28">
            <v>7</v>
          </cell>
          <cell r="P28">
            <v>6</v>
          </cell>
          <cell r="S28">
            <v>10</v>
          </cell>
          <cell r="V28">
            <v>7</v>
          </cell>
          <cell r="Y28">
            <v>8</v>
          </cell>
        </row>
        <row r="29">
          <cell r="J29">
            <v>5</v>
          </cell>
          <cell r="M29">
            <v>7</v>
          </cell>
          <cell r="P29">
            <v>5</v>
          </cell>
          <cell r="S29">
            <v>4</v>
          </cell>
          <cell r="V29">
            <v>5</v>
          </cell>
          <cell r="Y29">
            <v>8</v>
          </cell>
        </row>
        <row r="30">
          <cell r="J30">
            <v>6</v>
          </cell>
          <cell r="M30">
            <v>6</v>
          </cell>
          <cell r="P30">
            <v>7</v>
          </cell>
          <cell r="S30">
            <v>9</v>
          </cell>
          <cell r="V30">
            <v>7</v>
          </cell>
          <cell r="Y30">
            <v>7</v>
          </cell>
        </row>
        <row r="31">
          <cell r="J31">
            <v>6</v>
          </cell>
          <cell r="M31">
            <v>7</v>
          </cell>
          <cell r="P31">
            <v>6</v>
          </cell>
          <cell r="S31">
            <v>7</v>
          </cell>
          <cell r="V31">
            <v>7</v>
          </cell>
          <cell r="Y31">
            <v>7</v>
          </cell>
        </row>
        <row r="32">
          <cell r="J32">
            <v>5</v>
          </cell>
          <cell r="M32">
            <v>5</v>
          </cell>
          <cell r="P32">
            <v>7</v>
          </cell>
          <cell r="S32">
            <v>5</v>
          </cell>
          <cell r="V32">
            <v>5</v>
          </cell>
          <cell r="Y32">
            <v>7</v>
          </cell>
        </row>
        <row r="33">
          <cell r="J33">
            <v>7</v>
          </cell>
          <cell r="M33">
            <v>7</v>
          </cell>
          <cell r="P33">
            <v>5</v>
          </cell>
          <cell r="S33">
            <v>7</v>
          </cell>
          <cell r="V33">
            <v>5</v>
          </cell>
          <cell r="Y33">
            <v>8</v>
          </cell>
        </row>
        <row r="34">
          <cell r="J34">
            <v>6</v>
          </cell>
          <cell r="M34">
            <v>7</v>
          </cell>
          <cell r="P34">
            <v>5</v>
          </cell>
          <cell r="S34">
            <v>7</v>
          </cell>
          <cell r="V34">
            <v>6</v>
          </cell>
          <cell r="Y34">
            <v>7</v>
          </cell>
        </row>
        <row r="35">
          <cell r="J35">
            <v>7</v>
          </cell>
          <cell r="M35">
            <v>7</v>
          </cell>
          <cell r="P35">
            <v>6</v>
          </cell>
          <cell r="S35">
            <v>9</v>
          </cell>
          <cell r="V35">
            <v>5</v>
          </cell>
          <cell r="Y35">
            <v>7</v>
          </cell>
        </row>
        <row r="36">
          <cell r="J36">
            <v>8</v>
          </cell>
          <cell r="M36">
            <v>6</v>
          </cell>
          <cell r="P36">
            <v>7</v>
          </cell>
          <cell r="S36">
            <v>7</v>
          </cell>
          <cell r="V36">
            <v>5</v>
          </cell>
          <cell r="Y36">
            <v>6</v>
          </cell>
        </row>
        <row r="37">
          <cell r="J37">
            <v>5</v>
          </cell>
          <cell r="M37">
            <v>6</v>
          </cell>
          <cell r="P37">
            <v>5</v>
          </cell>
          <cell r="S37">
            <v>5</v>
          </cell>
          <cell r="V37">
            <v>5</v>
          </cell>
          <cell r="Y37">
            <v>7</v>
          </cell>
        </row>
        <row r="38">
          <cell r="J38">
            <v>7</v>
          </cell>
          <cell r="M38">
            <v>8</v>
          </cell>
          <cell r="P38">
            <v>8</v>
          </cell>
          <cell r="S38">
            <v>8</v>
          </cell>
          <cell r="V38">
            <v>8</v>
          </cell>
          <cell r="Y38">
            <v>7</v>
          </cell>
        </row>
        <row r="39">
          <cell r="J39">
            <v>7</v>
          </cell>
          <cell r="M39">
            <v>7</v>
          </cell>
          <cell r="P39">
            <v>5</v>
          </cell>
          <cell r="S39">
            <v>6</v>
          </cell>
          <cell r="V39">
            <v>5</v>
          </cell>
          <cell r="Y39">
            <v>8</v>
          </cell>
        </row>
        <row r="40">
          <cell r="J40">
            <v>8</v>
          </cell>
          <cell r="M40">
            <v>7</v>
          </cell>
          <cell r="P40">
            <v>5</v>
          </cell>
          <cell r="S40">
            <v>8</v>
          </cell>
          <cell r="V40">
            <v>5</v>
          </cell>
          <cell r="Y40">
            <v>6</v>
          </cell>
        </row>
        <row r="41">
          <cell r="J41">
            <v>8</v>
          </cell>
          <cell r="M41">
            <v>7</v>
          </cell>
          <cell r="P41">
            <v>6</v>
          </cell>
          <cell r="S41">
            <v>5</v>
          </cell>
          <cell r="V41">
            <v>7</v>
          </cell>
          <cell r="Y41">
            <v>6</v>
          </cell>
        </row>
        <row r="42">
          <cell r="J42">
            <v>7</v>
          </cell>
          <cell r="M42">
            <v>7</v>
          </cell>
          <cell r="P42">
            <v>5</v>
          </cell>
          <cell r="S42">
            <v>3</v>
          </cell>
          <cell r="V42">
            <v>4</v>
          </cell>
          <cell r="Y42">
            <v>7</v>
          </cell>
        </row>
        <row r="43">
          <cell r="J43">
            <v>6</v>
          </cell>
          <cell r="M43">
            <v>7</v>
          </cell>
          <cell r="P43">
            <v>7</v>
          </cell>
          <cell r="S43">
            <v>6</v>
          </cell>
          <cell r="V43">
            <v>7</v>
          </cell>
          <cell r="Y43">
            <v>5</v>
          </cell>
        </row>
        <row r="44">
          <cell r="J44">
            <v>5</v>
          </cell>
          <cell r="M44">
            <v>5</v>
          </cell>
          <cell r="P44">
            <v>4</v>
          </cell>
          <cell r="S44">
            <v>7</v>
          </cell>
          <cell r="V44">
            <v>3</v>
          </cell>
          <cell r="Y44">
            <v>7</v>
          </cell>
        </row>
        <row r="45">
          <cell r="J45">
            <v>7</v>
          </cell>
          <cell r="M45">
            <v>5</v>
          </cell>
          <cell r="P45">
            <v>5</v>
          </cell>
          <cell r="S45">
            <v>5</v>
          </cell>
          <cell r="V45">
            <v>8</v>
          </cell>
          <cell r="Y45">
            <v>6</v>
          </cell>
        </row>
        <row r="46">
          <cell r="J46">
            <v>8</v>
          </cell>
          <cell r="M46">
            <v>7</v>
          </cell>
          <cell r="P46">
            <v>9</v>
          </cell>
          <cell r="S46">
            <v>5</v>
          </cell>
          <cell r="V46">
            <v>6</v>
          </cell>
          <cell r="Y46">
            <v>6</v>
          </cell>
        </row>
        <row r="47">
          <cell r="J47">
            <v>8</v>
          </cell>
          <cell r="M47">
            <v>7</v>
          </cell>
          <cell r="P47">
            <v>6</v>
          </cell>
          <cell r="S47">
            <v>7</v>
          </cell>
          <cell r="V47">
            <v>5</v>
          </cell>
          <cell r="Y47">
            <v>6</v>
          </cell>
        </row>
        <row r="48">
          <cell r="J48">
            <v>8</v>
          </cell>
          <cell r="M48">
            <v>6</v>
          </cell>
          <cell r="P48">
            <v>5</v>
          </cell>
          <cell r="S48">
            <v>7</v>
          </cell>
          <cell r="V48">
            <v>8</v>
          </cell>
          <cell r="Y48">
            <v>8</v>
          </cell>
        </row>
        <row r="49">
          <cell r="J49">
            <v>6</v>
          </cell>
          <cell r="M49">
            <v>5</v>
          </cell>
          <cell r="P49">
            <v>6</v>
          </cell>
          <cell r="S49">
            <v>7</v>
          </cell>
          <cell r="V49">
            <v>5</v>
          </cell>
          <cell r="Y49">
            <v>6</v>
          </cell>
        </row>
        <row r="50">
          <cell r="J50">
            <v>8</v>
          </cell>
          <cell r="M50">
            <v>7</v>
          </cell>
          <cell r="P50">
            <v>5</v>
          </cell>
          <cell r="S50">
            <v>7</v>
          </cell>
          <cell r="V50">
            <v>8</v>
          </cell>
          <cell r="Y50">
            <v>7</v>
          </cell>
        </row>
        <row r="51">
          <cell r="J51">
            <v>7</v>
          </cell>
          <cell r="M51">
            <v>7</v>
          </cell>
          <cell r="P51">
            <v>5</v>
          </cell>
          <cell r="S51">
            <v>5</v>
          </cell>
          <cell r="V51">
            <v>7</v>
          </cell>
          <cell r="Y51">
            <v>8</v>
          </cell>
        </row>
        <row r="52">
          <cell r="J52">
            <v>8</v>
          </cell>
          <cell r="M52">
            <v>6</v>
          </cell>
          <cell r="P52">
            <v>7</v>
          </cell>
          <cell r="S52">
            <v>9</v>
          </cell>
          <cell r="V52">
            <v>8</v>
          </cell>
          <cell r="Y52">
            <v>8</v>
          </cell>
        </row>
        <row r="53">
          <cell r="J53">
            <v>8</v>
          </cell>
          <cell r="M53">
            <v>9</v>
          </cell>
          <cell r="P53">
            <v>5</v>
          </cell>
          <cell r="S53">
            <v>7</v>
          </cell>
          <cell r="V53">
            <v>6</v>
          </cell>
          <cell r="Y53">
            <v>7</v>
          </cell>
        </row>
        <row r="54">
          <cell r="J54">
            <v>8</v>
          </cell>
          <cell r="M54">
            <v>5</v>
          </cell>
          <cell r="P54">
            <v>5</v>
          </cell>
          <cell r="S54">
            <v>9</v>
          </cell>
          <cell r="V54">
            <v>7</v>
          </cell>
          <cell r="Y54">
            <v>7</v>
          </cell>
        </row>
        <row r="55">
          <cell r="J55">
            <v>8</v>
          </cell>
          <cell r="M55">
            <v>7</v>
          </cell>
          <cell r="P55">
            <v>5</v>
          </cell>
          <cell r="S55">
            <v>8</v>
          </cell>
          <cell r="V55">
            <v>5</v>
          </cell>
          <cell r="Y55">
            <v>5</v>
          </cell>
        </row>
        <row r="56">
          <cell r="J56">
            <v>5</v>
          </cell>
          <cell r="M56">
            <v>7</v>
          </cell>
          <cell r="P56">
            <v>6</v>
          </cell>
          <cell r="S56">
            <v>6</v>
          </cell>
          <cell r="V56">
            <v>5</v>
          </cell>
          <cell r="Y56">
            <v>7</v>
          </cell>
        </row>
        <row r="57">
          <cell r="J57">
            <v>7</v>
          </cell>
          <cell r="M57">
            <v>7</v>
          </cell>
          <cell r="P57">
            <v>6</v>
          </cell>
          <cell r="S57">
            <v>7</v>
          </cell>
          <cell r="V57">
            <v>7</v>
          </cell>
          <cell r="Y57">
            <v>5</v>
          </cell>
        </row>
        <row r="58">
          <cell r="J58">
            <v>7</v>
          </cell>
          <cell r="M58">
            <v>7</v>
          </cell>
          <cell r="P58">
            <v>5</v>
          </cell>
          <cell r="S58">
            <v>7</v>
          </cell>
          <cell r="V58">
            <v>5</v>
          </cell>
          <cell r="Y58">
            <v>6</v>
          </cell>
        </row>
        <row r="59">
          <cell r="J59">
            <v>7</v>
          </cell>
          <cell r="M59">
            <v>5</v>
          </cell>
          <cell r="P59">
            <v>5</v>
          </cell>
          <cell r="S59">
            <v>7</v>
          </cell>
          <cell r="V59">
            <v>5</v>
          </cell>
          <cell r="Y59">
            <v>8</v>
          </cell>
        </row>
        <row r="60">
          <cell r="J60">
            <v>7</v>
          </cell>
          <cell r="M60">
            <v>7</v>
          </cell>
          <cell r="P60">
            <v>6</v>
          </cell>
          <cell r="S60">
            <v>7</v>
          </cell>
          <cell r="V60">
            <v>6</v>
          </cell>
          <cell r="Y60">
            <v>7</v>
          </cell>
        </row>
        <row r="61">
          <cell r="J61">
            <v>8</v>
          </cell>
          <cell r="M61">
            <v>7</v>
          </cell>
          <cell r="P61">
            <v>5</v>
          </cell>
          <cell r="S61">
            <v>5</v>
          </cell>
          <cell r="V61">
            <v>7</v>
          </cell>
          <cell r="Y61">
            <v>7</v>
          </cell>
        </row>
        <row r="62">
          <cell r="J62">
            <v>7</v>
          </cell>
          <cell r="M62">
            <v>7</v>
          </cell>
          <cell r="P62">
            <v>7</v>
          </cell>
          <cell r="S62">
            <v>7</v>
          </cell>
          <cell r="V62">
            <v>5</v>
          </cell>
          <cell r="Y62">
            <v>6</v>
          </cell>
        </row>
        <row r="63">
          <cell r="J63">
            <v>6</v>
          </cell>
          <cell r="M63">
            <v>7</v>
          </cell>
          <cell r="P63">
            <v>7</v>
          </cell>
          <cell r="S63">
            <v>9</v>
          </cell>
          <cell r="V63">
            <v>7</v>
          </cell>
          <cell r="Y63">
            <v>7</v>
          </cell>
        </row>
        <row r="64">
          <cell r="J64">
            <v>6</v>
          </cell>
          <cell r="M64">
            <v>6</v>
          </cell>
          <cell r="P64">
            <v>3</v>
          </cell>
          <cell r="S64">
            <v>7</v>
          </cell>
          <cell r="V64">
            <v>5</v>
          </cell>
          <cell r="Y64">
            <v>7</v>
          </cell>
        </row>
        <row r="65">
          <cell r="J65">
            <v>6</v>
          </cell>
          <cell r="M65">
            <v>6</v>
          </cell>
          <cell r="P65">
            <v>6</v>
          </cell>
          <cell r="S65">
            <v>9</v>
          </cell>
          <cell r="V65">
            <v>5</v>
          </cell>
          <cell r="Y65">
            <v>0</v>
          </cell>
        </row>
        <row r="66">
          <cell r="J66">
            <v>8</v>
          </cell>
          <cell r="M66">
            <v>6</v>
          </cell>
          <cell r="P66">
            <v>7</v>
          </cell>
          <cell r="S66">
            <v>6</v>
          </cell>
          <cell r="V66">
            <v>5</v>
          </cell>
          <cell r="Y66">
            <v>7</v>
          </cell>
        </row>
        <row r="67">
          <cell r="J67">
            <v>7</v>
          </cell>
          <cell r="M67">
            <v>6</v>
          </cell>
          <cell r="P67">
            <v>5</v>
          </cell>
          <cell r="S67">
            <v>6</v>
          </cell>
          <cell r="V67">
            <v>5</v>
          </cell>
          <cell r="Y67">
            <v>5</v>
          </cell>
        </row>
        <row r="68">
          <cell r="J68">
            <v>5</v>
          </cell>
          <cell r="M68">
            <v>7</v>
          </cell>
          <cell r="P68">
            <v>5</v>
          </cell>
          <cell r="S68">
            <v>5</v>
          </cell>
          <cell r="V68">
            <v>7</v>
          </cell>
          <cell r="Y68">
            <v>7</v>
          </cell>
        </row>
        <row r="69">
          <cell r="J69">
            <v>7</v>
          </cell>
          <cell r="M69">
            <v>7</v>
          </cell>
          <cell r="P69">
            <v>7</v>
          </cell>
          <cell r="S69">
            <v>9</v>
          </cell>
          <cell r="V69">
            <v>9</v>
          </cell>
          <cell r="Y69">
            <v>9</v>
          </cell>
        </row>
        <row r="70">
          <cell r="J70">
            <v>8</v>
          </cell>
          <cell r="M70">
            <v>7</v>
          </cell>
          <cell r="P70">
            <v>6</v>
          </cell>
          <cell r="S70">
            <v>8</v>
          </cell>
          <cell r="V70">
            <v>5</v>
          </cell>
          <cell r="Y70">
            <v>6</v>
          </cell>
        </row>
        <row r="71">
          <cell r="J71">
            <v>6</v>
          </cell>
          <cell r="M71">
            <v>6</v>
          </cell>
          <cell r="P71">
            <v>5</v>
          </cell>
          <cell r="S71">
            <v>8</v>
          </cell>
          <cell r="V71">
            <v>5</v>
          </cell>
          <cell r="Y71">
            <v>8</v>
          </cell>
        </row>
        <row r="72">
          <cell r="J72">
            <v>7</v>
          </cell>
          <cell r="M72">
            <v>7</v>
          </cell>
          <cell r="P72">
            <v>5</v>
          </cell>
          <cell r="S72">
            <v>5</v>
          </cell>
          <cell r="V72">
            <v>4</v>
          </cell>
          <cell r="Y72">
            <v>6</v>
          </cell>
        </row>
        <row r="73">
          <cell r="J73">
            <v>8</v>
          </cell>
          <cell r="M73">
            <v>7</v>
          </cell>
          <cell r="P73">
            <v>5</v>
          </cell>
          <cell r="S73">
            <v>7</v>
          </cell>
          <cell r="V73">
            <v>5</v>
          </cell>
          <cell r="Y73">
            <v>7</v>
          </cell>
        </row>
        <row r="74">
          <cell r="J74">
            <v>8</v>
          </cell>
          <cell r="M74">
            <v>7</v>
          </cell>
          <cell r="P74">
            <v>5</v>
          </cell>
          <cell r="S74">
            <v>7</v>
          </cell>
          <cell r="V74">
            <v>6</v>
          </cell>
          <cell r="Y74">
            <v>7</v>
          </cell>
        </row>
        <row r="75">
          <cell r="J75">
            <v>5</v>
          </cell>
          <cell r="M75">
            <v>5</v>
          </cell>
          <cell r="P75">
            <v>6</v>
          </cell>
          <cell r="S75">
            <v>5</v>
          </cell>
          <cell r="V75">
            <v>6</v>
          </cell>
          <cell r="Y75">
            <v>5</v>
          </cell>
        </row>
        <row r="76">
          <cell r="J76">
            <v>7</v>
          </cell>
          <cell r="M76">
            <v>6</v>
          </cell>
          <cell r="P76">
            <v>6</v>
          </cell>
          <cell r="S76">
            <v>6</v>
          </cell>
          <cell r="V76">
            <v>6</v>
          </cell>
          <cell r="Y76">
            <v>7</v>
          </cell>
        </row>
        <row r="77">
          <cell r="J77">
            <v>6</v>
          </cell>
          <cell r="M77">
            <v>6</v>
          </cell>
          <cell r="P77">
            <v>5</v>
          </cell>
          <cell r="S77">
            <v>3</v>
          </cell>
          <cell r="V77">
            <v>6</v>
          </cell>
          <cell r="Y77">
            <v>5</v>
          </cell>
        </row>
        <row r="78">
          <cell r="J78">
            <v>4</v>
          </cell>
          <cell r="M78">
            <v>6</v>
          </cell>
          <cell r="P78">
            <v>5</v>
          </cell>
          <cell r="S78">
            <v>3</v>
          </cell>
          <cell r="V78">
            <v>3</v>
          </cell>
          <cell r="Y78">
            <v>6</v>
          </cell>
        </row>
        <row r="79">
          <cell r="J79">
            <v>8</v>
          </cell>
          <cell r="M79">
            <v>8</v>
          </cell>
          <cell r="P79">
            <v>8</v>
          </cell>
          <cell r="S79">
            <v>6</v>
          </cell>
          <cell r="V79">
            <v>7</v>
          </cell>
          <cell r="Y79">
            <v>6</v>
          </cell>
        </row>
        <row r="80">
          <cell r="J80">
            <v>8</v>
          </cell>
          <cell r="M80">
            <v>7</v>
          </cell>
          <cell r="P80">
            <v>7</v>
          </cell>
          <cell r="S80">
            <v>8</v>
          </cell>
          <cell r="V80">
            <v>6</v>
          </cell>
          <cell r="Y80">
            <v>8</v>
          </cell>
        </row>
        <row r="81">
          <cell r="J81">
            <v>8</v>
          </cell>
          <cell r="M81">
            <v>7</v>
          </cell>
          <cell r="P81">
            <v>5</v>
          </cell>
          <cell r="S81">
            <v>7</v>
          </cell>
          <cell r="V81">
            <v>7</v>
          </cell>
          <cell r="Y81">
            <v>7</v>
          </cell>
        </row>
        <row r="82">
          <cell r="J82">
            <v>6</v>
          </cell>
          <cell r="M82">
            <v>5</v>
          </cell>
          <cell r="P82">
            <v>5</v>
          </cell>
          <cell r="S82">
            <v>7</v>
          </cell>
          <cell r="V82">
            <v>5</v>
          </cell>
          <cell r="Y82">
            <v>8</v>
          </cell>
        </row>
      </sheetData>
      <sheetData sheetId="2">
        <row r="10">
          <cell r="J10">
            <v>6</v>
          </cell>
          <cell r="M10">
            <v>6</v>
          </cell>
          <cell r="P10">
            <v>6</v>
          </cell>
          <cell r="S10">
            <v>5</v>
          </cell>
          <cell r="V10">
            <v>7</v>
          </cell>
        </row>
        <row r="11">
          <cell r="J11">
            <v>6</v>
          </cell>
          <cell r="M11">
            <v>6</v>
          </cell>
          <cell r="P11">
            <v>7</v>
          </cell>
          <cell r="S11">
            <v>6</v>
          </cell>
          <cell r="V11">
            <v>8</v>
          </cell>
        </row>
        <row r="12">
          <cell r="J12">
            <v>5</v>
          </cell>
          <cell r="M12">
            <v>5</v>
          </cell>
          <cell r="P12">
            <v>6</v>
          </cell>
          <cell r="S12">
            <v>6</v>
          </cell>
          <cell r="V12">
            <v>9</v>
          </cell>
        </row>
        <row r="13">
          <cell r="J13">
            <v>6</v>
          </cell>
          <cell r="M13">
            <v>5</v>
          </cell>
          <cell r="P13">
            <v>6</v>
          </cell>
          <cell r="S13">
            <v>8</v>
          </cell>
          <cell r="V13">
            <v>8</v>
          </cell>
        </row>
        <row r="14">
          <cell r="J14">
            <v>5</v>
          </cell>
          <cell r="M14">
            <v>4</v>
          </cell>
          <cell r="P14">
            <v>6</v>
          </cell>
          <cell r="S14">
            <v>4</v>
          </cell>
          <cell r="V14">
            <v>8</v>
          </cell>
        </row>
        <row r="15">
          <cell r="J15">
            <v>5</v>
          </cell>
          <cell r="M15">
            <v>6</v>
          </cell>
          <cell r="P15">
            <v>6</v>
          </cell>
          <cell r="S15">
            <v>6</v>
          </cell>
          <cell r="V15">
            <v>8</v>
          </cell>
        </row>
        <row r="16">
          <cell r="J16">
            <v>6</v>
          </cell>
          <cell r="M16">
            <v>6</v>
          </cell>
          <cell r="P16">
            <v>5</v>
          </cell>
          <cell r="S16">
            <v>7</v>
          </cell>
          <cell r="V16">
            <v>8</v>
          </cell>
        </row>
        <row r="17">
          <cell r="J17">
            <v>6</v>
          </cell>
          <cell r="M17">
            <v>6</v>
          </cell>
          <cell r="P17">
            <v>7</v>
          </cell>
          <cell r="S17">
            <v>6</v>
          </cell>
          <cell r="V17">
            <v>8</v>
          </cell>
        </row>
        <row r="18">
          <cell r="J18">
            <v>5</v>
          </cell>
          <cell r="M18">
            <v>6</v>
          </cell>
          <cell r="P18">
            <v>6</v>
          </cell>
          <cell r="S18">
            <v>6</v>
          </cell>
          <cell r="V18">
            <v>8</v>
          </cell>
        </row>
        <row r="19">
          <cell r="J19">
            <v>6</v>
          </cell>
          <cell r="M19">
            <v>4</v>
          </cell>
          <cell r="P19">
            <v>6</v>
          </cell>
          <cell r="S19">
            <v>6</v>
          </cell>
          <cell r="V19">
            <v>8</v>
          </cell>
        </row>
        <row r="20">
          <cell r="J20">
            <v>7</v>
          </cell>
          <cell r="M20">
            <v>4</v>
          </cell>
          <cell r="P20">
            <v>5</v>
          </cell>
          <cell r="S20">
            <v>4</v>
          </cell>
          <cell r="V20">
            <v>8</v>
          </cell>
        </row>
        <row r="21">
          <cell r="J21">
            <v>6</v>
          </cell>
          <cell r="M21">
            <v>7</v>
          </cell>
          <cell r="P21">
            <v>5</v>
          </cell>
          <cell r="S21">
            <v>6</v>
          </cell>
          <cell r="V21">
            <v>9</v>
          </cell>
        </row>
        <row r="22">
          <cell r="J22">
            <v>6</v>
          </cell>
          <cell r="M22">
            <v>7</v>
          </cell>
          <cell r="P22">
            <v>8</v>
          </cell>
          <cell r="S22">
            <v>6</v>
          </cell>
          <cell r="V22">
            <v>9</v>
          </cell>
        </row>
        <row r="23">
          <cell r="J23">
            <v>6</v>
          </cell>
          <cell r="M23">
            <v>5</v>
          </cell>
          <cell r="P23">
            <v>5</v>
          </cell>
          <cell r="S23">
            <v>5</v>
          </cell>
          <cell r="V23">
            <v>8</v>
          </cell>
        </row>
        <row r="24">
          <cell r="J24">
            <v>5</v>
          </cell>
          <cell r="M24">
            <v>6</v>
          </cell>
          <cell r="P24">
            <v>5</v>
          </cell>
          <cell r="S24">
            <v>6</v>
          </cell>
          <cell r="V24">
            <v>9</v>
          </cell>
        </row>
        <row r="25">
          <cell r="J25">
            <v>5</v>
          </cell>
          <cell r="M25">
            <v>5</v>
          </cell>
          <cell r="P25">
            <v>6</v>
          </cell>
          <cell r="S25">
            <v>5</v>
          </cell>
          <cell r="V25">
            <v>8</v>
          </cell>
        </row>
        <row r="26">
          <cell r="J26">
            <v>6</v>
          </cell>
          <cell r="M26">
            <v>6</v>
          </cell>
          <cell r="P26">
            <v>8</v>
          </cell>
          <cell r="S26">
            <v>6</v>
          </cell>
          <cell r="V26">
            <v>9</v>
          </cell>
        </row>
        <row r="27">
          <cell r="J27">
            <v>6</v>
          </cell>
          <cell r="M27">
            <v>6</v>
          </cell>
          <cell r="P27">
            <v>5</v>
          </cell>
          <cell r="S27">
            <v>6</v>
          </cell>
          <cell r="V27">
            <v>8</v>
          </cell>
        </row>
        <row r="28">
          <cell r="J28">
            <v>5</v>
          </cell>
          <cell r="M28">
            <v>6</v>
          </cell>
          <cell r="P28">
            <v>7</v>
          </cell>
          <cell r="S28">
            <v>6</v>
          </cell>
          <cell r="V28">
            <v>9</v>
          </cell>
        </row>
        <row r="29">
          <cell r="J29">
            <v>5</v>
          </cell>
          <cell r="M29">
            <v>7</v>
          </cell>
          <cell r="P29">
            <v>7</v>
          </cell>
          <cell r="S29">
            <v>6</v>
          </cell>
          <cell r="V29">
            <v>8</v>
          </cell>
        </row>
        <row r="30">
          <cell r="J30">
            <v>6</v>
          </cell>
          <cell r="M30">
            <v>6</v>
          </cell>
          <cell r="P30">
            <v>5</v>
          </cell>
          <cell r="S30">
            <v>4</v>
          </cell>
          <cell r="V30">
            <v>8</v>
          </cell>
        </row>
        <row r="31">
          <cell r="J31">
            <v>7</v>
          </cell>
          <cell r="M31">
            <v>6</v>
          </cell>
          <cell r="P31">
            <v>6</v>
          </cell>
          <cell r="S31">
            <v>6</v>
          </cell>
          <cell r="V31">
            <v>8</v>
          </cell>
        </row>
        <row r="32">
          <cell r="J32">
            <v>6</v>
          </cell>
          <cell r="M32">
            <v>5</v>
          </cell>
          <cell r="P32">
            <v>6</v>
          </cell>
          <cell r="S32">
            <v>6</v>
          </cell>
          <cell r="V32">
            <v>8</v>
          </cell>
        </row>
        <row r="33">
          <cell r="J33">
            <v>5</v>
          </cell>
          <cell r="M33">
            <v>4</v>
          </cell>
          <cell r="P33">
            <v>5</v>
          </cell>
          <cell r="S33">
            <v>6</v>
          </cell>
          <cell r="V33">
            <v>8</v>
          </cell>
        </row>
        <row r="34">
          <cell r="J34">
            <v>5</v>
          </cell>
          <cell r="M34">
            <v>6</v>
          </cell>
          <cell r="P34">
            <v>8</v>
          </cell>
          <cell r="S34">
            <v>5</v>
          </cell>
          <cell r="V34">
            <v>7</v>
          </cell>
        </row>
        <row r="35">
          <cell r="J35">
            <v>5</v>
          </cell>
          <cell r="M35">
            <v>6</v>
          </cell>
          <cell r="P35">
            <v>6</v>
          </cell>
          <cell r="V35">
            <v>8</v>
          </cell>
        </row>
        <row r="36">
          <cell r="J36">
            <v>7</v>
          </cell>
          <cell r="M36">
            <v>7</v>
          </cell>
          <cell r="P36">
            <v>6</v>
          </cell>
          <cell r="S36">
            <v>8</v>
          </cell>
          <cell r="V36">
            <v>8</v>
          </cell>
        </row>
        <row r="37">
          <cell r="J37">
            <v>5</v>
          </cell>
          <cell r="M37">
            <v>6</v>
          </cell>
          <cell r="P37">
            <v>6</v>
          </cell>
          <cell r="S37">
            <v>5</v>
          </cell>
          <cell r="V37">
            <v>8</v>
          </cell>
        </row>
        <row r="38">
          <cell r="J38">
            <v>7</v>
          </cell>
          <cell r="M38">
            <v>8</v>
          </cell>
          <cell r="P38">
            <v>7</v>
          </cell>
          <cell r="S38">
            <v>7</v>
          </cell>
          <cell r="V38">
            <v>9</v>
          </cell>
        </row>
        <row r="39">
          <cell r="J39">
            <v>7</v>
          </cell>
          <cell r="M39">
            <v>7</v>
          </cell>
          <cell r="P39">
            <v>6</v>
          </cell>
          <cell r="S39">
            <v>6</v>
          </cell>
          <cell r="V39">
            <v>9</v>
          </cell>
        </row>
        <row r="40">
          <cell r="J40">
            <v>5</v>
          </cell>
          <cell r="M40">
            <v>7</v>
          </cell>
          <cell r="P40">
            <v>7</v>
          </cell>
          <cell r="S40">
            <v>6</v>
          </cell>
          <cell r="V40">
            <v>8</v>
          </cell>
        </row>
        <row r="41">
          <cell r="J41">
            <v>5</v>
          </cell>
          <cell r="M41">
            <v>6</v>
          </cell>
          <cell r="P41">
            <v>5</v>
          </cell>
          <cell r="S41">
            <v>5</v>
          </cell>
          <cell r="V41">
            <v>8</v>
          </cell>
        </row>
        <row r="42">
          <cell r="J42">
            <v>5</v>
          </cell>
          <cell r="M42">
            <v>5</v>
          </cell>
          <cell r="P42">
            <v>7</v>
          </cell>
          <cell r="S42">
            <v>6</v>
          </cell>
          <cell r="V42">
            <v>8</v>
          </cell>
        </row>
        <row r="43">
          <cell r="J43">
            <v>5</v>
          </cell>
          <cell r="M43">
            <v>5</v>
          </cell>
          <cell r="P43">
            <v>5</v>
          </cell>
          <cell r="S43">
            <v>5</v>
          </cell>
          <cell r="V43">
            <v>7</v>
          </cell>
        </row>
        <row r="44">
          <cell r="J44">
            <v>5</v>
          </cell>
          <cell r="M44">
            <v>5</v>
          </cell>
          <cell r="P44">
            <v>7</v>
          </cell>
          <cell r="S44">
            <v>3</v>
          </cell>
          <cell r="V44">
            <v>8</v>
          </cell>
        </row>
        <row r="45">
          <cell r="J45">
            <v>5</v>
          </cell>
          <cell r="M45">
            <v>6</v>
          </cell>
          <cell r="P45">
            <v>5</v>
          </cell>
          <cell r="S45">
            <v>5</v>
          </cell>
          <cell r="V45">
            <v>7</v>
          </cell>
        </row>
        <row r="46">
          <cell r="J46">
            <v>9</v>
          </cell>
          <cell r="M46">
            <v>7</v>
          </cell>
          <cell r="P46">
            <v>7</v>
          </cell>
          <cell r="S46">
            <v>8</v>
          </cell>
          <cell r="V46">
            <v>8</v>
          </cell>
        </row>
        <row r="47">
          <cell r="J47">
            <v>7</v>
          </cell>
          <cell r="M47">
            <v>7</v>
          </cell>
          <cell r="P47">
            <v>6</v>
          </cell>
          <cell r="S47">
            <v>7</v>
          </cell>
          <cell r="V47">
            <v>7</v>
          </cell>
        </row>
        <row r="48">
          <cell r="J48">
            <v>5</v>
          </cell>
          <cell r="M48">
            <v>6</v>
          </cell>
          <cell r="P48">
            <v>6</v>
          </cell>
          <cell r="S48">
            <v>6</v>
          </cell>
          <cell r="V48">
            <v>8</v>
          </cell>
        </row>
        <row r="49">
          <cell r="J49">
            <v>6</v>
          </cell>
          <cell r="M49">
            <v>6</v>
          </cell>
          <cell r="P49">
            <v>6</v>
          </cell>
          <cell r="S49">
            <v>5</v>
          </cell>
          <cell r="V49">
            <v>9</v>
          </cell>
        </row>
        <row r="50">
          <cell r="J50">
            <v>6</v>
          </cell>
          <cell r="M50">
            <v>6</v>
          </cell>
          <cell r="P50">
            <v>5</v>
          </cell>
          <cell r="S50">
            <v>6</v>
          </cell>
          <cell r="V50">
            <v>8</v>
          </cell>
        </row>
        <row r="51">
          <cell r="J51">
            <v>5</v>
          </cell>
          <cell r="M51">
            <v>6</v>
          </cell>
          <cell r="P51">
            <v>5</v>
          </cell>
          <cell r="S51">
            <v>6</v>
          </cell>
          <cell r="V51">
            <v>9</v>
          </cell>
        </row>
        <row r="52">
          <cell r="J52">
            <v>5</v>
          </cell>
          <cell r="M52">
            <v>6</v>
          </cell>
          <cell r="P52">
            <v>7</v>
          </cell>
          <cell r="S52">
            <v>6</v>
          </cell>
          <cell r="V52">
            <v>9</v>
          </cell>
        </row>
        <row r="53">
          <cell r="J53">
            <v>5</v>
          </cell>
          <cell r="M53">
            <v>6</v>
          </cell>
          <cell r="P53">
            <v>8</v>
          </cell>
          <cell r="S53">
            <v>7</v>
          </cell>
          <cell r="V53">
            <v>8</v>
          </cell>
        </row>
        <row r="54">
          <cell r="J54">
            <v>5</v>
          </cell>
          <cell r="M54">
            <v>5</v>
          </cell>
          <cell r="P54">
            <v>7</v>
          </cell>
          <cell r="S54">
            <v>6</v>
          </cell>
          <cell r="V54">
            <v>9</v>
          </cell>
        </row>
        <row r="55">
          <cell r="J55">
            <v>5</v>
          </cell>
          <cell r="M55">
            <v>4</v>
          </cell>
          <cell r="P55">
            <v>6</v>
          </cell>
          <cell r="S55">
            <v>7</v>
          </cell>
          <cell r="V55">
            <v>7</v>
          </cell>
        </row>
        <row r="56">
          <cell r="J56">
            <v>5</v>
          </cell>
          <cell r="M56">
            <v>5</v>
          </cell>
          <cell r="P56">
            <v>6</v>
          </cell>
          <cell r="S56">
            <v>5</v>
          </cell>
          <cell r="V56">
            <v>9</v>
          </cell>
        </row>
        <row r="57">
          <cell r="J57">
            <v>5</v>
          </cell>
          <cell r="M57">
            <v>7</v>
          </cell>
          <cell r="P57">
            <v>7</v>
          </cell>
          <cell r="S57">
            <v>6</v>
          </cell>
          <cell r="V57">
            <v>9</v>
          </cell>
        </row>
        <row r="58">
          <cell r="J58">
            <v>5</v>
          </cell>
          <cell r="M58">
            <v>6</v>
          </cell>
          <cell r="P58">
            <v>6</v>
          </cell>
          <cell r="S58">
            <v>7</v>
          </cell>
          <cell r="V58">
            <v>8</v>
          </cell>
        </row>
        <row r="59">
          <cell r="J59">
            <v>5</v>
          </cell>
          <cell r="M59">
            <v>7</v>
          </cell>
          <cell r="P59">
            <v>6</v>
          </cell>
          <cell r="S59">
            <v>5</v>
          </cell>
          <cell r="V59">
            <v>9</v>
          </cell>
        </row>
        <row r="60">
          <cell r="J60">
            <v>5</v>
          </cell>
          <cell r="M60">
            <v>6</v>
          </cell>
          <cell r="P60">
            <v>5</v>
          </cell>
          <cell r="S60">
            <v>8</v>
          </cell>
          <cell r="V60">
            <v>9</v>
          </cell>
        </row>
        <row r="61">
          <cell r="J61">
            <v>5</v>
          </cell>
          <cell r="M61">
            <v>6</v>
          </cell>
          <cell r="P61">
            <v>5</v>
          </cell>
          <cell r="S61">
            <v>8</v>
          </cell>
          <cell r="V61">
            <v>8</v>
          </cell>
        </row>
        <row r="62">
          <cell r="J62">
            <v>5</v>
          </cell>
          <cell r="M62">
            <v>6</v>
          </cell>
          <cell r="P62">
            <v>6</v>
          </cell>
          <cell r="S62">
            <v>5</v>
          </cell>
          <cell r="V62">
            <v>8</v>
          </cell>
        </row>
        <row r="63">
          <cell r="J63">
            <v>5</v>
          </cell>
          <cell r="M63">
            <v>5</v>
          </cell>
          <cell r="P63">
            <v>5</v>
          </cell>
          <cell r="S63">
            <v>6</v>
          </cell>
          <cell r="V63">
            <v>8</v>
          </cell>
        </row>
        <row r="64">
          <cell r="J64">
            <v>5</v>
          </cell>
          <cell r="M64">
            <v>5</v>
          </cell>
          <cell r="P64">
            <v>0</v>
          </cell>
          <cell r="S64">
            <v>3</v>
          </cell>
          <cell r="V64">
            <v>8</v>
          </cell>
        </row>
        <row r="65">
          <cell r="J65">
            <v>6</v>
          </cell>
          <cell r="M65">
            <v>6</v>
          </cell>
          <cell r="P65">
            <v>7</v>
          </cell>
          <cell r="S65">
            <v>8</v>
          </cell>
          <cell r="V65">
            <v>8</v>
          </cell>
        </row>
        <row r="66">
          <cell r="J66">
            <v>5</v>
          </cell>
          <cell r="M66">
            <v>7</v>
          </cell>
          <cell r="P66">
            <v>7</v>
          </cell>
          <cell r="S66">
            <v>8</v>
          </cell>
          <cell r="V66">
            <v>9</v>
          </cell>
        </row>
        <row r="67">
          <cell r="J67">
            <v>5</v>
          </cell>
          <cell r="M67">
            <v>6</v>
          </cell>
          <cell r="P67">
            <v>6</v>
          </cell>
          <cell r="S67">
            <v>6</v>
          </cell>
          <cell r="V67">
            <v>9</v>
          </cell>
        </row>
        <row r="68">
          <cell r="J68">
            <v>6</v>
          </cell>
          <cell r="M68">
            <v>5</v>
          </cell>
          <cell r="P68">
            <v>5</v>
          </cell>
          <cell r="S68">
            <v>6</v>
          </cell>
          <cell r="V68">
            <v>8</v>
          </cell>
        </row>
        <row r="69">
          <cell r="J69">
            <v>5</v>
          </cell>
          <cell r="M69">
            <v>6</v>
          </cell>
          <cell r="P69">
            <v>8</v>
          </cell>
          <cell r="S69">
            <v>5</v>
          </cell>
          <cell r="V69">
            <v>8</v>
          </cell>
        </row>
        <row r="70">
          <cell r="J70">
            <v>5</v>
          </cell>
          <cell r="M70">
            <v>6</v>
          </cell>
          <cell r="P70">
            <v>6</v>
          </cell>
          <cell r="S70">
            <v>7</v>
          </cell>
          <cell r="V70">
            <v>8</v>
          </cell>
        </row>
        <row r="71">
          <cell r="J71">
            <v>6</v>
          </cell>
          <cell r="M71">
            <v>6</v>
          </cell>
          <cell r="P71">
            <v>5</v>
          </cell>
          <cell r="S71">
            <v>6</v>
          </cell>
          <cell r="V71">
            <v>8</v>
          </cell>
        </row>
        <row r="72">
          <cell r="J72">
            <v>5</v>
          </cell>
          <cell r="M72">
            <v>6</v>
          </cell>
          <cell r="P72">
            <v>6</v>
          </cell>
          <cell r="S72">
            <v>5</v>
          </cell>
          <cell r="V72">
            <v>8</v>
          </cell>
        </row>
        <row r="73">
          <cell r="J73">
            <v>5</v>
          </cell>
          <cell r="M73">
            <v>6</v>
          </cell>
          <cell r="P73">
            <v>8</v>
          </cell>
          <cell r="S73">
            <v>6</v>
          </cell>
          <cell r="V73">
            <v>8</v>
          </cell>
        </row>
        <row r="74">
          <cell r="J74">
            <v>5</v>
          </cell>
          <cell r="M74">
            <v>6</v>
          </cell>
          <cell r="P74">
            <v>8</v>
          </cell>
          <cell r="S74">
            <v>6</v>
          </cell>
          <cell r="V74">
            <v>9</v>
          </cell>
        </row>
        <row r="75">
          <cell r="J75">
            <v>5</v>
          </cell>
          <cell r="M75">
            <v>5</v>
          </cell>
          <cell r="P75">
            <v>6</v>
          </cell>
          <cell r="S75">
            <v>5</v>
          </cell>
          <cell r="V75">
            <v>8</v>
          </cell>
        </row>
        <row r="76">
          <cell r="J76">
            <v>5</v>
          </cell>
          <cell r="M76">
            <v>6</v>
          </cell>
          <cell r="P76">
            <v>8</v>
          </cell>
          <cell r="S76">
            <v>6</v>
          </cell>
          <cell r="V76">
            <v>9</v>
          </cell>
        </row>
        <row r="77">
          <cell r="J77">
            <v>5</v>
          </cell>
          <cell r="M77">
            <v>6</v>
          </cell>
          <cell r="P77">
            <v>6</v>
          </cell>
          <cell r="S77">
            <v>5</v>
          </cell>
          <cell r="V77">
            <v>8</v>
          </cell>
        </row>
        <row r="78">
          <cell r="J78">
            <v>5</v>
          </cell>
          <cell r="M78">
            <v>3</v>
          </cell>
          <cell r="P78">
            <v>6</v>
          </cell>
          <cell r="S78">
            <v>6</v>
          </cell>
          <cell r="V78">
            <v>7</v>
          </cell>
        </row>
        <row r="79">
          <cell r="J79">
            <v>8</v>
          </cell>
          <cell r="M79">
            <v>5</v>
          </cell>
          <cell r="P79">
            <v>5</v>
          </cell>
          <cell r="S79">
            <v>6</v>
          </cell>
          <cell r="V79">
            <v>7</v>
          </cell>
        </row>
        <row r="80">
          <cell r="J80">
            <v>5</v>
          </cell>
          <cell r="M80">
            <v>6</v>
          </cell>
          <cell r="P80">
            <v>6</v>
          </cell>
          <cell r="S80">
            <v>6</v>
          </cell>
          <cell r="V80">
            <v>9</v>
          </cell>
        </row>
        <row r="81">
          <cell r="J81">
            <v>5</v>
          </cell>
          <cell r="M81">
            <v>5</v>
          </cell>
          <cell r="P81">
            <v>5</v>
          </cell>
          <cell r="S81">
            <v>8</v>
          </cell>
          <cell r="V81">
            <v>8</v>
          </cell>
        </row>
        <row r="82">
          <cell r="J82">
            <v>5</v>
          </cell>
          <cell r="M82">
            <v>6</v>
          </cell>
          <cell r="P82">
            <v>5</v>
          </cell>
          <cell r="S82">
            <v>5</v>
          </cell>
          <cell r="V82">
            <v>9</v>
          </cell>
        </row>
      </sheetData>
      <sheetData sheetId="3">
        <row r="3">
          <cell r="I3">
            <v>4</v>
          </cell>
          <cell r="L3">
            <v>3</v>
          </cell>
          <cell r="O3">
            <v>4</v>
          </cell>
          <cell r="R3">
            <v>4</v>
          </cell>
          <cell r="U3">
            <v>3</v>
          </cell>
          <cell r="X3">
            <v>4</v>
          </cell>
          <cell r="AA3">
            <v>1</v>
          </cell>
          <cell r="AD3">
            <v>0</v>
          </cell>
        </row>
        <row r="4">
          <cell r="I4">
            <v>6</v>
          </cell>
          <cell r="L4">
            <v>6</v>
          </cell>
          <cell r="O4">
            <v>10</v>
          </cell>
          <cell r="R4">
            <v>6</v>
          </cell>
          <cell r="U4">
            <v>6</v>
          </cell>
          <cell r="X4">
            <v>6</v>
          </cell>
          <cell r="AA4">
            <v>6</v>
          </cell>
          <cell r="AD4">
            <v>5</v>
          </cell>
        </row>
        <row r="5">
          <cell r="I5">
            <v>6</v>
          </cell>
          <cell r="L5">
            <v>7</v>
          </cell>
          <cell r="O5">
            <v>10</v>
          </cell>
          <cell r="R5">
            <v>6</v>
          </cell>
          <cell r="U5">
            <v>6</v>
          </cell>
          <cell r="X5">
            <v>7</v>
          </cell>
          <cell r="AA5">
            <v>6</v>
          </cell>
          <cell r="AD5">
            <v>6</v>
          </cell>
        </row>
        <row r="6">
          <cell r="I6">
            <v>7</v>
          </cell>
          <cell r="L6">
            <v>6</v>
          </cell>
          <cell r="O6">
            <v>8</v>
          </cell>
          <cell r="R6">
            <v>6</v>
          </cell>
          <cell r="U6">
            <v>6</v>
          </cell>
          <cell r="X6">
            <v>5</v>
          </cell>
          <cell r="AA6">
            <v>5</v>
          </cell>
          <cell r="AD6">
            <v>8</v>
          </cell>
        </row>
        <row r="7">
          <cell r="I7">
            <v>6</v>
          </cell>
          <cell r="L7">
            <v>6</v>
          </cell>
          <cell r="O7">
            <v>7</v>
          </cell>
          <cell r="R7">
            <v>6</v>
          </cell>
          <cell r="U7">
            <v>5</v>
          </cell>
          <cell r="X7">
            <v>6</v>
          </cell>
          <cell r="AA7">
            <v>5</v>
          </cell>
          <cell r="AD7">
            <v>8</v>
          </cell>
        </row>
        <row r="8">
          <cell r="I8">
            <v>6</v>
          </cell>
          <cell r="L8">
            <v>7</v>
          </cell>
          <cell r="O8">
            <v>10</v>
          </cell>
          <cell r="R8">
            <v>5</v>
          </cell>
          <cell r="U8">
            <v>4</v>
          </cell>
          <cell r="X8">
            <v>5</v>
          </cell>
          <cell r="AA8">
            <v>6</v>
          </cell>
          <cell r="AD8">
            <v>8</v>
          </cell>
        </row>
        <row r="9">
          <cell r="I9">
            <v>7</v>
          </cell>
          <cell r="L9">
            <v>7</v>
          </cell>
          <cell r="O9">
            <v>10</v>
          </cell>
          <cell r="R9">
            <v>8</v>
          </cell>
          <cell r="U9">
            <v>6</v>
          </cell>
          <cell r="X9">
            <v>5</v>
          </cell>
          <cell r="AA9">
            <v>5</v>
          </cell>
          <cell r="AD9">
            <v>7</v>
          </cell>
        </row>
        <row r="10">
          <cell r="I10">
            <v>6</v>
          </cell>
          <cell r="L10">
            <v>7</v>
          </cell>
          <cell r="O10">
            <v>10</v>
          </cell>
          <cell r="R10">
            <v>5</v>
          </cell>
          <cell r="U10">
            <v>6</v>
          </cell>
          <cell r="X10">
            <v>5</v>
          </cell>
          <cell r="AA10">
            <v>6</v>
          </cell>
          <cell r="AD10">
            <v>7</v>
          </cell>
        </row>
        <row r="11">
          <cell r="I11">
            <v>6</v>
          </cell>
          <cell r="L11">
            <v>6</v>
          </cell>
          <cell r="O11">
            <v>10</v>
          </cell>
          <cell r="R11">
            <v>6</v>
          </cell>
          <cell r="U11">
            <v>7</v>
          </cell>
          <cell r="X11">
            <v>5</v>
          </cell>
          <cell r="AA11">
            <v>5</v>
          </cell>
          <cell r="AD11">
            <v>10</v>
          </cell>
        </row>
        <row r="12">
          <cell r="I12">
            <v>7</v>
          </cell>
          <cell r="L12">
            <v>7</v>
          </cell>
          <cell r="O12">
            <v>10</v>
          </cell>
          <cell r="R12">
            <v>6</v>
          </cell>
          <cell r="U12">
            <v>6</v>
          </cell>
          <cell r="X12">
            <v>5</v>
          </cell>
          <cell r="AA12">
            <v>6</v>
          </cell>
          <cell r="AD12">
            <v>8</v>
          </cell>
        </row>
        <row r="13">
          <cell r="I13">
            <v>6</v>
          </cell>
          <cell r="L13">
            <v>7</v>
          </cell>
          <cell r="O13">
            <v>0</v>
          </cell>
          <cell r="R13">
            <v>2</v>
          </cell>
          <cell r="U13">
            <v>4</v>
          </cell>
          <cell r="X13">
            <v>2</v>
          </cell>
          <cell r="AA13">
            <v>6</v>
          </cell>
          <cell r="AD13">
            <v>7</v>
          </cell>
        </row>
        <row r="14">
          <cell r="I14">
            <v>5</v>
          </cell>
          <cell r="L14">
            <v>6</v>
          </cell>
          <cell r="O14">
            <v>8</v>
          </cell>
          <cell r="R14">
            <v>2</v>
          </cell>
          <cell r="U14">
            <v>3</v>
          </cell>
          <cell r="X14">
            <v>6</v>
          </cell>
          <cell r="AA14">
            <v>5</v>
          </cell>
          <cell r="AD14">
            <v>5</v>
          </cell>
        </row>
        <row r="15">
          <cell r="I15">
            <v>6</v>
          </cell>
          <cell r="L15">
            <v>7</v>
          </cell>
          <cell r="O15">
            <v>10</v>
          </cell>
          <cell r="R15">
            <v>7</v>
          </cell>
          <cell r="U15">
            <v>6</v>
          </cell>
          <cell r="X15">
            <v>5</v>
          </cell>
          <cell r="AA15">
            <v>5</v>
          </cell>
          <cell r="AD15">
            <v>8</v>
          </cell>
        </row>
        <row r="16">
          <cell r="I16">
            <v>6</v>
          </cell>
          <cell r="L16">
            <v>7</v>
          </cell>
          <cell r="O16">
            <v>10</v>
          </cell>
          <cell r="R16">
            <v>7</v>
          </cell>
          <cell r="U16">
            <v>6</v>
          </cell>
          <cell r="X16">
            <v>6</v>
          </cell>
          <cell r="AA16">
            <v>5</v>
          </cell>
          <cell r="AD16">
            <v>9</v>
          </cell>
        </row>
        <row r="17">
          <cell r="I17">
            <v>5</v>
          </cell>
          <cell r="L17">
            <v>6</v>
          </cell>
          <cell r="O17">
            <v>10</v>
          </cell>
          <cell r="R17">
            <v>6</v>
          </cell>
          <cell r="U17">
            <v>4</v>
          </cell>
          <cell r="X17">
            <v>5</v>
          </cell>
          <cell r="AA17">
            <v>5</v>
          </cell>
          <cell r="AD17">
            <v>8</v>
          </cell>
        </row>
        <row r="18">
          <cell r="I18">
            <v>6</v>
          </cell>
          <cell r="L18">
            <v>6</v>
          </cell>
          <cell r="O18">
            <v>10</v>
          </cell>
          <cell r="R18">
            <v>6</v>
          </cell>
          <cell r="U18">
            <v>4</v>
          </cell>
          <cell r="X18">
            <v>5</v>
          </cell>
          <cell r="AA18">
            <v>5</v>
          </cell>
          <cell r="AD18">
            <v>7</v>
          </cell>
        </row>
        <row r="19">
          <cell r="I19">
            <v>6</v>
          </cell>
          <cell r="L19">
            <v>6</v>
          </cell>
          <cell r="O19">
            <v>10</v>
          </cell>
          <cell r="R19">
            <v>5</v>
          </cell>
          <cell r="U19">
            <v>5</v>
          </cell>
          <cell r="X19">
            <v>5</v>
          </cell>
          <cell r="AA19">
            <v>5</v>
          </cell>
          <cell r="AD19">
            <v>10</v>
          </cell>
        </row>
        <row r="20">
          <cell r="I20">
            <v>7</v>
          </cell>
          <cell r="L20">
            <v>7</v>
          </cell>
          <cell r="O20">
            <v>10</v>
          </cell>
          <cell r="R20">
            <v>6</v>
          </cell>
          <cell r="U20">
            <v>6</v>
          </cell>
          <cell r="X20">
            <v>6</v>
          </cell>
          <cell r="AA20">
            <v>6</v>
          </cell>
          <cell r="AD20">
            <v>10</v>
          </cell>
        </row>
        <row r="21">
          <cell r="I21">
            <v>6</v>
          </cell>
          <cell r="L21">
            <v>7</v>
          </cell>
          <cell r="O21">
            <v>10</v>
          </cell>
          <cell r="R21">
            <v>6</v>
          </cell>
          <cell r="U21">
            <v>7</v>
          </cell>
          <cell r="X21">
            <v>6</v>
          </cell>
          <cell r="AA21">
            <v>6</v>
          </cell>
          <cell r="AD21">
            <v>8</v>
          </cell>
        </row>
        <row r="22">
          <cell r="I22">
            <v>5</v>
          </cell>
          <cell r="L22">
            <v>7</v>
          </cell>
          <cell r="O22">
            <v>10</v>
          </cell>
          <cell r="R22">
            <v>6</v>
          </cell>
          <cell r="U22">
            <v>6</v>
          </cell>
          <cell r="X22">
            <v>5</v>
          </cell>
          <cell r="AA22">
            <v>6</v>
          </cell>
          <cell r="AD22">
            <v>9</v>
          </cell>
        </row>
        <row r="23">
          <cell r="I23">
            <v>5</v>
          </cell>
          <cell r="L23">
            <v>7</v>
          </cell>
          <cell r="O23">
            <v>6</v>
          </cell>
          <cell r="R23">
            <v>5</v>
          </cell>
          <cell r="U23">
            <v>4</v>
          </cell>
          <cell r="X23">
            <v>0</v>
          </cell>
          <cell r="AA23">
            <v>6</v>
          </cell>
          <cell r="AD23">
            <v>7</v>
          </cell>
        </row>
        <row r="24">
          <cell r="I24">
            <v>5</v>
          </cell>
          <cell r="L24">
            <v>6</v>
          </cell>
          <cell r="O24">
            <v>10</v>
          </cell>
          <cell r="R24">
            <v>5</v>
          </cell>
          <cell r="U24">
            <v>5</v>
          </cell>
          <cell r="X24">
            <v>6</v>
          </cell>
          <cell r="AA24">
            <v>6</v>
          </cell>
          <cell r="AD24">
            <v>7</v>
          </cell>
        </row>
        <row r="25">
          <cell r="I25">
            <v>5</v>
          </cell>
          <cell r="L25">
            <v>7</v>
          </cell>
          <cell r="O25">
            <v>10</v>
          </cell>
          <cell r="R25">
            <v>5</v>
          </cell>
          <cell r="U25">
            <v>6</v>
          </cell>
          <cell r="X25">
            <v>6</v>
          </cell>
          <cell r="AA25">
            <v>5</v>
          </cell>
          <cell r="AD25">
            <v>8</v>
          </cell>
        </row>
        <row r="26">
          <cell r="I26">
            <v>6</v>
          </cell>
          <cell r="L26">
            <v>6</v>
          </cell>
          <cell r="O26">
            <v>10</v>
          </cell>
          <cell r="R26">
            <v>6</v>
          </cell>
          <cell r="U26">
            <v>6</v>
          </cell>
          <cell r="X26">
            <v>5</v>
          </cell>
          <cell r="AA26">
            <v>5</v>
          </cell>
          <cell r="AD26">
            <v>5</v>
          </cell>
        </row>
        <row r="27">
          <cell r="I27">
            <v>6</v>
          </cell>
          <cell r="L27">
            <v>5</v>
          </cell>
          <cell r="O27">
            <v>10</v>
          </cell>
          <cell r="R27">
            <v>5</v>
          </cell>
          <cell r="U27">
            <v>5</v>
          </cell>
          <cell r="X27">
            <v>7</v>
          </cell>
          <cell r="AA27">
            <v>6</v>
          </cell>
          <cell r="AD27">
            <v>7</v>
          </cell>
        </row>
        <row r="28">
          <cell r="I28">
            <v>6</v>
          </cell>
          <cell r="L28">
            <v>6</v>
          </cell>
          <cell r="O28">
            <v>10</v>
          </cell>
          <cell r="R28">
            <v>6</v>
          </cell>
          <cell r="U28">
            <v>6</v>
          </cell>
          <cell r="X28">
            <v>5</v>
          </cell>
          <cell r="AA28">
            <v>6</v>
          </cell>
          <cell r="AD28">
            <v>6</v>
          </cell>
        </row>
        <row r="29">
          <cell r="I29">
            <v>6</v>
          </cell>
          <cell r="L29">
            <v>6</v>
          </cell>
          <cell r="O29">
            <v>1</v>
          </cell>
          <cell r="R29">
            <v>5</v>
          </cell>
          <cell r="U29">
            <v>6</v>
          </cell>
          <cell r="X29">
            <v>5</v>
          </cell>
          <cell r="AA29">
            <v>7</v>
          </cell>
          <cell r="AD29">
            <v>10</v>
          </cell>
        </row>
        <row r="30">
          <cell r="I30">
            <v>6</v>
          </cell>
          <cell r="L30">
            <v>7</v>
          </cell>
          <cell r="O30">
            <v>10</v>
          </cell>
          <cell r="R30">
            <v>6</v>
          </cell>
          <cell r="U30">
            <v>7</v>
          </cell>
          <cell r="X30">
            <v>6</v>
          </cell>
          <cell r="AA30">
            <v>6</v>
          </cell>
          <cell r="AD30">
            <v>8</v>
          </cell>
        </row>
        <row r="31">
          <cell r="I31">
            <v>6</v>
          </cell>
          <cell r="L31">
            <v>6</v>
          </cell>
          <cell r="O31">
            <v>10</v>
          </cell>
          <cell r="R31">
            <v>6</v>
          </cell>
          <cell r="U31">
            <v>2</v>
          </cell>
          <cell r="X31">
            <v>7</v>
          </cell>
          <cell r="AA31">
            <v>6</v>
          </cell>
          <cell r="AD31">
            <v>7</v>
          </cell>
        </row>
        <row r="32">
          <cell r="I32">
            <v>6</v>
          </cell>
          <cell r="L32">
            <v>7</v>
          </cell>
          <cell r="O32">
            <v>10</v>
          </cell>
          <cell r="R32">
            <v>6</v>
          </cell>
          <cell r="U32">
            <v>6</v>
          </cell>
          <cell r="X32">
            <v>6</v>
          </cell>
          <cell r="AA32">
            <v>6</v>
          </cell>
          <cell r="AD32">
            <v>10</v>
          </cell>
        </row>
        <row r="33">
          <cell r="I33">
            <v>6</v>
          </cell>
          <cell r="L33">
            <v>7</v>
          </cell>
          <cell r="O33">
            <v>10</v>
          </cell>
          <cell r="R33">
            <v>5</v>
          </cell>
          <cell r="U33">
            <v>6</v>
          </cell>
          <cell r="X33">
            <v>6</v>
          </cell>
          <cell r="AA33">
            <v>6</v>
          </cell>
          <cell r="AD33">
            <v>9</v>
          </cell>
        </row>
        <row r="34">
          <cell r="I34">
            <v>6</v>
          </cell>
          <cell r="L34">
            <v>7</v>
          </cell>
          <cell r="O34">
            <v>10</v>
          </cell>
          <cell r="R34">
            <v>6</v>
          </cell>
          <cell r="U34">
            <v>5</v>
          </cell>
          <cell r="X34">
            <v>6</v>
          </cell>
          <cell r="AA34">
            <v>6</v>
          </cell>
          <cell r="AD34">
            <v>5</v>
          </cell>
        </row>
        <row r="35">
          <cell r="I35">
            <v>6</v>
          </cell>
          <cell r="L35">
            <v>5</v>
          </cell>
          <cell r="O35">
            <v>10</v>
          </cell>
          <cell r="R35">
            <v>6</v>
          </cell>
          <cell r="U35">
            <v>6</v>
          </cell>
          <cell r="X35">
            <v>7</v>
          </cell>
          <cell r="AA35">
            <v>6</v>
          </cell>
          <cell r="AD35">
            <v>6</v>
          </cell>
        </row>
        <row r="36">
          <cell r="I36">
            <v>6</v>
          </cell>
          <cell r="L36">
            <v>3</v>
          </cell>
          <cell r="O36">
            <v>4</v>
          </cell>
          <cell r="R36">
            <v>3</v>
          </cell>
          <cell r="U36">
            <v>4</v>
          </cell>
          <cell r="X36">
            <v>6</v>
          </cell>
          <cell r="AA36">
            <v>5</v>
          </cell>
          <cell r="AD36">
            <v>9</v>
          </cell>
        </row>
        <row r="37">
          <cell r="I37">
            <v>5</v>
          </cell>
          <cell r="L37">
            <v>6</v>
          </cell>
          <cell r="O37">
            <v>8</v>
          </cell>
          <cell r="R37">
            <v>6</v>
          </cell>
          <cell r="U37">
            <v>5</v>
          </cell>
          <cell r="X37">
            <v>5</v>
          </cell>
          <cell r="AA37">
            <v>6</v>
          </cell>
          <cell r="AD37">
            <v>5</v>
          </cell>
        </row>
        <row r="38">
          <cell r="I38">
            <v>6</v>
          </cell>
          <cell r="L38">
            <v>6</v>
          </cell>
          <cell r="O38">
            <v>10</v>
          </cell>
          <cell r="R38">
            <v>6</v>
          </cell>
          <cell r="U38">
            <v>4</v>
          </cell>
          <cell r="X38">
            <v>5</v>
          </cell>
          <cell r="AA38">
            <v>5</v>
          </cell>
          <cell r="AD38">
            <v>8</v>
          </cell>
        </row>
        <row r="39">
          <cell r="I39">
            <v>6</v>
          </cell>
          <cell r="L39">
            <v>7</v>
          </cell>
          <cell r="O39">
            <v>10</v>
          </cell>
          <cell r="R39">
            <v>7</v>
          </cell>
          <cell r="U39">
            <v>5</v>
          </cell>
          <cell r="X39">
            <v>5</v>
          </cell>
          <cell r="AA39">
            <v>6</v>
          </cell>
          <cell r="AD39">
            <v>5</v>
          </cell>
        </row>
        <row r="40">
          <cell r="I40">
            <v>8</v>
          </cell>
          <cell r="L40">
            <v>7</v>
          </cell>
          <cell r="O40">
            <v>10</v>
          </cell>
          <cell r="R40">
            <v>7</v>
          </cell>
          <cell r="U40">
            <v>5</v>
          </cell>
          <cell r="X40">
            <v>8</v>
          </cell>
          <cell r="AA40">
            <v>7</v>
          </cell>
          <cell r="AD40">
            <v>8</v>
          </cell>
        </row>
        <row r="41">
          <cell r="I41">
            <v>8</v>
          </cell>
          <cell r="L41">
            <v>7</v>
          </cell>
          <cell r="O41">
            <v>10</v>
          </cell>
          <cell r="R41">
            <v>9</v>
          </cell>
          <cell r="U41">
            <v>5</v>
          </cell>
          <cell r="X41">
            <v>6</v>
          </cell>
          <cell r="AA41">
            <v>6</v>
          </cell>
          <cell r="AD41">
            <v>5</v>
          </cell>
        </row>
        <row r="42">
          <cell r="I42">
            <v>7</v>
          </cell>
          <cell r="L42">
            <v>7</v>
          </cell>
          <cell r="O42">
            <v>10</v>
          </cell>
          <cell r="R42">
            <v>5</v>
          </cell>
          <cell r="U42">
            <v>4</v>
          </cell>
          <cell r="X42">
            <v>5</v>
          </cell>
          <cell r="AA42">
            <v>5</v>
          </cell>
          <cell r="AD42">
            <v>7</v>
          </cell>
        </row>
        <row r="43">
          <cell r="I43">
            <v>5</v>
          </cell>
          <cell r="L43">
            <v>6</v>
          </cell>
          <cell r="O43">
            <v>10</v>
          </cell>
          <cell r="R43">
            <v>5</v>
          </cell>
          <cell r="U43">
            <v>5</v>
          </cell>
          <cell r="X43">
            <v>5</v>
          </cell>
          <cell r="AA43">
            <v>6</v>
          </cell>
          <cell r="AD43">
            <v>8</v>
          </cell>
        </row>
        <row r="44">
          <cell r="I44">
            <v>6</v>
          </cell>
          <cell r="L44">
            <v>7</v>
          </cell>
          <cell r="O44">
            <v>10</v>
          </cell>
          <cell r="R44">
            <v>6</v>
          </cell>
          <cell r="U44">
            <v>6</v>
          </cell>
          <cell r="X44">
            <v>8</v>
          </cell>
          <cell r="AA44">
            <v>5</v>
          </cell>
          <cell r="AD44">
            <v>8</v>
          </cell>
        </row>
        <row r="45">
          <cell r="I45">
            <v>6</v>
          </cell>
          <cell r="L45">
            <v>7</v>
          </cell>
          <cell r="O45">
            <v>10</v>
          </cell>
          <cell r="R45">
            <v>8</v>
          </cell>
          <cell r="U45">
            <v>6</v>
          </cell>
          <cell r="X45">
            <v>5</v>
          </cell>
          <cell r="AA45">
            <v>5</v>
          </cell>
          <cell r="AD45">
            <v>10</v>
          </cell>
        </row>
        <row r="46">
          <cell r="I46">
            <v>6</v>
          </cell>
          <cell r="L46">
            <v>7</v>
          </cell>
          <cell r="O46">
            <v>10</v>
          </cell>
          <cell r="R46">
            <v>6</v>
          </cell>
          <cell r="U46">
            <v>7</v>
          </cell>
          <cell r="X46">
            <v>5</v>
          </cell>
          <cell r="AA46">
            <v>5</v>
          </cell>
          <cell r="AD46">
            <v>8</v>
          </cell>
        </row>
        <row r="47">
          <cell r="I47">
            <v>6</v>
          </cell>
          <cell r="L47">
            <v>8</v>
          </cell>
          <cell r="O47">
            <v>8</v>
          </cell>
          <cell r="R47">
            <v>8</v>
          </cell>
          <cell r="U47">
            <v>6</v>
          </cell>
          <cell r="X47">
            <v>5</v>
          </cell>
          <cell r="AA47">
            <v>5</v>
          </cell>
          <cell r="AD47">
            <v>9</v>
          </cell>
        </row>
        <row r="48">
          <cell r="I48">
            <v>5</v>
          </cell>
          <cell r="L48">
            <v>6</v>
          </cell>
          <cell r="O48">
            <v>10</v>
          </cell>
          <cell r="R48">
            <v>6</v>
          </cell>
          <cell r="U48">
            <v>5</v>
          </cell>
          <cell r="X48">
            <v>6</v>
          </cell>
          <cell r="AA48">
            <v>5</v>
          </cell>
          <cell r="AD48">
            <v>8</v>
          </cell>
        </row>
        <row r="49">
          <cell r="I49">
            <v>6</v>
          </cell>
          <cell r="L49">
            <v>0</v>
          </cell>
          <cell r="O49">
            <v>9</v>
          </cell>
          <cell r="R49">
            <v>1</v>
          </cell>
          <cell r="U49">
            <v>5</v>
          </cell>
          <cell r="X49">
            <v>7</v>
          </cell>
          <cell r="AA49">
            <v>5</v>
          </cell>
          <cell r="AD49">
            <v>5</v>
          </cell>
        </row>
        <row r="50">
          <cell r="I50">
            <v>5</v>
          </cell>
          <cell r="L50">
            <v>5</v>
          </cell>
          <cell r="O50">
            <v>10</v>
          </cell>
          <cell r="R50">
            <v>3</v>
          </cell>
          <cell r="U50">
            <v>5</v>
          </cell>
          <cell r="X50">
            <v>6</v>
          </cell>
          <cell r="AA50">
            <v>6</v>
          </cell>
          <cell r="AD50">
            <v>6</v>
          </cell>
        </row>
        <row r="51">
          <cell r="I51">
            <v>5</v>
          </cell>
          <cell r="L51">
            <v>7</v>
          </cell>
          <cell r="O51">
            <v>8</v>
          </cell>
          <cell r="R51">
            <v>9</v>
          </cell>
          <cell r="U51">
            <v>5</v>
          </cell>
          <cell r="X51">
            <v>7</v>
          </cell>
          <cell r="AA51">
            <v>5</v>
          </cell>
          <cell r="AD51">
            <v>9</v>
          </cell>
        </row>
        <row r="52">
          <cell r="I52">
            <v>7</v>
          </cell>
          <cell r="L52">
            <v>6</v>
          </cell>
          <cell r="O52">
            <v>10</v>
          </cell>
          <cell r="R52">
            <v>5</v>
          </cell>
          <cell r="U52">
            <v>6</v>
          </cell>
          <cell r="X52">
            <v>6</v>
          </cell>
          <cell r="AA52">
            <v>5</v>
          </cell>
          <cell r="AD52">
            <v>8</v>
          </cell>
        </row>
        <row r="53">
          <cell r="I53">
            <v>6</v>
          </cell>
          <cell r="L53">
            <v>7</v>
          </cell>
          <cell r="O53">
            <v>10</v>
          </cell>
          <cell r="R53">
            <v>5</v>
          </cell>
          <cell r="U53">
            <v>6</v>
          </cell>
          <cell r="X53">
            <v>5</v>
          </cell>
          <cell r="AA53">
            <v>6</v>
          </cell>
          <cell r="AD53">
            <v>6</v>
          </cell>
        </row>
        <row r="54">
          <cell r="I54">
            <v>6</v>
          </cell>
          <cell r="L54">
            <v>6</v>
          </cell>
          <cell r="O54">
            <v>10</v>
          </cell>
          <cell r="R54">
            <v>6</v>
          </cell>
          <cell r="U54">
            <v>7</v>
          </cell>
          <cell r="X54">
            <v>6</v>
          </cell>
          <cell r="AA54">
            <v>5</v>
          </cell>
          <cell r="AD54">
            <v>7</v>
          </cell>
        </row>
        <row r="55">
          <cell r="I55">
            <v>6</v>
          </cell>
          <cell r="L55">
            <v>7</v>
          </cell>
          <cell r="O55">
            <v>10</v>
          </cell>
          <cell r="R55">
            <v>5</v>
          </cell>
          <cell r="U55">
            <v>6</v>
          </cell>
          <cell r="X55">
            <v>6</v>
          </cell>
          <cell r="AA55">
            <v>6</v>
          </cell>
          <cell r="AD55">
            <v>6</v>
          </cell>
        </row>
        <row r="56">
          <cell r="I56">
            <v>7</v>
          </cell>
          <cell r="L56">
            <v>6</v>
          </cell>
          <cell r="O56">
            <v>10</v>
          </cell>
          <cell r="R56">
            <v>5</v>
          </cell>
          <cell r="U56">
            <v>6</v>
          </cell>
          <cell r="X56">
            <v>5</v>
          </cell>
          <cell r="AA56">
            <v>6</v>
          </cell>
          <cell r="AD56">
            <v>5</v>
          </cell>
        </row>
        <row r="57">
          <cell r="I57">
            <v>6</v>
          </cell>
          <cell r="L57">
            <v>6</v>
          </cell>
          <cell r="O57">
            <v>10</v>
          </cell>
          <cell r="R57">
            <v>6</v>
          </cell>
          <cell r="U57">
            <v>5</v>
          </cell>
          <cell r="X57">
            <v>5</v>
          </cell>
          <cell r="AA57">
            <v>5</v>
          </cell>
          <cell r="AD57">
            <v>6</v>
          </cell>
        </row>
        <row r="58">
          <cell r="I58">
            <v>0</v>
          </cell>
          <cell r="L58">
            <v>7</v>
          </cell>
          <cell r="O58">
            <v>0</v>
          </cell>
          <cell r="R58">
            <v>0</v>
          </cell>
          <cell r="U58">
            <v>4</v>
          </cell>
          <cell r="X58">
            <v>0</v>
          </cell>
          <cell r="AA58">
            <v>0</v>
          </cell>
          <cell r="AD58">
            <v>6</v>
          </cell>
        </row>
        <row r="59">
          <cell r="I59">
            <v>6</v>
          </cell>
          <cell r="L59">
            <v>7</v>
          </cell>
          <cell r="O59">
            <v>10</v>
          </cell>
          <cell r="R59">
            <v>5</v>
          </cell>
          <cell r="U59">
            <v>6</v>
          </cell>
          <cell r="X59">
            <v>5</v>
          </cell>
          <cell r="AA59">
            <v>6</v>
          </cell>
          <cell r="AD59">
            <v>9</v>
          </cell>
        </row>
        <row r="60">
          <cell r="I60">
            <v>6</v>
          </cell>
          <cell r="L60">
            <v>8</v>
          </cell>
          <cell r="O60">
            <v>10</v>
          </cell>
          <cell r="R60">
            <v>5</v>
          </cell>
          <cell r="U60">
            <v>6</v>
          </cell>
          <cell r="X60">
            <v>5</v>
          </cell>
          <cell r="AA60">
            <v>6</v>
          </cell>
          <cell r="AD60">
            <v>4</v>
          </cell>
        </row>
        <row r="61">
          <cell r="I61">
            <v>6</v>
          </cell>
          <cell r="L61">
            <v>6</v>
          </cell>
          <cell r="O61">
            <v>10</v>
          </cell>
          <cell r="R61">
            <v>6</v>
          </cell>
          <cell r="U61">
            <v>6</v>
          </cell>
          <cell r="X61">
            <v>5</v>
          </cell>
          <cell r="AA61">
            <v>6</v>
          </cell>
          <cell r="AD61">
            <v>9</v>
          </cell>
        </row>
        <row r="62">
          <cell r="I62">
            <v>6</v>
          </cell>
          <cell r="L62">
            <v>5</v>
          </cell>
          <cell r="O62">
            <v>10</v>
          </cell>
          <cell r="R62">
            <v>5</v>
          </cell>
          <cell r="U62">
            <v>5</v>
          </cell>
          <cell r="X62">
            <v>5</v>
          </cell>
          <cell r="AA62">
            <v>5</v>
          </cell>
          <cell r="AD62">
            <v>6</v>
          </cell>
        </row>
        <row r="63">
          <cell r="I63">
            <v>6</v>
          </cell>
          <cell r="L63">
            <v>6</v>
          </cell>
          <cell r="O63">
            <v>10</v>
          </cell>
          <cell r="R63">
            <v>6</v>
          </cell>
          <cell r="U63">
            <v>6</v>
          </cell>
          <cell r="X63">
            <v>6</v>
          </cell>
          <cell r="AA63">
            <v>5</v>
          </cell>
          <cell r="AD63">
            <v>10</v>
          </cell>
        </row>
        <row r="64">
          <cell r="I64">
            <v>5</v>
          </cell>
          <cell r="L64">
            <v>7</v>
          </cell>
          <cell r="O64">
            <v>10</v>
          </cell>
          <cell r="R64">
            <v>6</v>
          </cell>
          <cell r="U64">
            <v>5</v>
          </cell>
          <cell r="X64">
            <v>6</v>
          </cell>
          <cell r="AA64">
            <v>6</v>
          </cell>
          <cell r="AD64">
            <v>7</v>
          </cell>
        </row>
        <row r="65">
          <cell r="I65">
            <v>7</v>
          </cell>
          <cell r="L65">
            <v>5</v>
          </cell>
          <cell r="O65">
            <v>9</v>
          </cell>
          <cell r="R65">
            <v>5</v>
          </cell>
          <cell r="U65">
            <v>6</v>
          </cell>
          <cell r="X65">
            <v>5</v>
          </cell>
          <cell r="AA65">
            <v>6</v>
          </cell>
          <cell r="AD65">
            <v>9</v>
          </cell>
        </row>
        <row r="66">
          <cell r="I66">
            <v>7</v>
          </cell>
          <cell r="L66">
            <v>5</v>
          </cell>
          <cell r="O66">
            <v>7</v>
          </cell>
          <cell r="R66">
            <v>6</v>
          </cell>
          <cell r="U66">
            <v>6</v>
          </cell>
          <cell r="X66">
            <v>6</v>
          </cell>
          <cell r="AA66">
            <v>6</v>
          </cell>
          <cell r="AD66">
            <v>9</v>
          </cell>
        </row>
        <row r="67">
          <cell r="I67">
            <v>7</v>
          </cell>
          <cell r="L67">
            <v>7</v>
          </cell>
          <cell r="O67">
            <v>10</v>
          </cell>
          <cell r="R67">
            <v>5</v>
          </cell>
          <cell r="U67">
            <v>6</v>
          </cell>
          <cell r="X67">
            <v>5</v>
          </cell>
          <cell r="AA67">
            <v>5</v>
          </cell>
          <cell r="AD67">
            <v>10</v>
          </cell>
        </row>
        <row r="68">
          <cell r="I68">
            <v>6</v>
          </cell>
          <cell r="L68">
            <v>7</v>
          </cell>
          <cell r="O68">
            <v>9</v>
          </cell>
          <cell r="R68">
            <v>5</v>
          </cell>
          <cell r="U68">
            <v>6</v>
          </cell>
          <cell r="X68">
            <v>5</v>
          </cell>
          <cell r="AA68">
            <v>6</v>
          </cell>
          <cell r="AD68">
            <v>10</v>
          </cell>
        </row>
        <row r="69">
          <cell r="I69">
            <v>5</v>
          </cell>
          <cell r="L69">
            <v>7</v>
          </cell>
          <cell r="O69">
            <v>10</v>
          </cell>
          <cell r="R69">
            <v>4</v>
          </cell>
          <cell r="U69">
            <v>5</v>
          </cell>
          <cell r="X69">
            <v>5</v>
          </cell>
          <cell r="AA69">
            <v>5</v>
          </cell>
          <cell r="AD69">
            <v>5</v>
          </cell>
        </row>
        <row r="70">
          <cell r="I70">
            <v>7</v>
          </cell>
          <cell r="L70">
            <v>7</v>
          </cell>
          <cell r="O70">
            <v>10</v>
          </cell>
          <cell r="R70">
            <v>5</v>
          </cell>
          <cell r="U70">
            <v>5</v>
          </cell>
          <cell r="X70">
            <v>6</v>
          </cell>
          <cell r="AA70">
            <v>6</v>
          </cell>
          <cell r="AD70">
            <v>10</v>
          </cell>
        </row>
        <row r="71">
          <cell r="I71">
            <v>6</v>
          </cell>
          <cell r="L71">
            <v>7</v>
          </cell>
          <cell r="O71">
            <v>6</v>
          </cell>
          <cell r="R71">
            <v>2</v>
          </cell>
          <cell r="U71">
            <v>4</v>
          </cell>
          <cell r="X71">
            <v>5</v>
          </cell>
          <cell r="AA71">
            <v>5</v>
          </cell>
          <cell r="AD71">
            <v>5</v>
          </cell>
        </row>
        <row r="72">
          <cell r="I72">
            <v>5</v>
          </cell>
          <cell r="L72">
            <v>0</v>
          </cell>
          <cell r="O72">
            <v>10</v>
          </cell>
          <cell r="R72">
            <v>1</v>
          </cell>
          <cell r="U72">
            <v>4</v>
          </cell>
          <cell r="X72">
            <v>7</v>
          </cell>
          <cell r="AA72">
            <v>0</v>
          </cell>
          <cell r="AD72">
            <v>3</v>
          </cell>
        </row>
        <row r="73">
          <cell r="I73">
            <v>5</v>
          </cell>
          <cell r="L73">
            <v>5</v>
          </cell>
          <cell r="O73">
            <v>10</v>
          </cell>
          <cell r="R73">
            <v>6</v>
          </cell>
          <cell r="U73">
            <v>5</v>
          </cell>
          <cell r="X73">
            <v>5</v>
          </cell>
          <cell r="AA73">
            <v>5</v>
          </cell>
          <cell r="AD73">
            <v>5</v>
          </cell>
        </row>
        <row r="74">
          <cell r="I74">
            <v>6</v>
          </cell>
          <cell r="L74">
            <v>7</v>
          </cell>
          <cell r="O74">
            <v>10</v>
          </cell>
          <cell r="R74">
            <v>6</v>
          </cell>
          <cell r="U74">
            <v>7</v>
          </cell>
          <cell r="X74">
            <v>5</v>
          </cell>
          <cell r="AA74">
            <v>6</v>
          </cell>
          <cell r="AD74">
            <v>8</v>
          </cell>
        </row>
        <row r="75">
          <cell r="I75">
            <v>5</v>
          </cell>
          <cell r="L75">
            <v>7</v>
          </cell>
          <cell r="O75">
            <v>10</v>
          </cell>
          <cell r="R75">
            <v>6</v>
          </cell>
          <cell r="U75">
            <v>6</v>
          </cell>
          <cell r="X75">
            <v>5</v>
          </cell>
          <cell r="AA75">
            <v>7</v>
          </cell>
          <cell r="AD75">
            <v>9</v>
          </cell>
        </row>
        <row r="76">
          <cell r="I76">
            <v>6</v>
          </cell>
          <cell r="L76">
            <v>5</v>
          </cell>
          <cell r="O76">
            <v>10</v>
          </cell>
          <cell r="R76">
            <v>5</v>
          </cell>
          <cell r="U76">
            <v>7</v>
          </cell>
          <cell r="X76">
            <v>5</v>
          </cell>
          <cell r="AA76">
            <v>6</v>
          </cell>
          <cell r="AD76">
            <v>9</v>
          </cell>
        </row>
      </sheetData>
      <sheetData sheetId="4">
        <row r="3">
          <cell r="I3">
            <v>5</v>
          </cell>
          <cell r="L3">
            <v>5</v>
          </cell>
          <cell r="O3">
            <v>4</v>
          </cell>
          <cell r="R3">
            <v>3</v>
          </cell>
          <cell r="U3">
            <v>4</v>
          </cell>
          <cell r="X3">
            <v>1</v>
          </cell>
          <cell r="AA3">
            <v>0</v>
          </cell>
          <cell r="AD3">
            <v>0</v>
          </cell>
        </row>
        <row r="4">
          <cell r="I4">
            <v>8</v>
          </cell>
          <cell r="O4">
            <v>6</v>
          </cell>
          <cell r="R4">
            <v>8</v>
          </cell>
          <cell r="U4">
            <v>7</v>
          </cell>
          <cell r="X4">
            <v>8</v>
          </cell>
          <cell r="AA4">
            <v>0</v>
          </cell>
          <cell r="AD4">
            <v>6</v>
          </cell>
        </row>
        <row r="5">
          <cell r="I5">
            <v>8</v>
          </cell>
          <cell r="O5">
            <v>7</v>
          </cell>
          <cell r="R5">
            <v>7</v>
          </cell>
          <cell r="U5">
            <v>7</v>
          </cell>
          <cell r="X5">
            <v>7</v>
          </cell>
          <cell r="AA5">
            <v>6</v>
          </cell>
          <cell r="AD5">
            <v>6</v>
          </cell>
        </row>
        <row r="6">
          <cell r="I6">
            <v>6</v>
          </cell>
          <cell r="O6">
            <v>5</v>
          </cell>
          <cell r="R6">
            <v>5</v>
          </cell>
          <cell r="U6">
            <v>6</v>
          </cell>
          <cell r="X6">
            <v>6</v>
          </cell>
          <cell r="AA6">
            <v>0</v>
          </cell>
          <cell r="AD6">
            <v>6</v>
          </cell>
        </row>
        <row r="7">
          <cell r="I7">
            <v>8</v>
          </cell>
          <cell r="O7">
            <v>7</v>
          </cell>
          <cell r="R7">
            <v>8</v>
          </cell>
          <cell r="U7">
            <v>6</v>
          </cell>
          <cell r="X7">
            <v>7</v>
          </cell>
          <cell r="AA7">
            <v>3</v>
          </cell>
          <cell r="AD7">
            <v>6</v>
          </cell>
        </row>
        <row r="8">
          <cell r="I8">
            <v>7</v>
          </cell>
          <cell r="O8">
            <v>5</v>
          </cell>
          <cell r="R8">
            <v>5</v>
          </cell>
          <cell r="U8">
            <v>7</v>
          </cell>
          <cell r="X8">
            <v>7</v>
          </cell>
          <cell r="AA8">
            <v>0</v>
          </cell>
          <cell r="AD8">
            <v>6</v>
          </cell>
        </row>
        <row r="9">
          <cell r="I9">
            <v>6</v>
          </cell>
          <cell r="O9">
            <v>4</v>
          </cell>
          <cell r="R9">
            <v>6</v>
          </cell>
          <cell r="U9">
            <v>8</v>
          </cell>
          <cell r="X9">
            <v>6</v>
          </cell>
          <cell r="AA9">
            <v>0</v>
          </cell>
          <cell r="AD9">
            <v>6</v>
          </cell>
        </row>
        <row r="10">
          <cell r="I10">
            <v>6</v>
          </cell>
          <cell r="O10">
            <v>5</v>
          </cell>
          <cell r="R10">
            <v>5</v>
          </cell>
          <cell r="U10">
            <v>7</v>
          </cell>
          <cell r="X10">
            <v>6</v>
          </cell>
          <cell r="AA10">
            <v>10</v>
          </cell>
          <cell r="AD10">
            <v>6</v>
          </cell>
        </row>
        <row r="11">
          <cell r="I11">
            <v>7</v>
          </cell>
          <cell r="O11">
            <v>6</v>
          </cell>
          <cell r="R11">
            <v>6</v>
          </cell>
          <cell r="U11">
            <v>6</v>
          </cell>
          <cell r="X11">
            <v>7</v>
          </cell>
          <cell r="AA11">
            <v>0</v>
          </cell>
          <cell r="AD11">
            <v>7</v>
          </cell>
        </row>
        <row r="12">
          <cell r="I12">
            <v>8</v>
          </cell>
          <cell r="O12">
            <v>6</v>
          </cell>
          <cell r="R12">
            <v>6</v>
          </cell>
          <cell r="U12">
            <v>7</v>
          </cell>
          <cell r="X12">
            <v>8</v>
          </cell>
          <cell r="AA12">
            <v>0</v>
          </cell>
          <cell r="AD12">
            <v>7</v>
          </cell>
        </row>
        <row r="13">
          <cell r="I13">
            <v>0</v>
          </cell>
          <cell r="O13">
            <v>0</v>
          </cell>
          <cell r="R13">
            <v>0</v>
          </cell>
          <cell r="U13">
            <v>5</v>
          </cell>
          <cell r="X13">
            <v>5</v>
          </cell>
          <cell r="AA13">
            <v>0</v>
          </cell>
          <cell r="AD13">
            <v>7</v>
          </cell>
        </row>
        <row r="14">
          <cell r="I14">
            <v>6</v>
          </cell>
          <cell r="O14">
            <v>6</v>
          </cell>
          <cell r="R14">
            <v>7</v>
          </cell>
          <cell r="U14">
            <v>6</v>
          </cell>
          <cell r="X14">
            <v>6</v>
          </cell>
          <cell r="AA14">
            <v>8</v>
          </cell>
          <cell r="AD14">
            <v>5</v>
          </cell>
        </row>
        <row r="15">
          <cell r="I15">
            <v>7</v>
          </cell>
          <cell r="O15">
            <v>5</v>
          </cell>
          <cell r="R15">
            <v>5</v>
          </cell>
          <cell r="U15">
            <v>6</v>
          </cell>
          <cell r="X15">
            <v>7</v>
          </cell>
          <cell r="AA15">
            <v>0</v>
          </cell>
          <cell r="AD15">
            <v>5</v>
          </cell>
        </row>
        <row r="16">
          <cell r="I16">
            <v>7</v>
          </cell>
          <cell r="O16">
            <v>7</v>
          </cell>
          <cell r="R16">
            <v>6</v>
          </cell>
          <cell r="U16">
            <v>7</v>
          </cell>
          <cell r="X16">
            <v>7</v>
          </cell>
          <cell r="AA16">
            <v>0</v>
          </cell>
          <cell r="AD16">
            <v>7</v>
          </cell>
        </row>
        <row r="17">
          <cell r="I17">
            <v>6</v>
          </cell>
          <cell r="O17">
            <v>5</v>
          </cell>
          <cell r="R17">
            <v>4</v>
          </cell>
          <cell r="U17">
            <v>7</v>
          </cell>
          <cell r="X17">
            <v>7</v>
          </cell>
          <cell r="AA17">
            <v>0</v>
          </cell>
          <cell r="AD17">
            <v>8</v>
          </cell>
        </row>
        <row r="18">
          <cell r="I18">
            <v>7</v>
          </cell>
          <cell r="O18">
            <v>7</v>
          </cell>
          <cell r="R18">
            <v>5</v>
          </cell>
          <cell r="U18">
            <v>7</v>
          </cell>
          <cell r="X18">
            <v>5</v>
          </cell>
          <cell r="AA18">
            <v>0</v>
          </cell>
          <cell r="AD18">
            <v>6</v>
          </cell>
        </row>
        <row r="19">
          <cell r="I19">
            <v>6</v>
          </cell>
          <cell r="O19">
            <v>6</v>
          </cell>
          <cell r="R19">
            <v>5</v>
          </cell>
          <cell r="U19">
            <v>7</v>
          </cell>
          <cell r="X19">
            <v>8</v>
          </cell>
          <cell r="AA19">
            <v>0</v>
          </cell>
          <cell r="AD19">
            <v>5</v>
          </cell>
        </row>
        <row r="20">
          <cell r="I20">
            <v>6</v>
          </cell>
          <cell r="O20">
            <v>6</v>
          </cell>
          <cell r="R20">
            <v>5</v>
          </cell>
          <cell r="U20">
            <v>8</v>
          </cell>
          <cell r="X20">
            <v>7</v>
          </cell>
          <cell r="AA20">
            <v>0</v>
          </cell>
          <cell r="AD20">
            <v>8</v>
          </cell>
        </row>
        <row r="21">
          <cell r="I21">
            <v>8</v>
          </cell>
          <cell r="O21">
            <v>5</v>
          </cell>
          <cell r="R21">
            <v>5</v>
          </cell>
          <cell r="U21">
            <v>7</v>
          </cell>
          <cell r="X21">
            <v>7</v>
          </cell>
          <cell r="AA21">
            <v>0</v>
          </cell>
          <cell r="AD21">
            <v>9</v>
          </cell>
        </row>
        <row r="22">
          <cell r="I22">
            <v>7</v>
          </cell>
          <cell r="O22">
            <v>6</v>
          </cell>
          <cell r="R22">
            <v>7</v>
          </cell>
          <cell r="U22">
            <v>7</v>
          </cell>
          <cell r="X22">
            <v>6</v>
          </cell>
          <cell r="AA22">
            <v>0</v>
          </cell>
          <cell r="AD22">
            <v>5</v>
          </cell>
        </row>
        <row r="23">
          <cell r="I23">
            <v>7</v>
          </cell>
          <cell r="O23">
            <v>4</v>
          </cell>
          <cell r="R23">
            <v>5</v>
          </cell>
          <cell r="U23">
            <v>7</v>
          </cell>
          <cell r="X23">
            <v>7</v>
          </cell>
          <cell r="AA23">
            <v>0</v>
          </cell>
          <cell r="AD23">
            <v>9</v>
          </cell>
        </row>
        <row r="24">
          <cell r="I24">
            <v>5</v>
          </cell>
          <cell r="O24">
            <v>5</v>
          </cell>
          <cell r="R24">
            <v>5</v>
          </cell>
          <cell r="U24">
            <v>6</v>
          </cell>
          <cell r="X24">
            <v>6</v>
          </cell>
          <cell r="AA24">
            <v>7</v>
          </cell>
          <cell r="AD24">
            <v>8</v>
          </cell>
        </row>
        <row r="25">
          <cell r="I25">
            <v>7</v>
          </cell>
          <cell r="O25">
            <v>5</v>
          </cell>
          <cell r="R25">
            <v>7</v>
          </cell>
          <cell r="U25">
            <v>7</v>
          </cell>
          <cell r="X25">
            <v>7</v>
          </cell>
          <cell r="AA25">
            <v>8</v>
          </cell>
          <cell r="AD25">
            <v>7</v>
          </cell>
        </row>
        <row r="26">
          <cell r="I26">
            <v>6</v>
          </cell>
          <cell r="O26">
            <v>5</v>
          </cell>
          <cell r="R26">
            <v>7</v>
          </cell>
          <cell r="U26">
            <v>7</v>
          </cell>
          <cell r="X26">
            <v>7</v>
          </cell>
          <cell r="AA26">
            <v>8</v>
          </cell>
          <cell r="AD26">
            <v>6</v>
          </cell>
        </row>
        <row r="27">
          <cell r="I27">
            <v>6</v>
          </cell>
          <cell r="O27">
            <v>5</v>
          </cell>
          <cell r="R27">
            <v>6</v>
          </cell>
          <cell r="U27">
            <v>6</v>
          </cell>
          <cell r="X27">
            <v>7</v>
          </cell>
          <cell r="AA27">
            <v>0</v>
          </cell>
          <cell r="AD27">
            <v>5</v>
          </cell>
        </row>
        <row r="28">
          <cell r="I28">
            <v>6</v>
          </cell>
          <cell r="O28">
            <v>5</v>
          </cell>
          <cell r="R28">
            <v>5</v>
          </cell>
          <cell r="U28">
            <v>6</v>
          </cell>
          <cell r="X28">
            <v>7</v>
          </cell>
          <cell r="AA28">
            <v>0</v>
          </cell>
          <cell r="AD28">
            <v>7</v>
          </cell>
        </row>
        <row r="29">
          <cell r="I29">
            <v>8</v>
          </cell>
          <cell r="O29">
            <v>5</v>
          </cell>
          <cell r="R29">
            <v>8</v>
          </cell>
          <cell r="U29">
            <v>7</v>
          </cell>
          <cell r="X29">
            <v>5</v>
          </cell>
          <cell r="AA29">
            <v>0</v>
          </cell>
          <cell r="AD29">
            <v>7</v>
          </cell>
        </row>
        <row r="30">
          <cell r="I30">
            <v>9</v>
          </cell>
          <cell r="O30">
            <v>6</v>
          </cell>
          <cell r="R30">
            <v>6</v>
          </cell>
          <cell r="U30">
            <v>6</v>
          </cell>
          <cell r="X30">
            <v>8</v>
          </cell>
          <cell r="AA30">
            <v>10</v>
          </cell>
          <cell r="AD30">
            <v>8</v>
          </cell>
        </row>
        <row r="31">
          <cell r="I31">
            <v>5</v>
          </cell>
          <cell r="O31">
            <v>5</v>
          </cell>
          <cell r="R31">
            <v>6</v>
          </cell>
          <cell r="U31">
            <v>7</v>
          </cell>
          <cell r="X31">
            <v>7</v>
          </cell>
          <cell r="AA31">
            <v>0</v>
          </cell>
          <cell r="AD31">
            <v>6</v>
          </cell>
        </row>
        <row r="32">
          <cell r="I32">
            <v>6</v>
          </cell>
          <cell r="O32">
            <v>5</v>
          </cell>
          <cell r="R32">
            <v>7</v>
          </cell>
          <cell r="U32">
            <v>8</v>
          </cell>
          <cell r="X32">
            <v>7</v>
          </cell>
          <cell r="AA32">
            <v>8</v>
          </cell>
          <cell r="AD32">
            <v>5</v>
          </cell>
        </row>
        <row r="33">
          <cell r="I33">
            <v>8</v>
          </cell>
          <cell r="O33">
            <v>5</v>
          </cell>
          <cell r="R33">
            <v>7</v>
          </cell>
          <cell r="U33">
            <v>7</v>
          </cell>
          <cell r="X33">
            <v>7</v>
          </cell>
          <cell r="AA33">
            <v>0</v>
          </cell>
          <cell r="AD33">
            <v>8</v>
          </cell>
        </row>
        <row r="34">
          <cell r="I34">
            <v>7</v>
          </cell>
          <cell r="O34">
            <v>6</v>
          </cell>
          <cell r="R34">
            <v>7</v>
          </cell>
          <cell r="U34">
            <v>7</v>
          </cell>
          <cell r="X34">
            <v>8</v>
          </cell>
          <cell r="AA34">
            <v>1</v>
          </cell>
          <cell r="AD34">
            <v>8</v>
          </cell>
        </row>
        <row r="35">
          <cell r="I35">
            <v>6</v>
          </cell>
          <cell r="O35">
            <v>4</v>
          </cell>
          <cell r="R35">
            <v>6</v>
          </cell>
          <cell r="U35">
            <v>6</v>
          </cell>
          <cell r="X35">
            <v>7</v>
          </cell>
          <cell r="AA35">
            <v>0</v>
          </cell>
          <cell r="AD35">
            <v>6</v>
          </cell>
        </row>
        <row r="36">
          <cell r="I36">
            <v>4</v>
          </cell>
          <cell r="O36">
            <v>2</v>
          </cell>
          <cell r="R36">
            <v>7</v>
          </cell>
          <cell r="U36">
            <v>6</v>
          </cell>
          <cell r="X36">
            <v>7</v>
          </cell>
          <cell r="AA36">
            <v>0</v>
          </cell>
          <cell r="AD36">
            <v>8</v>
          </cell>
        </row>
        <row r="37">
          <cell r="I37">
            <v>6</v>
          </cell>
          <cell r="O37">
            <v>5</v>
          </cell>
          <cell r="R37">
            <v>5</v>
          </cell>
          <cell r="U37">
            <v>7</v>
          </cell>
          <cell r="X37">
            <v>7</v>
          </cell>
          <cell r="AA37">
            <v>6</v>
          </cell>
          <cell r="AD37">
            <v>5</v>
          </cell>
        </row>
        <row r="38">
          <cell r="I38">
            <v>5</v>
          </cell>
          <cell r="O38">
            <v>4</v>
          </cell>
          <cell r="R38">
            <v>3</v>
          </cell>
          <cell r="U38">
            <v>7</v>
          </cell>
          <cell r="X38">
            <v>6</v>
          </cell>
          <cell r="AA38">
            <v>0</v>
          </cell>
          <cell r="AD38">
            <v>6</v>
          </cell>
        </row>
        <row r="39">
          <cell r="I39">
            <v>8</v>
          </cell>
          <cell r="O39">
            <v>7</v>
          </cell>
          <cell r="R39">
            <v>6</v>
          </cell>
          <cell r="U39">
            <v>8</v>
          </cell>
          <cell r="X39">
            <v>7</v>
          </cell>
          <cell r="AA39">
            <v>8</v>
          </cell>
          <cell r="AD39">
            <v>5</v>
          </cell>
        </row>
        <row r="40">
          <cell r="I40">
            <v>6</v>
          </cell>
          <cell r="O40">
            <v>7</v>
          </cell>
          <cell r="R40">
            <v>7</v>
          </cell>
          <cell r="U40">
            <v>8</v>
          </cell>
          <cell r="X40">
            <v>8</v>
          </cell>
          <cell r="AA40">
            <v>10</v>
          </cell>
          <cell r="AD40">
            <v>5</v>
          </cell>
        </row>
        <row r="41">
          <cell r="I41">
            <v>9</v>
          </cell>
          <cell r="O41">
            <v>7</v>
          </cell>
          <cell r="R41">
            <v>6</v>
          </cell>
          <cell r="U41">
            <v>7</v>
          </cell>
          <cell r="X41">
            <v>8</v>
          </cell>
          <cell r="AA41">
            <v>0</v>
          </cell>
          <cell r="AD41">
            <v>6</v>
          </cell>
        </row>
        <row r="42">
          <cell r="I42">
            <v>8</v>
          </cell>
          <cell r="O42">
            <v>5</v>
          </cell>
          <cell r="R42">
            <v>6</v>
          </cell>
          <cell r="U42">
            <v>7</v>
          </cell>
          <cell r="X42">
            <v>6</v>
          </cell>
          <cell r="AA42">
            <v>10</v>
          </cell>
          <cell r="AD42">
            <v>6</v>
          </cell>
        </row>
        <row r="43">
          <cell r="I43">
            <v>6</v>
          </cell>
          <cell r="O43">
            <v>5</v>
          </cell>
          <cell r="R43">
            <v>6</v>
          </cell>
          <cell r="U43">
            <v>7</v>
          </cell>
          <cell r="X43">
            <v>7</v>
          </cell>
          <cell r="AA43">
            <v>10</v>
          </cell>
          <cell r="AD43">
            <v>6</v>
          </cell>
        </row>
        <row r="44">
          <cell r="I44">
            <v>8</v>
          </cell>
          <cell r="O44">
            <v>5</v>
          </cell>
          <cell r="R44">
            <v>8</v>
          </cell>
          <cell r="U44">
            <v>7</v>
          </cell>
          <cell r="X44">
            <v>7</v>
          </cell>
          <cell r="AA44">
            <v>0</v>
          </cell>
          <cell r="AD44">
            <v>8</v>
          </cell>
        </row>
        <row r="45">
          <cell r="I45">
            <v>6</v>
          </cell>
          <cell r="O45">
            <v>5</v>
          </cell>
          <cell r="R45">
            <v>0</v>
          </cell>
          <cell r="U45">
            <v>7</v>
          </cell>
          <cell r="X45">
            <v>7</v>
          </cell>
          <cell r="AA45">
            <v>0</v>
          </cell>
          <cell r="AD45">
            <v>5</v>
          </cell>
        </row>
        <row r="46">
          <cell r="I46">
            <v>8</v>
          </cell>
          <cell r="O46">
            <v>5</v>
          </cell>
          <cell r="R46">
            <v>0</v>
          </cell>
          <cell r="U46">
            <v>7</v>
          </cell>
          <cell r="X46">
            <v>6</v>
          </cell>
          <cell r="AA46">
            <v>0</v>
          </cell>
          <cell r="AD46">
            <v>8</v>
          </cell>
        </row>
        <row r="47">
          <cell r="I47">
            <v>6</v>
          </cell>
          <cell r="O47">
            <v>4</v>
          </cell>
          <cell r="R47">
            <v>0</v>
          </cell>
          <cell r="U47">
            <v>8</v>
          </cell>
          <cell r="X47">
            <v>6</v>
          </cell>
          <cell r="AA47">
            <v>0</v>
          </cell>
          <cell r="AD47">
            <v>8</v>
          </cell>
        </row>
        <row r="48">
          <cell r="I48">
            <v>7</v>
          </cell>
          <cell r="O48">
            <v>6</v>
          </cell>
          <cell r="R48">
            <v>8</v>
          </cell>
          <cell r="U48">
            <v>7</v>
          </cell>
          <cell r="X48">
            <v>7</v>
          </cell>
          <cell r="AA48">
            <v>0</v>
          </cell>
          <cell r="AD48">
            <v>6</v>
          </cell>
        </row>
        <row r="49">
          <cell r="I49">
            <v>7</v>
          </cell>
          <cell r="O49">
            <v>5</v>
          </cell>
          <cell r="R49">
            <v>6</v>
          </cell>
          <cell r="U49">
            <v>7</v>
          </cell>
          <cell r="X49">
            <v>5</v>
          </cell>
          <cell r="AA49">
            <v>0</v>
          </cell>
          <cell r="AD49">
            <v>8</v>
          </cell>
        </row>
        <row r="50">
          <cell r="I50">
            <v>5</v>
          </cell>
          <cell r="O50">
            <v>0</v>
          </cell>
          <cell r="R50">
            <v>0</v>
          </cell>
          <cell r="U50">
            <v>5</v>
          </cell>
          <cell r="X50">
            <v>7</v>
          </cell>
          <cell r="AA50">
            <v>0</v>
          </cell>
          <cell r="AD50">
            <v>6</v>
          </cell>
        </row>
        <row r="51">
          <cell r="I51">
            <v>8</v>
          </cell>
          <cell r="O51">
            <v>6</v>
          </cell>
          <cell r="R51">
            <v>5</v>
          </cell>
          <cell r="U51">
            <v>7</v>
          </cell>
          <cell r="X51">
            <v>6</v>
          </cell>
          <cell r="AA51">
            <v>0</v>
          </cell>
          <cell r="AD51">
            <v>6</v>
          </cell>
        </row>
        <row r="52">
          <cell r="I52">
            <v>8</v>
          </cell>
          <cell r="O52">
            <v>7</v>
          </cell>
          <cell r="R52">
            <v>8</v>
          </cell>
          <cell r="U52">
            <v>6</v>
          </cell>
          <cell r="X52">
            <v>7</v>
          </cell>
          <cell r="AA52">
            <v>0</v>
          </cell>
          <cell r="AD52">
            <v>5</v>
          </cell>
        </row>
        <row r="53">
          <cell r="I53">
            <v>6</v>
          </cell>
          <cell r="O53">
            <v>5</v>
          </cell>
          <cell r="R53">
            <v>5</v>
          </cell>
          <cell r="U53">
            <v>7</v>
          </cell>
          <cell r="X53">
            <v>8</v>
          </cell>
          <cell r="AA53">
            <v>0</v>
          </cell>
          <cell r="AD53">
            <v>7</v>
          </cell>
        </row>
        <row r="54">
          <cell r="I54">
            <v>8</v>
          </cell>
          <cell r="O54">
            <v>4</v>
          </cell>
          <cell r="R54">
            <v>7</v>
          </cell>
          <cell r="U54">
            <v>7</v>
          </cell>
          <cell r="X54">
            <v>8</v>
          </cell>
          <cell r="AA54">
            <v>0</v>
          </cell>
          <cell r="AD54">
            <v>6</v>
          </cell>
        </row>
        <row r="55">
          <cell r="I55">
            <v>6</v>
          </cell>
          <cell r="O55">
            <v>5</v>
          </cell>
          <cell r="R55">
            <v>5</v>
          </cell>
          <cell r="U55">
            <v>7</v>
          </cell>
          <cell r="X55">
            <v>7</v>
          </cell>
          <cell r="AA55">
            <v>0</v>
          </cell>
          <cell r="AD55">
            <v>7</v>
          </cell>
        </row>
        <row r="56">
          <cell r="I56">
            <v>7</v>
          </cell>
          <cell r="O56">
            <v>5</v>
          </cell>
          <cell r="R56">
            <v>8</v>
          </cell>
          <cell r="U56">
            <v>7</v>
          </cell>
          <cell r="X56">
            <v>8</v>
          </cell>
          <cell r="AA56">
            <v>3</v>
          </cell>
          <cell r="AD56">
            <v>8</v>
          </cell>
        </row>
        <row r="57">
          <cell r="I57">
            <v>6</v>
          </cell>
          <cell r="O57">
            <v>5</v>
          </cell>
          <cell r="R57">
            <v>7</v>
          </cell>
          <cell r="U57">
            <v>7</v>
          </cell>
          <cell r="X57">
            <v>7</v>
          </cell>
          <cell r="AA57">
            <v>9</v>
          </cell>
          <cell r="AD57">
            <v>6</v>
          </cell>
        </row>
        <row r="58">
          <cell r="I58">
            <v>0</v>
          </cell>
          <cell r="O58">
            <v>0</v>
          </cell>
          <cell r="R58">
            <v>0</v>
          </cell>
          <cell r="U58">
            <v>0</v>
          </cell>
          <cell r="X58">
            <v>0</v>
          </cell>
          <cell r="AA58">
            <v>0</v>
          </cell>
          <cell r="AD58">
            <v>6</v>
          </cell>
        </row>
        <row r="59">
          <cell r="I59">
            <v>7</v>
          </cell>
          <cell r="O59">
            <v>5</v>
          </cell>
          <cell r="R59">
            <v>6</v>
          </cell>
          <cell r="U59">
            <v>7</v>
          </cell>
          <cell r="X59">
            <v>6</v>
          </cell>
          <cell r="AA59">
            <v>0</v>
          </cell>
          <cell r="AD59">
            <v>7</v>
          </cell>
        </row>
        <row r="60">
          <cell r="I60">
            <v>8</v>
          </cell>
          <cell r="O60">
            <v>6</v>
          </cell>
          <cell r="R60">
            <v>8</v>
          </cell>
          <cell r="U60">
            <v>7</v>
          </cell>
          <cell r="X60">
            <v>7</v>
          </cell>
          <cell r="AA60">
            <v>0</v>
          </cell>
          <cell r="AD60">
            <v>7</v>
          </cell>
        </row>
        <row r="61">
          <cell r="I61">
            <v>5</v>
          </cell>
          <cell r="O61">
            <v>5</v>
          </cell>
          <cell r="R61">
            <v>0</v>
          </cell>
          <cell r="U61">
            <v>6</v>
          </cell>
          <cell r="X61">
            <v>7</v>
          </cell>
          <cell r="AA61">
            <v>0</v>
          </cell>
          <cell r="AD61">
            <v>5</v>
          </cell>
        </row>
        <row r="62">
          <cell r="I62">
            <v>8</v>
          </cell>
          <cell r="O62">
            <v>5</v>
          </cell>
          <cell r="R62">
            <v>6</v>
          </cell>
          <cell r="U62">
            <v>6</v>
          </cell>
          <cell r="X62">
            <v>5</v>
          </cell>
          <cell r="AA62">
            <v>0</v>
          </cell>
          <cell r="AD62">
            <v>5</v>
          </cell>
        </row>
        <row r="63">
          <cell r="I63">
            <v>9</v>
          </cell>
          <cell r="O63">
            <v>6</v>
          </cell>
          <cell r="R63">
            <v>7</v>
          </cell>
          <cell r="U63">
            <v>7</v>
          </cell>
          <cell r="X63">
            <v>8</v>
          </cell>
          <cell r="AA63">
            <v>0</v>
          </cell>
          <cell r="AD63">
            <v>8</v>
          </cell>
        </row>
        <row r="64">
          <cell r="I64">
            <v>8</v>
          </cell>
          <cell r="O64">
            <v>4</v>
          </cell>
          <cell r="R64">
            <v>7</v>
          </cell>
          <cell r="U64">
            <v>7</v>
          </cell>
          <cell r="X64">
            <v>6</v>
          </cell>
          <cell r="AA64">
            <v>2</v>
          </cell>
          <cell r="AD64">
            <v>5</v>
          </cell>
        </row>
        <row r="65">
          <cell r="I65">
            <v>7</v>
          </cell>
          <cell r="O65">
            <v>5</v>
          </cell>
          <cell r="R65">
            <v>5</v>
          </cell>
          <cell r="U65">
            <v>6</v>
          </cell>
          <cell r="X65">
            <v>8</v>
          </cell>
          <cell r="AA65">
            <v>0</v>
          </cell>
          <cell r="AD65">
            <v>5</v>
          </cell>
        </row>
        <row r="66">
          <cell r="I66">
            <v>6</v>
          </cell>
          <cell r="O66">
            <v>4</v>
          </cell>
          <cell r="R66">
            <v>7</v>
          </cell>
          <cell r="U66">
            <v>6</v>
          </cell>
          <cell r="X66">
            <v>6</v>
          </cell>
          <cell r="AA66">
            <v>0</v>
          </cell>
          <cell r="AD66">
            <v>5</v>
          </cell>
        </row>
        <row r="67">
          <cell r="I67">
            <v>6</v>
          </cell>
          <cell r="O67">
            <v>5</v>
          </cell>
          <cell r="R67">
            <v>6</v>
          </cell>
          <cell r="U67">
            <v>6</v>
          </cell>
          <cell r="X67">
            <v>6</v>
          </cell>
          <cell r="AA67">
            <v>0</v>
          </cell>
          <cell r="AD67">
            <v>8</v>
          </cell>
        </row>
        <row r="68">
          <cell r="I68">
            <v>5</v>
          </cell>
          <cell r="O68">
            <v>4</v>
          </cell>
          <cell r="R68">
            <v>5</v>
          </cell>
          <cell r="U68">
            <v>8</v>
          </cell>
          <cell r="X68">
            <v>7</v>
          </cell>
          <cell r="AA68">
            <v>0</v>
          </cell>
          <cell r="AD68">
            <v>6</v>
          </cell>
        </row>
        <row r="69">
          <cell r="I69">
            <v>5</v>
          </cell>
          <cell r="O69">
            <v>6</v>
          </cell>
          <cell r="R69">
            <v>7</v>
          </cell>
          <cell r="U69">
            <v>6</v>
          </cell>
          <cell r="X69">
            <v>5</v>
          </cell>
          <cell r="AA69">
            <v>0</v>
          </cell>
          <cell r="AD69">
            <v>5</v>
          </cell>
        </row>
        <row r="70">
          <cell r="I70">
            <v>7</v>
          </cell>
          <cell r="O70">
            <v>4</v>
          </cell>
          <cell r="R70">
            <v>7</v>
          </cell>
          <cell r="U70">
            <v>7</v>
          </cell>
          <cell r="X70">
            <v>8</v>
          </cell>
          <cell r="AA70">
            <v>0</v>
          </cell>
          <cell r="AD70">
            <v>6</v>
          </cell>
        </row>
        <row r="71">
          <cell r="I71">
            <v>6</v>
          </cell>
          <cell r="O71">
            <v>0</v>
          </cell>
          <cell r="R71">
            <v>0</v>
          </cell>
          <cell r="U71">
            <v>6</v>
          </cell>
          <cell r="X71">
            <v>5</v>
          </cell>
          <cell r="AA71">
            <v>0</v>
          </cell>
          <cell r="AD71">
            <v>0</v>
          </cell>
        </row>
        <row r="72">
          <cell r="I72">
            <v>3</v>
          </cell>
          <cell r="O72">
            <v>2</v>
          </cell>
          <cell r="R72">
            <v>6</v>
          </cell>
          <cell r="U72">
            <v>7</v>
          </cell>
          <cell r="X72">
            <v>7</v>
          </cell>
          <cell r="AA72">
            <v>0</v>
          </cell>
          <cell r="AD72">
            <v>8</v>
          </cell>
        </row>
        <row r="73">
          <cell r="I73">
            <v>7</v>
          </cell>
          <cell r="O73">
            <v>5</v>
          </cell>
          <cell r="R73">
            <v>6</v>
          </cell>
          <cell r="U73">
            <v>6</v>
          </cell>
          <cell r="X73">
            <v>5</v>
          </cell>
          <cell r="AA73">
            <v>0</v>
          </cell>
          <cell r="AD73">
            <v>7</v>
          </cell>
        </row>
        <row r="74">
          <cell r="I74">
            <v>8</v>
          </cell>
          <cell r="O74">
            <v>5</v>
          </cell>
          <cell r="R74">
            <v>7</v>
          </cell>
          <cell r="U74">
            <v>7</v>
          </cell>
          <cell r="X74">
            <v>6</v>
          </cell>
          <cell r="AA74">
            <v>0</v>
          </cell>
          <cell r="AD74">
            <v>6</v>
          </cell>
        </row>
        <row r="75">
          <cell r="I75">
            <v>9</v>
          </cell>
          <cell r="O75">
            <v>7</v>
          </cell>
          <cell r="R75">
            <v>6</v>
          </cell>
          <cell r="U75">
            <v>7</v>
          </cell>
          <cell r="X75">
            <v>8</v>
          </cell>
          <cell r="AA75">
            <v>0</v>
          </cell>
          <cell r="AD75">
            <v>6</v>
          </cell>
        </row>
        <row r="76">
          <cell r="I76">
            <v>6</v>
          </cell>
          <cell r="O76">
            <v>6</v>
          </cell>
          <cell r="R76">
            <v>9</v>
          </cell>
          <cell r="U76">
            <v>7</v>
          </cell>
          <cell r="X76">
            <v>7</v>
          </cell>
          <cell r="AA76">
            <v>0</v>
          </cell>
          <cell r="AD7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6"/>
      <sheetName val="BAO LUU"/>
      <sheetName val="Tổng quan về viễn thông"/>
      <sheetName val="Tổng quan về viễn thông_L1_BL"/>
      <sheetName val="Kỹ thuật vi xử lý _L1"/>
      <sheetName val="Kỹ thuật vi xử lý L1_BL"/>
      <sheetName val="XL TÍN HIỆU SỐ _L1 "/>
      <sheetName val="XL TÍN HIỆU SỐ _LB_L1"/>
      <sheetName val="CO SỞ DỮ LIỆU _L1"/>
      <sheetName val="CO SỞ DỮ LIỆU _LB_L1"/>
      <sheetName val="LT TDT &amp; S CAO TAN_L1"/>
      <sheetName val="LT TDT &amp; S CAO TAN_LB_L1"/>
      <sheetName val="LT THONG TIN_L1"/>
      <sheetName val="LT THONG TIN_LB_L1"/>
      <sheetName val="GDTC 5"/>
      <sheetName val="GDTC 5 _LB_L1"/>
    </sheetNames>
    <sheetDataSet>
      <sheetData sheetId="2">
        <row r="10">
          <cell r="K10">
            <v>7</v>
          </cell>
        </row>
        <row r="11">
          <cell r="K11">
            <v>7</v>
          </cell>
        </row>
        <row r="12">
          <cell r="K12">
            <v>7</v>
          </cell>
        </row>
        <row r="13">
          <cell r="K13">
            <v>7</v>
          </cell>
        </row>
        <row r="14">
          <cell r="K14">
            <v>7</v>
          </cell>
        </row>
        <row r="15">
          <cell r="K15">
            <v>8</v>
          </cell>
        </row>
        <row r="16">
          <cell r="K16">
            <v>7</v>
          </cell>
        </row>
        <row r="17">
          <cell r="K17">
            <v>7</v>
          </cell>
        </row>
        <row r="18">
          <cell r="K18">
            <v>8</v>
          </cell>
        </row>
        <row r="19">
          <cell r="K19">
            <v>6</v>
          </cell>
        </row>
        <row r="20">
          <cell r="K20">
            <v>7</v>
          </cell>
        </row>
        <row r="21">
          <cell r="K21">
            <v>7</v>
          </cell>
        </row>
        <row r="22">
          <cell r="K22">
            <v>7</v>
          </cell>
        </row>
        <row r="23">
          <cell r="K23">
            <v>7</v>
          </cell>
        </row>
        <row r="24">
          <cell r="K24">
            <v>7</v>
          </cell>
        </row>
        <row r="25">
          <cell r="K25">
            <v>8</v>
          </cell>
        </row>
        <row r="26">
          <cell r="K26">
            <v>6</v>
          </cell>
        </row>
        <row r="27">
          <cell r="K27">
            <v>7</v>
          </cell>
        </row>
        <row r="28">
          <cell r="K28">
            <v>7</v>
          </cell>
        </row>
        <row r="29">
          <cell r="K29">
            <v>7</v>
          </cell>
        </row>
        <row r="30">
          <cell r="K30">
            <v>7</v>
          </cell>
        </row>
        <row r="31">
          <cell r="K31">
            <v>7</v>
          </cell>
        </row>
        <row r="32">
          <cell r="K32">
            <v>6</v>
          </cell>
        </row>
        <row r="33">
          <cell r="K33">
            <v>8</v>
          </cell>
        </row>
        <row r="34">
          <cell r="K34">
            <v>8</v>
          </cell>
        </row>
        <row r="35">
          <cell r="K35">
            <v>7</v>
          </cell>
        </row>
        <row r="36">
          <cell r="K36">
            <v>7</v>
          </cell>
        </row>
        <row r="37">
          <cell r="K37">
            <v>7</v>
          </cell>
        </row>
        <row r="38">
          <cell r="K38">
            <v>7</v>
          </cell>
        </row>
        <row r="39">
          <cell r="K39">
            <v>7</v>
          </cell>
        </row>
        <row r="40">
          <cell r="K40">
            <v>7</v>
          </cell>
        </row>
        <row r="41">
          <cell r="K41">
            <v>7</v>
          </cell>
        </row>
        <row r="42">
          <cell r="K42">
            <v>6</v>
          </cell>
        </row>
        <row r="43">
          <cell r="K43">
            <v>8</v>
          </cell>
        </row>
        <row r="44">
          <cell r="K44">
            <v>7</v>
          </cell>
        </row>
        <row r="45">
          <cell r="K45">
            <v>7</v>
          </cell>
        </row>
        <row r="46">
          <cell r="K46">
            <v>7</v>
          </cell>
        </row>
        <row r="47">
          <cell r="K47">
            <v>7</v>
          </cell>
        </row>
        <row r="48">
          <cell r="K48">
            <v>7</v>
          </cell>
        </row>
        <row r="49">
          <cell r="K49">
            <v>6</v>
          </cell>
        </row>
        <row r="50">
          <cell r="K50">
            <v>7</v>
          </cell>
        </row>
        <row r="51">
          <cell r="K51">
            <v>7</v>
          </cell>
        </row>
        <row r="52">
          <cell r="K52">
            <v>7</v>
          </cell>
        </row>
        <row r="53">
          <cell r="K53">
            <v>6</v>
          </cell>
        </row>
        <row r="54">
          <cell r="K54">
            <v>6</v>
          </cell>
        </row>
        <row r="55">
          <cell r="K55">
            <v>7</v>
          </cell>
        </row>
        <row r="56">
          <cell r="K56">
            <v>7</v>
          </cell>
        </row>
        <row r="57">
          <cell r="K57">
            <v>6</v>
          </cell>
        </row>
        <row r="58">
          <cell r="K58">
            <v>8</v>
          </cell>
        </row>
        <row r="59">
          <cell r="K59">
            <v>8</v>
          </cell>
        </row>
        <row r="60">
          <cell r="K60">
            <v>7</v>
          </cell>
        </row>
        <row r="61">
          <cell r="K61">
            <v>7</v>
          </cell>
        </row>
        <row r="62">
          <cell r="K62">
            <v>8</v>
          </cell>
        </row>
        <row r="63">
          <cell r="K63">
            <v>7</v>
          </cell>
        </row>
        <row r="64">
          <cell r="K64">
            <v>2</v>
          </cell>
        </row>
        <row r="65">
          <cell r="K65">
            <v>6</v>
          </cell>
        </row>
        <row r="66">
          <cell r="K66">
            <v>7</v>
          </cell>
        </row>
        <row r="67">
          <cell r="K67">
            <v>7</v>
          </cell>
        </row>
        <row r="68">
          <cell r="K68">
            <v>8</v>
          </cell>
        </row>
        <row r="69">
          <cell r="K69">
            <v>5</v>
          </cell>
        </row>
        <row r="70">
          <cell r="K70">
            <v>7</v>
          </cell>
        </row>
        <row r="71">
          <cell r="K71">
            <v>6</v>
          </cell>
        </row>
        <row r="72">
          <cell r="K72">
            <v>7</v>
          </cell>
        </row>
        <row r="73">
          <cell r="K73">
            <v>7</v>
          </cell>
        </row>
        <row r="74">
          <cell r="K74">
            <v>7</v>
          </cell>
        </row>
        <row r="75">
          <cell r="K75">
            <v>7</v>
          </cell>
        </row>
        <row r="76">
          <cell r="K76">
            <v>7</v>
          </cell>
        </row>
        <row r="77">
          <cell r="K77">
            <v>8</v>
          </cell>
        </row>
        <row r="78">
          <cell r="K78">
            <v>7</v>
          </cell>
        </row>
      </sheetData>
      <sheetData sheetId="3">
        <row r="10">
          <cell r="K10">
            <v>5</v>
          </cell>
        </row>
      </sheetData>
      <sheetData sheetId="4">
        <row r="10">
          <cell r="K10">
            <v>6</v>
          </cell>
        </row>
        <row r="11">
          <cell r="K11">
            <v>6</v>
          </cell>
        </row>
        <row r="12">
          <cell r="K12">
            <v>3</v>
          </cell>
        </row>
        <row r="13">
          <cell r="K13">
            <v>4</v>
          </cell>
        </row>
        <row r="14">
          <cell r="K14">
            <v>4</v>
          </cell>
        </row>
        <row r="15">
          <cell r="K15">
            <v>7</v>
          </cell>
        </row>
        <row r="16">
          <cell r="K16">
            <v>6</v>
          </cell>
        </row>
        <row r="17">
          <cell r="K17">
            <v>5</v>
          </cell>
        </row>
        <row r="18">
          <cell r="K18">
            <v>8</v>
          </cell>
        </row>
        <row r="19">
          <cell r="K19">
            <v>5</v>
          </cell>
        </row>
        <row r="20">
          <cell r="K20">
            <v>3</v>
          </cell>
        </row>
        <row r="21">
          <cell r="K21">
            <v>6</v>
          </cell>
        </row>
        <row r="22">
          <cell r="K22">
            <v>6</v>
          </cell>
        </row>
        <row r="23">
          <cell r="K23">
            <v>7</v>
          </cell>
        </row>
        <row r="24">
          <cell r="K24">
            <v>3</v>
          </cell>
        </row>
        <row r="25">
          <cell r="K25">
            <v>4</v>
          </cell>
        </row>
        <row r="26">
          <cell r="K26">
            <v>6</v>
          </cell>
        </row>
        <row r="27">
          <cell r="K27">
            <v>5</v>
          </cell>
        </row>
        <row r="28">
          <cell r="K28">
            <v>7</v>
          </cell>
        </row>
        <row r="29">
          <cell r="K29">
            <v>7</v>
          </cell>
        </row>
        <row r="30">
          <cell r="K30">
            <v>7</v>
          </cell>
        </row>
        <row r="31">
          <cell r="K31">
            <v>6</v>
          </cell>
        </row>
        <row r="32">
          <cell r="K32">
            <v>3</v>
          </cell>
        </row>
        <row r="33">
          <cell r="K33">
            <v>6</v>
          </cell>
        </row>
        <row r="34">
          <cell r="K34">
            <v>6</v>
          </cell>
        </row>
        <row r="35">
          <cell r="K35">
            <v>5</v>
          </cell>
        </row>
        <row r="36">
          <cell r="K36">
            <v>6</v>
          </cell>
        </row>
        <row r="37">
          <cell r="K37">
            <v>8</v>
          </cell>
        </row>
        <row r="38">
          <cell r="K38">
            <v>5</v>
          </cell>
        </row>
        <row r="39">
          <cell r="K39">
            <v>5</v>
          </cell>
        </row>
        <row r="40">
          <cell r="K40">
            <v>5</v>
          </cell>
        </row>
        <row r="41">
          <cell r="K41">
            <v>6</v>
          </cell>
        </row>
        <row r="42">
          <cell r="K42">
            <v>3</v>
          </cell>
        </row>
        <row r="43">
          <cell r="K43">
            <v>6</v>
          </cell>
        </row>
        <row r="44">
          <cell r="K44">
            <v>7</v>
          </cell>
        </row>
        <row r="45">
          <cell r="K45">
            <v>7</v>
          </cell>
        </row>
        <row r="46">
          <cell r="K46">
            <v>4</v>
          </cell>
        </row>
        <row r="47">
          <cell r="K47">
            <v>4</v>
          </cell>
        </row>
        <row r="48">
          <cell r="K48">
            <v>9</v>
          </cell>
        </row>
        <row r="49">
          <cell r="K49">
            <v>4</v>
          </cell>
        </row>
        <row r="50">
          <cell r="K50">
            <v>6</v>
          </cell>
        </row>
        <row r="51">
          <cell r="K51">
            <v>4</v>
          </cell>
        </row>
        <row r="52">
          <cell r="K52">
            <v>6</v>
          </cell>
        </row>
        <row r="53">
          <cell r="K53">
            <v>3</v>
          </cell>
        </row>
        <row r="54">
          <cell r="K54">
            <v>4</v>
          </cell>
        </row>
        <row r="55">
          <cell r="K55">
            <v>6</v>
          </cell>
        </row>
        <row r="56">
          <cell r="K56">
            <v>9</v>
          </cell>
        </row>
        <row r="57">
          <cell r="K57">
            <v>4</v>
          </cell>
        </row>
        <row r="58">
          <cell r="K58">
            <v>7</v>
          </cell>
        </row>
        <row r="59">
          <cell r="K59">
            <v>6</v>
          </cell>
        </row>
        <row r="60">
          <cell r="K60">
            <v>7</v>
          </cell>
        </row>
        <row r="61">
          <cell r="K61">
            <v>6</v>
          </cell>
        </row>
        <row r="62">
          <cell r="K62">
            <v>5</v>
          </cell>
        </row>
        <row r="63">
          <cell r="K63">
            <v>5</v>
          </cell>
        </row>
        <row r="64">
          <cell r="K64">
            <v>1</v>
          </cell>
        </row>
        <row r="65">
          <cell r="K65">
            <v>6</v>
          </cell>
        </row>
        <row r="66">
          <cell r="K66">
            <v>8</v>
          </cell>
        </row>
        <row r="67">
          <cell r="K67">
            <v>6</v>
          </cell>
        </row>
        <row r="68">
          <cell r="K68">
            <v>6</v>
          </cell>
        </row>
        <row r="69">
          <cell r="K69">
            <v>6</v>
          </cell>
        </row>
        <row r="70">
          <cell r="K70">
            <v>5</v>
          </cell>
        </row>
        <row r="71">
          <cell r="K71">
            <v>5</v>
          </cell>
        </row>
        <row r="72">
          <cell r="K72">
            <v>4</v>
          </cell>
        </row>
        <row r="73">
          <cell r="K73">
            <v>7</v>
          </cell>
        </row>
        <row r="74">
          <cell r="K74">
            <v>6</v>
          </cell>
        </row>
        <row r="75">
          <cell r="K75">
            <v>7</v>
          </cell>
        </row>
        <row r="76">
          <cell r="K76">
            <v>5</v>
          </cell>
        </row>
        <row r="77">
          <cell r="K77">
            <v>6</v>
          </cell>
        </row>
        <row r="78">
          <cell r="K78">
            <v>6</v>
          </cell>
        </row>
      </sheetData>
      <sheetData sheetId="5">
        <row r="10">
          <cell r="K10">
            <v>6</v>
          </cell>
        </row>
      </sheetData>
      <sheetData sheetId="6">
        <row r="10">
          <cell r="K10">
            <v>8</v>
          </cell>
        </row>
        <row r="11">
          <cell r="K11">
            <v>9</v>
          </cell>
        </row>
        <row r="12">
          <cell r="K12">
            <v>1</v>
          </cell>
        </row>
        <row r="13">
          <cell r="K13">
            <v>8</v>
          </cell>
        </row>
        <row r="14">
          <cell r="K14">
            <v>6</v>
          </cell>
        </row>
        <row r="15">
          <cell r="K15">
            <v>9</v>
          </cell>
        </row>
        <row r="16">
          <cell r="K16">
            <v>6</v>
          </cell>
        </row>
        <row r="17">
          <cell r="K17">
            <v>8</v>
          </cell>
        </row>
        <row r="18">
          <cell r="K18">
            <v>9</v>
          </cell>
        </row>
        <row r="19">
          <cell r="K19">
            <v>5</v>
          </cell>
        </row>
        <row r="20">
          <cell r="K20">
            <v>7</v>
          </cell>
        </row>
        <row r="21">
          <cell r="K21">
            <v>9</v>
          </cell>
        </row>
        <row r="22">
          <cell r="K22">
            <v>7</v>
          </cell>
        </row>
        <row r="23">
          <cell r="K23">
            <v>8</v>
          </cell>
        </row>
        <row r="24">
          <cell r="K24">
            <v>7</v>
          </cell>
        </row>
        <row r="25">
          <cell r="K25">
            <v>9</v>
          </cell>
        </row>
        <row r="26">
          <cell r="K26">
            <v>9</v>
          </cell>
        </row>
        <row r="27">
          <cell r="K27">
            <v>10</v>
          </cell>
        </row>
        <row r="28">
          <cell r="K28">
            <v>8</v>
          </cell>
        </row>
        <row r="29">
          <cell r="K29">
            <v>7</v>
          </cell>
        </row>
        <row r="30">
          <cell r="K30">
            <v>5</v>
          </cell>
        </row>
        <row r="31">
          <cell r="K31">
            <v>7</v>
          </cell>
        </row>
        <row r="32">
          <cell r="K32">
            <v>7</v>
          </cell>
        </row>
        <row r="33">
          <cell r="K33">
            <v>8</v>
          </cell>
        </row>
        <row r="34">
          <cell r="K34">
            <v>8</v>
          </cell>
        </row>
        <row r="35">
          <cell r="K35">
            <v>7</v>
          </cell>
        </row>
        <row r="36">
          <cell r="K36">
            <v>6</v>
          </cell>
        </row>
        <row r="37">
          <cell r="K37">
            <v>9</v>
          </cell>
        </row>
        <row r="38">
          <cell r="K38">
            <v>8</v>
          </cell>
        </row>
        <row r="39">
          <cell r="K39">
            <v>8</v>
          </cell>
        </row>
        <row r="40">
          <cell r="K40">
            <v>5</v>
          </cell>
        </row>
        <row r="41">
          <cell r="K41">
            <v>7</v>
          </cell>
        </row>
        <row r="42">
          <cell r="K42">
            <v>8</v>
          </cell>
        </row>
        <row r="43">
          <cell r="K43">
            <v>9</v>
          </cell>
        </row>
        <row r="44">
          <cell r="K44">
            <v>8</v>
          </cell>
        </row>
        <row r="45">
          <cell r="K45">
            <v>9</v>
          </cell>
        </row>
        <row r="46">
          <cell r="K46">
            <v>7</v>
          </cell>
        </row>
        <row r="47">
          <cell r="K47">
            <v>6</v>
          </cell>
        </row>
        <row r="48">
          <cell r="K48">
            <v>8</v>
          </cell>
        </row>
        <row r="49">
          <cell r="K49">
            <v>8</v>
          </cell>
        </row>
        <row r="50">
          <cell r="K50">
            <v>8</v>
          </cell>
        </row>
        <row r="51">
          <cell r="K51">
            <v>9</v>
          </cell>
        </row>
        <row r="52">
          <cell r="K52">
            <v>9</v>
          </cell>
        </row>
        <row r="53">
          <cell r="K53">
            <v>8</v>
          </cell>
        </row>
        <row r="54">
          <cell r="K54">
            <v>8</v>
          </cell>
        </row>
        <row r="55">
          <cell r="K55">
            <v>9</v>
          </cell>
        </row>
        <row r="56">
          <cell r="K56">
            <v>9</v>
          </cell>
        </row>
        <row r="57">
          <cell r="K57">
            <v>8</v>
          </cell>
        </row>
        <row r="58">
          <cell r="K58">
            <v>9</v>
          </cell>
        </row>
        <row r="59">
          <cell r="K59">
            <v>9</v>
          </cell>
        </row>
        <row r="60">
          <cell r="K60">
            <v>8</v>
          </cell>
        </row>
        <row r="61">
          <cell r="K61">
            <v>7</v>
          </cell>
        </row>
        <row r="62">
          <cell r="K62">
            <v>8</v>
          </cell>
        </row>
        <row r="63">
          <cell r="K63">
            <v>8</v>
          </cell>
        </row>
        <row r="64">
          <cell r="K64">
            <v>1</v>
          </cell>
        </row>
        <row r="65">
          <cell r="K65">
            <v>9</v>
          </cell>
        </row>
        <row r="66">
          <cell r="K66">
            <v>9</v>
          </cell>
        </row>
        <row r="67">
          <cell r="K67">
            <v>8</v>
          </cell>
        </row>
        <row r="68">
          <cell r="K68">
            <v>8</v>
          </cell>
        </row>
        <row r="69">
          <cell r="K69">
            <v>9</v>
          </cell>
        </row>
        <row r="70">
          <cell r="K70">
            <v>8</v>
          </cell>
        </row>
        <row r="71">
          <cell r="K71">
            <v>8</v>
          </cell>
        </row>
        <row r="72">
          <cell r="K72">
            <v>8</v>
          </cell>
        </row>
        <row r="73">
          <cell r="K73">
            <v>8</v>
          </cell>
        </row>
        <row r="74">
          <cell r="K74">
            <v>9</v>
          </cell>
        </row>
        <row r="75">
          <cell r="K75">
            <v>8</v>
          </cell>
        </row>
        <row r="76">
          <cell r="K76">
            <v>9</v>
          </cell>
        </row>
        <row r="77">
          <cell r="K77">
            <v>9</v>
          </cell>
        </row>
        <row r="78">
          <cell r="K78">
            <v>8</v>
          </cell>
        </row>
      </sheetData>
      <sheetData sheetId="7">
        <row r="10">
          <cell r="K10">
            <v>7</v>
          </cell>
        </row>
      </sheetData>
      <sheetData sheetId="8">
        <row r="10">
          <cell r="K10">
            <v>6</v>
          </cell>
        </row>
        <row r="11">
          <cell r="K11">
            <v>7</v>
          </cell>
        </row>
        <row r="12">
          <cell r="K12">
            <v>4</v>
          </cell>
        </row>
        <row r="13">
          <cell r="K13">
            <v>6</v>
          </cell>
        </row>
        <row r="14">
          <cell r="K14">
            <v>6</v>
          </cell>
        </row>
        <row r="15">
          <cell r="K15">
            <v>7</v>
          </cell>
        </row>
        <row r="16">
          <cell r="K16">
            <v>6</v>
          </cell>
        </row>
        <row r="17">
          <cell r="K17">
            <v>5</v>
          </cell>
        </row>
        <row r="18">
          <cell r="K18">
            <v>6</v>
          </cell>
        </row>
        <row r="19">
          <cell r="K19">
            <v>5</v>
          </cell>
        </row>
        <row r="20">
          <cell r="K20">
            <v>4</v>
          </cell>
        </row>
        <row r="21">
          <cell r="K21">
            <v>7</v>
          </cell>
        </row>
        <row r="22">
          <cell r="K22">
            <v>6</v>
          </cell>
        </row>
        <row r="23">
          <cell r="K23">
            <v>5</v>
          </cell>
        </row>
        <row r="24">
          <cell r="K24">
            <v>6</v>
          </cell>
        </row>
        <row r="25">
          <cell r="K25">
            <v>8</v>
          </cell>
        </row>
        <row r="26">
          <cell r="K26">
            <v>7</v>
          </cell>
        </row>
        <row r="27">
          <cell r="K27">
            <v>6</v>
          </cell>
        </row>
        <row r="28">
          <cell r="K28">
            <v>7</v>
          </cell>
        </row>
        <row r="29">
          <cell r="K29">
            <v>5</v>
          </cell>
        </row>
        <row r="30">
          <cell r="K30">
            <v>5</v>
          </cell>
        </row>
        <row r="31">
          <cell r="K31">
            <v>6</v>
          </cell>
        </row>
        <row r="32">
          <cell r="K32">
            <v>3</v>
          </cell>
        </row>
        <row r="33">
          <cell r="K33">
            <v>6</v>
          </cell>
        </row>
        <row r="34">
          <cell r="K34">
            <v>5</v>
          </cell>
        </row>
        <row r="35">
          <cell r="K35">
            <v>6</v>
          </cell>
        </row>
        <row r="36">
          <cell r="K36">
            <v>2</v>
          </cell>
        </row>
        <row r="37">
          <cell r="K37">
            <v>8</v>
          </cell>
        </row>
        <row r="38">
          <cell r="K38">
            <v>7</v>
          </cell>
        </row>
        <row r="39">
          <cell r="K39">
            <v>6</v>
          </cell>
        </row>
        <row r="40">
          <cell r="K40">
            <v>5</v>
          </cell>
        </row>
        <row r="41">
          <cell r="K41">
            <v>6</v>
          </cell>
        </row>
        <row r="42">
          <cell r="K42">
            <v>4</v>
          </cell>
        </row>
        <row r="43">
          <cell r="K43">
            <v>5</v>
          </cell>
        </row>
        <row r="44">
          <cell r="K44">
            <v>8</v>
          </cell>
        </row>
        <row r="45">
          <cell r="K45">
            <v>7</v>
          </cell>
        </row>
        <row r="46">
          <cell r="K46">
            <v>4</v>
          </cell>
        </row>
        <row r="47">
          <cell r="K47">
            <v>3</v>
          </cell>
        </row>
        <row r="48">
          <cell r="K48">
            <v>7</v>
          </cell>
        </row>
        <row r="49">
          <cell r="K49">
            <v>4</v>
          </cell>
        </row>
        <row r="50">
          <cell r="K50">
            <v>5</v>
          </cell>
        </row>
        <row r="51">
          <cell r="K51">
            <v>6</v>
          </cell>
        </row>
        <row r="52">
          <cell r="K52">
            <v>6</v>
          </cell>
        </row>
        <row r="53">
          <cell r="K53">
            <v>2</v>
          </cell>
        </row>
        <row r="54">
          <cell r="K54">
            <v>4</v>
          </cell>
        </row>
        <row r="55">
          <cell r="K55">
            <v>6</v>
          </cell>
        </row>
        <row r="56">
          <cell r="K56">
            <v>7</v>
          </cell>
        </row>
        <row r="57">
          <cell r="K57">
            <v>6</v>
          </cell>
        </row>
        <row r="58">
          <cell r="K58">
            <v>6</v>
          </cell>
        </row>
        <row r="59">
          <cell r="K59">
            <v>4</v>
          </cell>
        </row>
        <row r="60">
          <cell r="K60">
            <v>7</v>
          </cell>
        </row>
        <row r="61">
          <cell r="K61">
            <v>5</v>
          </cell>
        </row>
        <row r="62">
          <cell r="K62">
            <v>6</v>
          </cell>
        </row>
        <row r="63">
          <cell r="K63">
            <v>6</v>
          </cell>
        </row>
        <row r="64">
          <cell r="K64">
            <v>1</v>
          </cell>
        </row>
        <row r="65">
          <cell r="K65">
            <v>5</v>
          </cell>
        </row>
        <row r="66">
          <cell r="K66">
            <v>7</v>
          </cell>
        </row>
        <row r="67">
          <cell r="K67">
            <v>6</v>
          </cell>
        </row>
        <row r="68">
          <cell r="K68">
            <v>5</v>
          </cell>
        </row>
        <row r="69">
          <cell r="K69">
            <v>5</v>
          </cell>
        </row>
        <row r="70">
          <cell r="K70">
            <v>5</v>
          </cell>
        </row>
        <row r="71">
          <cell r="K71">
            <v>3</v>
          </cell>
        </row>
        <row r="72">
          <cell r="K72">
            <v>4</v>
          </cell>
        </row>
        <row r="73">
          <cell r="K73">
            <v>6</v>
          </cell>
        </row>
        <row r="74">
          <cell r="K74">
            <v>4</v>
          </cell>
        </row>
        <row r="75">
          <cell r="K75">
            <v>6</v>
          </cell>
        </row>
        <row r="76">
          <cell r="K76">
            <v>4</v>
          </cell>
        </row>
        <row r="77">
          <cell r="K77">
            <v>8</v>
          </cell>
        </row>
        <row r="78">
          <cell r="K78">
            <v>5</v>
          </cell>
        </row>
      </sheetData>
      <sheetData sheetId="9">
        <row r="10">
          <cell r="K10">
            <v>3</v>
          </cell>
        </row>
      </sheetData>
      <sheetData sheetId="10">
        <row r="10">
          <cell r="K10">
            <v>9</v>
          </cell>
        </row>
        <row r="11">
          <cell r="K11">
            <v>9</v>
          </cell>
        </row>
        <row r="12">
          <cell r="K12">
            <v>7</v>
          </cell>
        </row>
        <row r="13">
          <cell r="K13">
            <v>7</v>
          </cell>
        </row>
        <row r="14">
          <cell r="K14">
            <v>7</v>
          </cell>
        </row>
        <row r="15">
          <cell r="K15">
            <v>9</v>
          </cell>
        </row>
        <row r="16">
          <cell r="K16">
            <v>8</v>
          </cell>
        </row>
        <row r="17">
          <cell r="K17">
            <v>8</v>
          </cell>
        </row>
        <row r="18">
          <cell r="K18">
            <v>8</v>
          </cell>
        </row>
        <row r="19">
          <cell r="K19">
            <v>8</v>
          </cell>
        </row>
        <row r="20">
          <cell r="K20">
            <v>8</v>
          </cell>
        </row>
        <row r="21">
          <cell r="K21">
            <v>9</v>
          </cell>
        </row>
        <row r="22">
          <cell r="K22">
            <v>7</v>
          </cell>
        </row>
        <row r="23">
          <cell r="K23">
            <v>7</v>
          </cell>
        </row>
        <row r="24">
          <cell r="K24">
            <v>7</v>
          </cell>
        </row>
        <row r="25">
          <cell r="K25">
            <v>8</v>
          </cell>
        </row>
        <row r="26">
          <cell r="K26">
            <v>9</v>
          </cell>
        </row>
        <row r="27">
          <cell r="K27">
            <v>9</v>
          </cell>
        </row>
        <row r="28">
          <cell r="K28">
            <v>8</v>
          </cell>
        </row>
        <row r="29">
          <cell r="K29">
            <v>7</v>
          </cell>
        </row>
        <row r="30">
          <cell r="K30">
            <v>8</v>
          </cell>
        </row>
        <row r="31">
          <cell r="K31">
            <v>8</v>
          </cell>
        </row>
        <row r="32">
          <cell r="K32">
            <v>6</v>
          </cell>
        </row>
        <row r="33">
          <cell r="K33">
            <v>8</v>
          </cell>
        </row>
        <row r="34">
          <cell r="K34">
            <v>7</v>
          </cell>
        </row>
        <row r="35">
          <cell r="K35">
            <v>9</v>
          </cell>
        </row>
        <row r="36">
          <cell r="K36">
            <v>8</v>
          </cell>
        </row>
        <row r="37">
          <cell r="K37">
            <v>8</v>
          </cell>
        </row>
        <row r="38">
          <cell r="K38">
            <v>6</v>
          </cell>
        </row>
        <row r="39">
          <cell r="K39">
            <v>9</v>
          </cell>
        </row>
        <row r="40">
          <cell r="K40">
            <v>5</v>
          </cell>
        </row>
        <row r="41">
          <cell r="K41">
            <v>7</v>
          </cell>
        </row>
        <row r="42">
          <cell r="K42">
            <v>7</v>
          </cell>
        </row>
        <row r="43">
          <cell r="K43">
            <v>9</v>
          </cell>
        </row>
        <row r="44">
          <cell r="K44">
            <v>9</v>
          </cell>
        </row>
        <row r="45">
          <cell r="K45">
            <v>8</v>
          </cell>
        </row>
        <row r="46">
          <cell r="K46">
            <v>8</v>
          </cell>
        </row>
        <row r="47">
          <cell r="K47">
            <v>6</v>
          </cell>
        </row>
        <row r="48">
          <cell r="K48">
            <v>8</v>
          </cell>
        </row>
        <row r="49">
          <cell r="K49">
            <v>7</v>
          </cell>
        </row>
        <row r="50">
          <cell r="K50">
            <v>9</v>
          </cell>
        </row>
        <row r="51">
          <cell r="K51">
            <v>9</v>
          </cell>
        </row>
        <row r="52">
          <cell r="K52">
            <v>8</v>
          </cell>
        </row>
        <row r="53">
          <cell r="K53">
            <v>1</v>
          </cell>
        </row>
        <row r="54">
          <cell r="K54">
            <v>6</v>
          </cell>
        </row>
        <row r="55">
          <cell r="K55">
            <v>8</v>
          </cell>
        </row>
        <row r="56">
          <cell r="K56">
            <v>8</v>
          </cell>
        </row>
        <row r="57">
          <cell r="K57">
            <v>7</v>
          </cell>
        </row>
        <row r="58">
          <cell r="K58">
            <v>9</v>
          </cell>
        </row>
        <row r="59">
          <cell r="K59">
            <v>8</v>
          </cell>
        </row>
        <row r="60">
          <cell r="K60">
            <v>9</v>
          </cell>
        </row>
        <row r="61">
          <cell r="K61">
            <v>7</v>
          </cell>
        </row>
        <row r="62">
          <cell r="K62">
            <v>9</v>
          </cell>
        </row>
        <row r="63">
          <cell r="K63">
            <v>8</v>
          </cell>
        </row>
        <row r="64">
          <cell r="K64">
            <v>1</v>
          </cell>
        </row>
        <row r="65">
          <cell r="K65">
            <v>6</v>
          </cell>
        </row>
        <row r="66">
          <cell r="K66">
            <v>9</v>
          </cell>
        </row>
        <row r="67">
          <cell r="K67">
            <v>9</v>
          </cell>
        </row>
        <row r="68">
          <cell r="K68">
            <v>8</v>
          </cell>
        </row>
        <row r="69">
          <cell r="K69">
            <v>7</v>
          </cell>
        </row>
        <row r="70">
          <cell r="K70">
            <v>9</v>
          </cell>
        </row>
        <row r="71">
          <cell r="K71">
            <v>7</v>
          </cell>
        </row>
        <row r="72">
          <cell r="K72">
            <v>8</v>
          </cell>
        </row>
        <row r="73">
          <cell r="K73">
            <v>7</v>
          </cell>
        </row>
        <row r="74">
          <cell r="K74">
            <v>7</v>
          </cell>
        </row>
        <row r="75">
          <cell r="K75">
            <v>7</v>
          </cell>
        </row>
        <row r="76">
          <cell r="K76">
            <v>8</v>
          </cell>
        </row>
        <row r="77">
          <cell r="K77">
            <v>9</v>
          </cell>
        </row>
        <row r="78">
          <cell r="K78">
            <v>8</v>
          </cell>
        </row>
      </sheetData>
      <sheetData sheetId="11">
        <row r="10">
          <cell r="K10">
            <v>3</v>
          </cell>
        </row>
      </sheetData>
      <sheetData sheetId="12">
        <row r="10">
          <cell r="K10">
            <v>8</v>
          </cell>
        </row>
        <row r="11">
          <cell r="K11">
            <v>6</v>
          </cell>
        </row>
        <row r="12">
          <cell r="K12">
            <v>3</v>
          </cell>
        </row>
        <row r="13">
          <cell r="K13">
            <v>3</v>
          </cell>
        </row>
        <row r="14">
          <cell r="K14">
            <v>3</v>
          </cell>
        </row>
        <row r="15">
          <cell r="K15">
            <v>2</v>
          </cell>
        </row>
        <row r="16">
          <cell r="K16">
            <v>2</v>
          </cell>
        </row>
        <row r="17">
          <cell r="K17">
            <v>4</v>
          </cell>
        </row>
        <row r="18">
          <cell r="K18">
            <v>1</v>
          </cell>
        </row>
        <row r="19">
          <cell r="K19">
            <v>3</v>
          </cell>
        </row>
        <row r="20">
          <cell r="K20">
            <v>4</v>
          </cell>
        </row>
        <row r="21">
          <cell r="K21">
            <v>6</v>
          </cell>
        </row>
        <row r="22">
          <cell r="K22">
            <v>3</v>
          </cell>
        </row>
        <row r="23">
          <cell r="K23">
            <v>2</v>
          </cell>
        </row>
        <row r="24">
          <cell r="K24">
            <v>1</v>
          </cell>
        </row>
        <row r="25">
          <cell r="K25">
            <v>8</v>
          </cell>
        </row>
        <row r="26">
          <cell r="K26">
            <v>4</v>
          </cell>
        </row>
        <row r="27">
          <cell r="K27">
            <v>5</v>
          </cell>
        </row>
        <row r="28">
          <cell r="K28">
            <v>2</v>
          </cell>
        </row>
        <row r="29">
          <cell r="K29">
            <v>3</v>
          </cell>
        </row>
        <row r="30">
          <cell r="K30">
            <v>2</v>
          </cell>
        </row>
        <row r="31">
          <cell r="K31">
            <v>6</v>
          </cell>
        </row>
        <row r="32">
          <cell r="K32">
            <v>1</v>
          </cell>
        </row>
        <row r="33">
          <cell r="K33">
            <v>4</v>
          </cell>
        </row>
        <row r="34">
          <cell r="K34">
            <v>5</v>
          </cell>
        </row>
        <row r="35">
          <cell r="K35">
            <v>7</v>
          </cell>
        </row>
        <row r="36">
          <cell r="K36">
            <v>1</v>
          </cell>
        </row>
        <row r="37">
          <cell r="K37">
            <v>5</v>
          </cell>
        </row>
        <row r="38">
          <cell r="K38">
            <v>5</v>
          </cell>
        </row>
        <row r="39">
          <cell r="K39">
            <v>3</v>
          </cell>
        </row>
        <row r="40">
          <cell r="K40">
            <v>3</v>
          </cell>
        </row>
        <row r="41">
          <cell r="K41">
            <v>5</v>
          </cell>
        </row>
        <row r="42">
          <cell r="K42">
            <v>4</v>
          </cell>
        </row>
        <row r="43">
          <cell r="K43">
            <v>6</v>
          </cell>
        </row>
        <row r="44">
          <cell r="K44">
            <v>4</v>
          </cell>
        </row>
        <row r="45">
          <cell r="K45">
            <v>7</v>
          </cell>
        </row>
        <row r="46">
          <cell r="K46">
            <v>3</v>
          </cell>
        </row>
        <row r="47">
          <cell r="K47">
            <v>6</v>
          </cell>
        </row>
        <row r="48">
          <cell r="K48">
            <v>5</v>
          </cell>
        </row>
        <row r="49">
          <cell r="K49">
            <v>4</v>
          </cell>
        </row>
        <row r="50">
          <cell r="K50">
            <v>5</v>
          </cell>
        </row>
        <row r="51">
          <cell r="K51">
            <v>7</v>
          </cell>
        </row>
        <row r="52">
          <cell r="K52">
            <v>3</v>
          </cell>
        </row>
        <row r="53">
          <cell r="K53">
            <v>2</v>
          </cell>
        </row>
        <row r="54">
          <cell r="K54">
            <v>3</v>
          </cell>
        </row>
        <row r="55">
          <cell r="K55">
            <v>6</v>
          </cell>
        </row>
        <row r="56">
          <cell r="K56">
            <v>5</v>
          </cell>
        </row>
        <row r="57">
          <cell r="K57">
            <v>5</v>
          </cell>
        </row>
        <row r="58">
          <cell r="K58">
            <v>7</v>
          </cell>
        </row>
        <row r="59">
          <cell r="K59">
            <v>6</v>
          </cell>
        </row>
        <row r="60">
          <cell r="K60">
            <v>8</v>
          </cell>
        </row>
        <row r="61">
          <cell r="K61">
            <v>4</v>
          </cell>
        </row>
        <row r="62">
          <cell r="K62">
            <v>6</v>
          </cell>
        </row>
        <row r="63">
          <cell r="K63">
            <v>5</v>
          </cell>
        </row>
        <row r="64">
          <cell r="K64">
            <v>0</v>
          </cell>
        </row>
        <row r="65">
          <cell r="K65">
            <v>2</v>
          </cell>
        </row>
        <row r="66">
          <cell r="K66">
            <v>7</v>
          </cell>
        </row>
        <row r="67">
          <cell r="K67">
            <v>4</v>
          </cell>
        </row>
        <row r="68">
          <cell r="K68">
            <v>3</v>
          </cell>
        </row>
        <row r="69">
          <cell r="K69">
            <v>3</v>
          </cell>
        </row>
        <row r="70">
          <cell r="K70">
            <v>5</v>
          </cell>
        </row>
        <row r="71">
          <cell r="K71">
            <v>6</v>
          </cell>
        </row>
        <row r="72">
          <cell r="K72">
            <v>1</v>
          </cell>
        </row>
        <row r="73">
          <cell r="K73">
            <v>5</v>
          </cell>
        </row>
        <row r="74">
          <cell r="K74">
            <v>3</v>
          </cell>
        </row>
        <row r="75">
          <cell r="K75">
            <v>3</v>
          </cell>
        </row>
        <row r="76">
          <cell r="K76">
            <v>4</v>
          </cell>
        </row>
        <row r="77">
          <cell r="K77">
            <v>9</v>
          </cell>
        </row>
        <row r="78">
          <cell r="K78">
            <v>4</v>
          </cell>
        </row>
      </sheetData>
      <sheetData sheetId="14">
        <row r="10">
          <cell r="K10">
            <v>7</v>
          </cell>
        </row>
        <row r="11">
          <cell r="K11">
            <v>5</v>
          </cell>
        </row>
        <row r="12">
          <cell r="K12">
            <v>5</v>
          </cell>
        </row>
        <row r="13">
          <cell r="K13">
            <v>7</v>
          </cell>
        </row>
        <row r="14">
          <cell r="K14">
            <v>5</v>
          </cell>
        </row>
        <row r="15">
          <cell r="K15">
            <v>5</v>
          </cell>
        </row>
        <row r="16">
          <cell r="K16">
            <v>7</v>
          </cell>
        </row>
        <row r="17">
          <cell r="K17">
            <v>6</v>
          </cell>
        </row>
        <row r="18">
          <cell r="K18">
            <v>6</v>
          </cell>
        </row>
        <row r="19">
          <cell r="K19">
            <v>5</v>
          </cell>
        </row>
        <row r="20">
          <cell r="K20">
            <v>7</v>
          </cell>
        </row>
        <row r="21">
          <cell r="K21">
            <v>7</v>
          </cell>
        </row>
        <row r="22">
          <cell r="K22">
            <v>7</v>
          </cell>
        </row>
        <row r="23">
          <cell r="K23">
            <v>8</v>
          </cell>
        </row>
        <row r="24">
          <cell r="K24">
            <v>5</v>
          </cell>
        </row>
        <row r="25">
          <cell r="K25">
            <v>7</v>
          </cell>
        </row>
        <row r="26">
          <cell r="K26">
            <v>9</v>
          </cell>
        </row>
        <row r="27">
          <cell r="K27">
            <v>7</v>
          </cell>
        </row>
        <row r="28">
          <cell r="K28">
            <v>7</v>
          </cell>
        </row>
        <row r="29">
          <cell r="K29">
            <v>7</v>
          </cell>
        </row>
        <row r="30">
          <cell r="K30">
            <v>7</v>
          </cell>
        </row>
        <row r="31">
          <cell r="K31">
            <v>7</v>
          </cell>
        </row>
        <row r="32">
          <cell r="K32">
            <v>7</v>
          </cell>
        </row>
        <row r="33">
          <cell r="K33">
            <v>7</v>
          </cell>
        </row>
        <row r="34">
          <cell r="K34">
            <v>7</v>
          </cell>
        </row>
        <row r="35">
          <cell r="K35">
            <v>6</v>
          </cell>
        </row>
        <row r="36">
          <cell r="K36">
            <v>8</v>
          </cell>
        </row>
        <row r="37">
          <cell r="K37">
            <v>7</v>
          </cell>
        </row>
        <row r="38">
          <cell r="K38">
            <v>5</v>
          </cell>
        </row>
        <row r="39">
          <cell r="K39">
            <v>7</v>
          </cell>
        </row>
        <row r="40">
          <cell r="K40">
            <v>6</v>
          </cell>
        </row>
        <row r="41">
          <cell r="K41">
            <v>6</v>
          </cell>
        </row>
        <row r="42">
          <cell r="K42">
            <v>5</v>
          </cell>
        </row>
        <row r="43">
          <cell r="K43">
            <v>7</v>
          </cell>
        </row>
        <row r="44">
          <cell r="K44">
            <v>7</v>
          </cell>
        </row>
        <row r="45">
          <cell r="K45">
            <v>6</v>
          </cell>
        </row>
        <row r="46">
          <cell r="K46">
            <v>7</v>
          </cell>
        </row>
        <row r="47">
          <cell r="K47">
            <v>5</v>
          </cell>
        </row>
        <row r="48">
          <cell r="K48">
            <v>7</v>
          </cell>
        </row>
        <row r="49">
          <cell r="K49">
            <v>8</v>
          </cell>
        </row>
        <row r="50">
          <cell r="K50">
            <v>5</v>
          </cell>
        </row>
        <row r="51">
          <cell r="K51">
            <v>8</v>
          </cell>
        </row>
        <row r="52">
          <cell r="K52">
            <v>7</v>
          </cell>
        </row>
        <row r="53">
          <cell r="K53">
            <v>7</v>
          </cell>
        </row>
        <row r="54">
          <cell r="K54">
            <v>6</v>
          </cell>
        </row>
        <row r="55">
          <cell r="K55">
            <v>7</v>
          </cell>
        </row>
        <row r="56">
          <cell r="K56">
            <v>5</v>
          </cell>
        </row>
        <row r="57">
          <cell r="K57">
            <v>6</v>
          </cell>
        </row>
        <row r="58">
          <cell r="K58">
            <v>6</v>
          </cell>
        </row>
        <row r="59">
          <cell r="K59">
            <v>5</v>
          </cell>
        </row>
        <row r="60">
          <cell r="K60">
            <v>6</v>
          </cell>
        </row>
        <row r="61">
          <cell r="K61">
            <v>5</v>
          </cell>
        </row>
        <row r="62">
          <cell r="K62">
            <v>5</v>
          </cell>
        </row>
        <row r="63">
          <cell r="K63">
            <v>5</v>
          </cell>
        </row>
        <row r="64">
          <cell r="K64">
            <v>6</v>
          </cell>
        </row>
        <row r="65">
          <cell r="K65">
            <v>5</v>
          </cell>
        </row>
        <row r="66">
          <cell r="K66">
            <v>8</v>
          </cell>
        </row>
        <row r="67">
          <cell r="K67">
            <v>5</v>
          </cell>
        </row>
        <row r="68">
          <cell r="K68">
            <v>7</v>
          </cell>
        </row>
        <row r="69">
          <cell r="K69">
            <v>6</v>
          </cell>
        </row>
        <row r="70">
          <cell r="K70">
            <v>6</v>
          </cell>
        </row>
        <row r="71">
          <cell r="K71">
            <v>5</v>
          </cell>
        </row>
        <row r="72">
          <cell r="K72">
            <v>6</v>
          </cell>
        </row>
        <row r="73">
          <cell r="K73">
            <v>8</v>
          </cell>
        </row>
        <row r="74">
          <cell r="K74">
            <v>5</v>
          </cell>
        </row>
        <row r="75">
          <cell r="K75">
            <v>6</v>
          </cell>
        </row>
        <row r="76">
          <cell r="K76">
            <v>5</v>
          </cell>
        </row>
        <row r="77">
          <cell r="K77">
            <v>6</v>
          </cell>
        </row>
        <row r="78">
          <cell r="K78">
            <v>7</v>
          </cell>
        </row>
      </sheetData>
      <sheetData sheetId="15">
        <row r="10">
          <cell r="K10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ET LEN LOP"/>
      <sheetName val="MERGE"/>
      <sheetName val="TH_IN"/>
      <sheetName val="HK6"/>
      <sheetName val="HK5"/>
      <sheetName val="HK4"/>
      <sheetName val="HK3"/>
      <sheetName val="HK2"/>
      <sheetName val="HK1"/>
      <sheetName val="NGUNG H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90"/>
  <sheetViews>
    <sheetView zoomScalePageLayoutView="0" workbookViewId="0" topLeftCell="A4">
      <pane xSplit="3" ySplit="7" topLeftCell="X77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L78" sqref="AL78"/>
    </sheetView>
  </sheetViews>
  <sheetFormatPr defaultColWidth="8.796875" defaultRowHeight="15"/>
  <cols>
    <col min="1" max="1" width="4.3984375" style="3" customWidth="1"/>
    <col min="2" max="2" width="16.09765625" style="12" customWidth="1"/>
    <col min="3" max="3" width="5.69921875" style="12" customWidth="1"/>
    <col min="4" max="4" width="8.59765625" style="5" customWidth="1"/>
    <col min="5" max="5" width="8.69921875" style="13" customWidth="1"/>
    <col min="6" max="6" width="12.19921875" style="5" customWidth="1"/>
    <col min="7" max="7" width="5.59765625" style="5" customWidth="1"/>
    <col min="8" max="8" width="4.19921875" style="4" customWidth="1"/>
    <col min="9" max="35" width="4.19921875" style="3" customWidth="1"/>
    <col min="36" max="36" width="5.8984375" style="8" customWidth="1"/>
    <col min="37" max="37" width="5.3984375" style="8" customWidth="1"/>
    <col min="38" max="38" width="5.5" style="3" customWidth="1"/>
    <col min="39" max="39" width="3.69921875" style="3" customWidth="1"/>
    <col min="40" max="40" width="4.5" style="3" customWidth="1"/>
    <col min="41" max="41" width="10.69921875" style="2" customWidth="1"/>
    <col min="42" max="16384" width="9" style="2" customWidth="1"/>
  </cols>
  <sheetData>
    <row r="1" spans="1:42" s="25" customFormat="1" ht="17.25" customHeight="1">
      <c r="A1" s="680" t="s">
        <v>86</v>
      </c>
      <c r="B1" s="680"/>
      <c r="C1" s="680"/>
      <c r="D1" s="680"/>
      <c r="E1" s="680"/>
      <c r="F1" s="680"/>
      <c r="G1" s="680"/>
      <c r="H1" s="680"/>
      <c r="I1" s="680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22"/>
      <c r="Z1" s="680" t="s">
        <v>221</v>
      </c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23"/>
      <c r="AM1" s="156"/>
      <c r="AP1" s="89"/>
    </row>
    <row r="2" spans="1:42" s="25" customFormat="1" ht="17.25" customHeight="1">
      <c r="A2" s="680" t="s">
        <v>87</v>
      </c>
      <c r="B2" s="680"/>
      <c r="C2" s="680"/>
      <c r="D2" s="680"/>
      <c r="E2" s="680"/>
      <c r="F2" s="680"/>
      <c r="G2" s="680"/>
      <c r="H2" s="680"/>
      <c r="I2" s="680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22"/>
      <c r="Z2" s="680" t="s">
        <v>222</v>
      </c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23"/>
      <c r="AM2" s="156"/>
      <c r="AP2" s="89"/>
    </row>
    <row r="3" spans="1:27" s="25" customFormat="1" ht="17.25" customHeight="1">
      <c r="A3" s="680" t="s">
        <v>223</v>
      </c>
      <c r="B3" s="680"/>
      <c r="C3" s="680"/>
      <c r="D3" s="680"/>
      <c r="E3" s="680"/>
      <c r="F3" s="680"/>
      <c r="G3" s="680"/>
      <c r="H3" s="680"/>
      <c r="I3" s="680"/>
      <c r="J3" s="22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6"/>
      <c r="X3" s="157"/>
      <c r="AA3" s="89"/>
    </row>
    <row r="4" spans="1:41" ht="12" customHeight="1">
      <c r="A4" s="14"/>
      <c r="C4" s="19"/>
      <c r="D4" s="20"/>
      <c r="E4" s="20"/>
      <c r="F4" s="15"/>
      <c r="G4" s="15"/>
      <c r="H4" s="1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18.75">
      <c r="A5" s="693" t="s">
        <v>88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</row>
    <row r="6" spans="1:41" ht="18.75">
      <c r="A6" s="693" t="s">
        <v>89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</row>
    <row r="7" spans="1:41" ht="12.75" customHeight="1" thickBo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</row>
    <row r="8" spans="1:41" ht="40.5" customHeight="1" thickTop="1">
      <c r="A8" s="694" t="s">
        <v>1</v>
      </c>
      <c r="B8" s="697" t="s">
        <v>58</v>
      </c>
      <c r="C8" s="698"/>
      <c r="D8" s="687" t="s">
        <v>55</v>
      </c>
      <c r="E8" s="687" t="s">
        <v>56</v>
      </c>
      <c r="F8" s="687" t="s">
        <v>57</v>
      </c>
      <c r="G8" s="690" t="s">
        <v>220</v>
      </c>
      <c r="H8" s="683" t="s">
        <v>36</v>
      </c>
      <c r="I8" s="683" t="s">
        <v>9</v>
      </c>
      <c r="J8" s="683" t="s">
        <v>293</v>
      </c>
      <c r="K8" s="683" t="s">
        <v>32</v>
      </c>
      <c r="L8" s="683" t="s">
        <v>33</v>
      </c>
      <c r="M8" s="683" t="s">
        <v>295</v>
      </c>
      <c r="N8" s="683" t="s">
        <v>34</v>
      </c>
      <c r="O8" s="683" t="s">
        <v>38</v>
      </c>
      <c r="P8" s="683" t="s">
        <v>39</v>
      </c>
      <c r="Q8" s="683" t="s">
        <v>300</v>
      </c>
      <c r="R8" s="683" t="s">
        <v>40</v>
      </c>
      <c r="S8" s="683" t="s">
        <v>35</v>
      </c>
      <c r="T8" s="683" t="s">
        <v>59</v>
      </c>
      <c r="U8" s="683" t="s">
        <v>62</v>
      </c>
      <c r="V8" s="683" t="s">
        <v>63</v>
      </c>
      <c r="W8" s="683" t="s">
        <v>64</v>
      </c>
      <c r="X8" s="683" t="s">
        <v>65</v>
      </c>
      <c r="Y8" s="683" t="s">
        <v>66</v>
      </c>
      <c r="Z8" s="683" t="s">
        <v>67</v>
      </c>
      <c r="AA8" s="683" t="s">
        <v>68</v>
      </c>
      <c r="AB8" s="683" t="s">
        <v>76</v>
      </c>
      <c r="AC8" s="683" t="s">
        <v>77</v>
      </c>
      <c r="AD8" s="683" t="s">
        <v>78</v>
      </c>
      <c r="AE8" s="683" t="s">
        <v>79</v>
      </c>
      <c r="AF8" s="683" t="s">
        <v>80</v>
      </c>
      <c r="AG8" s="683" t="s">
        <v>81</v>
      </c>
      <c r="AH8" s="683" t="s">
        <v>82</v>
      </c>
      <c r="AI8" s="683" t="s">
        <v>83</v>
      </c>
      <c r="AJ8" s="683" t="s">
        <v>71</v>
      </c>
      <c r="AK8" s="683" t="s">
        <v>72</v>
      </c>
      <c r="AL8" s="683" t="s">
        <v>73</v>
      </c>
      <c r="AM8" s="681" t="s">
        <v>74</v>
      </c>
      <c r="AN8" s="681" t="s">
        <v>41</v>
      </c>
      <c r="AO8" s="685" t="s">
        <v>75</v>
      </c>
    </row>
    <row r="9" spans="1:41" s="9" customFormat="1" ht="54" customHeight="1">
      <c r="A9" s="695"/>
      <c r="B9" s="139" t="s">
        <v>228</v>
      </c>
      <c r="C9" s="142" t="s">
        <v>299</v>
      </c>
      <c r="D9" s="688"/>
      <c r="E9" s="688"/>
      <c r="F9" s="688"/>
      <c r="G9" s="691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2"/>
      <c r="AN9" s="682"/>
      <c r="AO9" s="686"/>
    </row>
    <row r="10" spans="1:41" ht="19.5" customHeight="1" thickBot="1">
      <c r="A10" s="696"/>
      <c r="B10" s="185"/>
      <c r="C10" s="186"/>
      <c r="D10" s="689"/>
      <c r="E10" s="689"/>
      <c r="F10" s="689"/>
      <c r="G10" s="692"/>
      <c r="H10" s="187">
        <v>0</v>
      </c>
      <c r="I10" s="187">
        <v>4</v>
      </c>
      <c r="J10" s="187">
        <v>3</v>
      </c>
      <c r="K10" s="187">
        <v>5</v>
      </c>
      <c r="L10" s="187">
        <v>4</v>
      </c>
      <c r="M10" s="187">
        <v>4</v>
      </c>
      <c r="N10" s="187">
        <v>0</v>
      </c>
      <c r="O10" s="187">
        <v>5</v>
      </c>
      <c r="P10" s="187">
        <v>4</v>
      </c>
      <c r="Q10" s="187">
        <v>7.5</v>
      </c>
      <c r="R10" s="188">
        <v>4</v>
      </c>
      <c r="S10" s="188">
        <v>0</v>
      </c>
      <c r="T10" s="188">
        <f>'[1]HK3'!I3</f>
        <v>4</v>
      </c>
      <c r="U10" s="188">
        <f>'[1]HK3'!L3</f>
        <v>3</v>
      </c>
      <c r="V10" s="188">
        <f>'[1]HK3'!O3</f>
        <v>4</v>
      </c>
      <c r="W10" s="188">
        <f>'[1]HK3'!R3</f>
        <v>4</v>
      </c>
      <c r="X10" s="188">
        <f>'[1]HK3'!U3</f>
        <v>3</v>
      </c>
      <c r="Y10" s="188">
        <f>'[1]HK3'!X3</f>
        <v>4</v>
      </c>
      <c r="Z10" s="188">
        <f>'[1]HK3'!AA3</f>
        <v>1</v>
      </c>
      <c r="AA10" s="188">
        <f>'[1]HK3'!AD3</f>
        <v>0</v>
      </c>
      <c r="AB10" s="189">
        <f>'[1]HK4'!I3</f>
        <v>5</v>
      </c>
      <c r="AC10" s="189">
        <f>'[1]HK4'!L3</f>
        <v>5</v>
      </c>
      <c r="AD10" s="189">
        <f>'[1]HK4'!O3</f>
        <v>4</v>
      </c>
      <c r="AE10" s="189">
        <f>'[1]HK4'!R3</f>
        <v>3</v>
      </c>
      <c r="AF10" s="189">
        <f>'[1]HK4'!U3</f>
        <v>4</v>
      </c>
      <c r="AG10" s="189">
        <f>'[1]HK4'!X3</f>
        <v>1</v>
      </c>
      <c r="AH10" s="189">
        <f>'[1]HK4'!AA3</f>
        <v>0</v>
      </c>
      <c r="AI10" s="189">
        <f>'[1]HK4'!AD3</f>
        <v>0</v>
      </c>
      <c r="AJ10" s="188">
        <f>SUM(T10:AI10)</f>
        <v>45</v>
      </c>
      <c r="AK10" s="188">
        <f>SUM(H10:AI10)</f>
        <v>85.5</v>
      </c>
      <c r="AL10" s="188">
        <v>0</v>
      </c>
      <c r="AM10" s="187">
        <v>0</v>
      </c>
      <c r="AN10" s="187">
        <v>0</v>
      </c>
      <c r="AO10" s="190">
        <v>0</v>
      </c>
    </row>
    <row r="11" spans="1:41" s="133" customFormat="1" ht="18.75" customHeight="1" thickTop="1">
      <c r="A11" s="179">
        <v>1</v>
      </c>
      <c r="B11" s="180" t="s">
        <v>95</v>
      </c>
      <c r="C11" s="181" t="s">
        <v>96</v>
      </c>
      <c r="D11" s="150">
        <v>409160048</v>
      </c>
      <c r="E11" s="182" t="s">
        <v>236</v>
      </c>
      <c r="F11" s="183" t="s">
        <v>15</v>
      </c>
      <c r="G11" s="184" t="s">
        <v>92</v>
      </c>
      <c r="H11" s="191">
        <v>6</v>
      </c>
      <c r="I11" s="191">
        <f>'[1]HK1'!J10</f>
        <v>8</v>
      </c>
      <c r="J11" s="191">
        <f>'[1]HK1'!M10</f>
        <v>7</v>
      </c>
      <c r="K11" s="191">
        <f>'[1]HK1'!P10</f>
        <v>6</v>
      </c>
      <c r="L11" s="191">
        <f>'[1]HK1'!S10</f>
        <v>9</v>
      </c>
      <c r="M11" s="191">
        <f>'[1]HK1'!V10</f>
        <v>5</v>
      </c>
      <c r="N11" s="191">
        <f>'[1]HK1'!Y10</f>
        <v>6</v>
      </c>
      <c r="O11" s="192">
        <f>'[1]HK2'!J10</f>
        <v>6</v>
      </c>
      <c r="P11" s="192">
        <f>'[1]HK2'!M10</f>
        <v>6</v>
      </c>
      <c r="Q11" s="192">
        <f>'[1]HK2'!P10</f>
        <v>6</v>
      </c>
      <c r="R11" s="193">
        <f>'[1]HK2'!S10</f>
        <v>5</v>
      </c>
      <c r="S11" s="193">
        <f>'[1]HK2'!V10</f>
        <v>7</v>
      </c>
      <c r="T11" s="193">
        <f>'[1]HK3'!I4</f>
        <v>6</v>
      </c>
      <c r="U11" s="193">
        <f>'[1]HK3'!L4</f>
        <v>6</v>
      </c>
      <c r="V11" s="193">
        <f>'[1]HK3'!O4</f>
        <v>10</v>
      </c>
      <c r="W11" s="193">
        <f>'[1]HK3'!R4</f>
        <v>6</v>
      </c>
      <c r="X11" s="193">
        <f>'[1]HK3'!U4</f>
        <v>6</v>
      </c>
      <c r="Y11" s="193">
        <f>'[1]HK3'!X4</f>
        <v>6</v>
      </c>
      <c r="Z11" s="193">
        <f>'[1]HK3'!AA4</f>
        <v>6</v>
      </c>
      <c r="AA11" s="193">
        <f>'[1]HK3'!AD4</f>
        <v>5</v>
      </c>
      <c r="AB11" s="193">
        <f>'[1]HK4'!I4</f>
        <v>8</v>
      </c>
      <c r="AC11" s="150">
        <f>'HK4'!M10</f>
        <v>8</v>
      </c>
      <c r="AD11" s="193">
        <f>'[1]HK4'!O4</f>
        <v>6</v>
      </c>
      <c r="AE11" s="193">
        <f>'[1]HK4'!R4</f>
        <v>8</v>
      </c>
      <c r="AF11" s="193">
        <f>'[1]HK4'!U4</f>
        <v>7</v>
      </c>
      <c r="AG11" s="193">
        <f>'[1]HK4'!X4</f>
        <v>8</v>
      </c>
      <c r="AH11" s="193">
        <f>'[1]HK4'!AA4</f>
        <v>0</v>
      </c>
      <c r="AI11" s="193">
        <f>'[1]HK4'!AD4</f>
        <v>6</v>
      </c>
      <c r="AJ11" s="194">
        <f aca="true" t="shared" si="0" ref="AJ11:AJ42">ROUND(SUMPRODUCT(T11:AI11,$T$10:$AI$10)/SUM($T$10:$AI$10),2)</f>
        <v>7.07</v>
      </c>
      <c r="AK11" s="194">
        <f aca="true" t="shared" si="1" ref="AK11:AK42">ROUND(SUMPRODUCT(H11:AI11,$H$10:$AI$10)/SUM($H$10:$AI$10),2)</f>
        <v>6.74</v>
      </c>
      <c r="AL11" s="192" t="str">
        <f>IF(AK11&gt;=9,"Xuất Sắc",IF(AK11&gt;=8,"Giỏi",IF(AK11&gt;=7,"Khá",IF(AK11&gt;=6,"TBK",IF(AK11&gt;=5,"TB",IF(AK11&gt;=4,"Yếu","Kém"))))))</f>
        <v>TBK</v>
      </c>
      <c r="AM11" s="192">
        <f aca="true" t="shared" si="2" ref="AM11:AM42">COUNTIF(H11:AI11,"&lt;5")</f>
        <v>1</v>
      </c>
      <c r="AN11" s="192">
        <f aca="true" t="shared" si="3" ref="AN11:AN42">SUMIF(H11:AI11,"&lt;5",$H$10:$AI$10)</f>
        <v>0</v>
      </c>
      <c r="AO11" s="195" t="str">
        <f aca="true" t="shared" si="4" ref="AO11:AO42">IF(AND(AJ11&gt;=5,AN11&lt;=25),"Học tiếp",IF(OR(AJ11&lt;3.5,AK11&lt;4),"Thôi học","Ngừng học"))</f>
        <v>Học tiếp</v>
      </c>
    </row>
    <row r="12" spans="1:41" s="133" customFormat="1" ht="18.75" customHeight="1">
      <c r="A12" s="73">
        <v>2</v>
      </c>
      <c r="B12" s="43" t="s">
        <v>97</v>
      </c>
      <c r="C12" s="44" t="s">
        <v>98</v>
      </c>
      <c r="D12" s="45">
        <v>409160049</v>
      </c>
      <c r="E12" s="46" t="s">
        <v>237</v>
      </c>
      <c r="F12" s="74" t="s">
        <v>7</v>
      </c>
      <c r="G12" s="170" t="s">
        <v>93</v>
      </c>
      <c r="H12" s="45">
        <v>7</v>
      </c>
      <c r="I12" s="45">
        <f>'[1]HK1'!J11</f>
        <v>8</v>
      </c>
      <c r="J12" s="45">
        <f>'[1]HK1'!M11</f>
        <v>8</v>
      </c>
      <c r="K12" s="45">
        <f>'[1]HK1'!P11</f>
        <v>5</v>
      </c>
      <c r="L12" s="45">
        <f>'[1]HK1'!S11</f>
        <v>9</v>
      </c>
      <c r="M12" s="45">
        <f>'[1]HK1'!V11</f>
        <v>5</v>
      </c>
      <c r="N12" s="45">
        <f>'[1]HK1'!Y11</f>
        <v>6</v>
      </c>
      <c r="O12" s="75">
        <f>'[1]HK2'!J11</f>
        <v>6</v>
      </c>
      <c r="P12" s="75">
        <f>'[1]HK2'!M11</f>
        <v>6</v>
      </c>
      <c r="Q12" s="75">
        <f>'[1]HK2'!P11</f>
        <v>7</v>
      </c>
      <c r="R12" s="59">
        <f>'[1]HK2'!S11</f>
        <v>6</v>
      </c>
      <c r="S12" s="59">
        <f>'[1]HK2'!V11</f>
        <v>8</v>
      </c>
      <c r="T12" s="59">
        <f>'[1]HK3'!I5</f>
        <v>6</v>
      </c>
      <c r="U12" s="59">
        <f>'[1]HK3'!L5</f>
        <v>7</v>
      </c>
      <c r="V12" s="59">
        <f>'[1]HK3'!O5</f>
        <v>10</v>
      </c>
      <c r="W12" s="59">
        <f>'[1]HK3'!R5</f>
        <v>6</v>
      </c>
      <c r="X12" s="59">
        <f>'[1]HK3'!U5</f>
        <v>6</v>
      </c>
      <c r="Y12" s="59">
        <f>'[1]HK3'!X5</f>
        <v>7</v>
      </c>
      <c r="Z12" s="59">
        <f>'[1]HK3'!AA5</f>
        <v>6</v>
      </c>
      <c r="AA12" s="59">
        <f>'[1]HK3'!AD5</f>
        <v>6</v>
      </c>
      <c r="AB12" s="59">
        <f>'[1]HK4'!I5</f>
        <v>8</v>
      </c>
      <c r="AC12" s="150">
        <f>'HK4'!M11</f>
        <v>6</v>
      </c>
      <c r="AD12" s="59">
        <f>'[1]HK4'!O5</f>
        <v>7</v>
      </c>
      <c r="AE12" s="59">
        <f>'[1]HK4'!R5</f>
        <v>7</v>
      </c>
      <c r="AF12" s="59">
        <f>'[1]HK4'!U5</f>
        <v>7</v>
      </c>
      <c r="AG12" s="59">
        <f>'[1]HK4'!X5</f>
        <v>7</v>
      </c>
      <c r="AH12" s="59">
        <f>'[1]HK4'!AA5</f>
        <v>6</v>
      </c>
      <c r="AI12" s="59">
        <f>'[1]HK4'!AD5</f>
        <v>6</v>
      </c>
      <c r="AJ12" s="196">
        <f t="shared" si="0"/>
        <v>7</v>
      </c>
      <c r="AK12" s="196">
        <f t="shared" si="1"/>
        <v>6.81</v>
      </c>
      <c r="AL12" s="192" t="str">
        <f aca="true" t="shared" si="5" ref="AL12:AL75">IF(AK12&gt;=9,"Xuất Sắc",IF(AK12&gt;=8,"Giỏi",IF(AK12&gt;=7,"Khá",IF(AK12&gt;=6,"TBK",IF(AK12&gt;=5,"TB",IF(AK12&gt;=4,"Yếu","Kém"))))))</f>
        <v>TBK</v>
      </c>
      <c r="AM12" s="75">
        <f t="shared" si="2"/>
        <v>0</v>
      </c>
      <c r="AN12" s="75">
        <f t="shared" si="3"/>
        <v>0</v>
      </c>
      <c r="AO12" s="197" t="str">
        <f t="shared" si="4"/>
        <v>Học tiếp</v>
      </c>
    </row>
    <row r="13" spans="1:41" s="133" customFormat="1" ht="18.75" customHeight="1">
      <c r="A13" s="77">
        <v>3</v>
      </c>
      <c r="B13" s="43" t="s">
        <v>99</v>
      </c>
      <c r="C13" s="44" t="s">
        <v>98</v>
      </c>
      <c r="D13" s="52">
        <v>409160050</v>
      </c>
      <c r="E13" s="46" t="s">
        <v>238</v>
      </c>
      <c r="F13" s="74" t="s">
        <v>16</v>
      </c>
      <c r="G13" s="170" t="s">
        <v>93</v>
      </c>
      <c r="H13" s="45">
        <v>0</v>
      </c>
      <c r="I13" s="45">
        <f>'[1]HK1'!J12</f>
        <v>6</v>
      </c>
      <c r="J13" s="45">
        <f>'[1]HK1'!M12</f>
        <v>6</v>
      </c>
      <c r="K13" s="45">
        <f>'[1]HK1'!P12</f>
        <v>5</v>
      </c>
      <c r="L13" s="45">
        <f>'[1]HK1'!S12</f>
        <v>6</v>
      </c>
      <c r="M13" s="45">
        <f>'[1]HK1'!V12</f>
        <v>7</v>
      </c>
      <c r="N13" s="45">
        <f>'[1]HK1'!Y12</f>
        <v>8</v>
      </c>
      <c r="O13" s="75">
        <f>'[1]HK2'!J12</f>
        <v>5</v>
      </c>
      <c r="P13" s="75">
        <f>'[1]HK2'!M12</f>
        <v>5</v>
      </c>
      <c r="Q13" s="75">
        <f>'[1]HK2'!P12</f>
        <v>6</v>
      </c>
      <c r="R13" s="59">
        <f>'[1]HK2'!S12</f>
        <v>6</v>
      </c>
      <c r="S13" s="59">
        <f>'[1]HK2'!V12</f>
        <v>9</v>
      </c>
      <c r="T13" s="59">
        <f>'[1]HK3'!I6</f>
        <v>7</v>
      </c>
      <c r="U13" s="59">
        <f>'[1]HK3'!L6</f>
        <v>6</v>
      </c>
      <c r="V13" s="59">
        <f>'[1]HK3'!O6</f>
        <v>8</v>
      </c>
      <c r="W13" s="59">
        <f>'[1]HK3'!R6</f>
        <v>6</v>
      </c>
      <c r="X13" s="59">
        <f>'[1]HK3'!U6</f>
        <v>6</v>
      </c>
      <c r="Y13" s="59">
        <f>'[1]HK3'!X6</f>
        <v>5</v>
      </c>
      <c r="Z13" s="59">
        <f>'[1]HK3'!AA6</f>
        <v>5</v>
      </c>
      <c r="AA13" s="59">
        <f>'[1]HK3'!AD6</f>
        <v>8</v>
      </c>
      <c r="AB13" s="59">
        <f>'[1]HK4'!I6</f>
        <v>6</v>
      </c>
      <c r="AC13" s="150">
        <f>'HK4'!M12</f>
        <v>5</v>
      </c>
      <c r="AD13" s="59">
        <f>'[1]HK4'!O6</f>
        <v>5</v>
      </c>
      <c r="AE13" s="59">
        <f>'[1]HK4'!R6</f>
        <v>5</v>
      </c>
      <c r="AF13" s="59">
        <f>'[1]HK4'!U6</f>
        <v>6</v>
      </c>
      <c r="AG13" s="59">
        <f>'[1]HK4'!X6</f>
        <v>6</v>
      </c>
      <c r="AH13" s="59">
        <f>'[1]HK4'!AA6</f>
        <v>0</v>
      </c>
      <c r="AI13" s="59">
        <f>'[1]HK4'!AD6</f>
        <v>6</v>
      </c>
      <c r="AJ13" s="196">
        <f t="shared" si="0"/>
        <v>5.89</v>
      </c>
      <c r="AK13" s="196">
        <f t="shared" si="1"/>
        <v>5.82</v>
      </c>
      <c r="AL13" s="192" t="str">
        <f t="shared" si="5"/>
        <v>TB</v>
      </c>
      <c r="AM13" s="75">
        <f t="shared" si="2"/>
        <v>2</v>
      </c>
      <c r="AN13" s="75">
        <f t="shared" si="3"/>
        <v>0</v>
      </c>
      <c r="AO13" s="197" t="str">
        <f t="shared" si="4"/>
        <v>Học tiếp</v>
      </c>
    </row>
    <row r="14" spans="1:41" s="133" customFormat="1" ht="18.75" customHeight="1">
      <c r="A14" s="73">
        <v>4</v>
      </c>
      <c r="B14" s="43" t="s">
        <v>100</v>
      </c>
      <c r="C14" s="44" t="s">
        <v>101</v>
      </c>
      <c r="D14" s="45">
        <v>409160051</v>
      </c>
      <c r="E14" s="46" t="s">
        <v>239</v>
      </c>
      <c r="F14" s="74" t="s">
        <v>6</v>
      </c>
      <c r="G14" s="170" t="s">
        <v>93</v>
      </c>
      <c r="H14" s="45">
        <v>6</v>
      </c>
      <c r="I14" s="45">
        <f>'[1]HK1'!J13</f>
        <v>7</v>
      </c>
      <c r="J14" s="45">
        <f>'[1]HK1'!M13</f>
        <v>6</v>
      </c>
      <c r="K14" s="45">
        <f>'[1]HK1'!P13</f>
        <v>7</v>
      </c>
      <c r="L14" s="45">
        <f>'[1]HK1'!S13</f>
        <v>6</v>
      </c>
      <c r="M14" s="45">
        <f>'[1]HK1'!V13</f>
        <v>5</v>
      </c>
      <c r="N14" s="45">
        <f>'[1]HK1'!Y13</f>
        <v>8</v>
      </c>
      <c r="O14" s="75">
        <f>'[1]HK2'!J13</f>
        <v>6</v>
      </c>
      <c r="P14" s="75">
        <f>'[1]HK2'!M13</f>
        <v>5</v>
      </c>
      <c r="Q14" s="75">
        <f>'[1]HK2'!P13</f>
        <v>6</v>
      </c>
      <c r="R14" s="59">
        <f>'[1]HK2'!S13</f>
        <v>8</v>
      </c>
      <c r="S14" s="59">
        <f>'[1]HK2'!V13</f>
        <v>8</v>
      </c>
      <c r="T14" s="59">
        <f>'[1]HK3'!I7</f>
        <v>6</v>
      </c>
      <c r="U14" s="59">
        <f>'[1]HK3'!L7</f>
        <v>6</v>
      </c>
      <c r="V14" s="59">
        <f>'[1]HK3'!O7</f>
        <v>7</v>
      </c>
      <c r="W14" s="59">
        <f>'[1]HK3'!R7</f>
        <v>6</v>
      </c>
      <c r="X14" s="59">
        <f>'[1]HK3'!U7</f>
        <v>5</v>
      </c>
      <c r="Y14" s="59">
        <f>'[1]HK3'!X7</f>
        <v>6</v>
      </c>
      <c r="Z14" s="59">
        <f>'[1]HK3'!AA7</f>
        <v>5</v>
      </c>
      <c r="AA14" s="59">
        <f>'[1]HK3'!AD7</f>
        <v>8</v>
      </c>
      <c r="AB14" s="59">
        <f>'[1]HK4'!I7</f>
        <v>8</v>
      </c>
      <c r="AC14" s="150">
        <f>'HK4'!M13</f>
        <v>6</v>
      </c>
      <c r="AD14" s="59">
        <f>'[1]HK4'!O7</f>
        <v>7</v>
      </c>
      <c r="AE14" s="59">
        <f>'[1]HK4'!R7</f>
        <v>8</v>
      </c>
      <c r="AF14" s="59">
        <f>'[1]HK4'!U7</f>
        <v>6</v>
      </c>
      <c r="AG14" s="59">
        <f>'[1]HK4'!X7</f>
        <v>7</v>
      </c>
      <c r="AH14" s="59">
        <f>'[1]HK4'!AA7</f>
        <v>3</v>
      </c>
      <c r="AI14" s="59">
        <f>'[1]HK4'!AD7</f>
        <v>6</v>
      </c>
      <c r="AJ14" s="196">
        <f t="shared" si="0"/>
        <v>6.47</v>
      </c>
      <c r="AK14" s="196">
        <f t="shared" si="1"/>
        <v>6.35</v>
      </c>
      <c r="AL14" s="192" t="str">
        <f t="shared" si="5"/>
        <v>TBK</v>
      </c>
      <c r="AM14" s="75">
        <f t="shared" si="2"/>
        <v>1</v>
      </c>
      <c r="AN14" s="75">
        <f t="shared" si="3"/>
        <v>0</v>
      </c>
      <c r="AO14" s="197" t="str">
        <f t="shared" si="4"/>
        <v>Học tiếp</v>
      </c>
    </row>
    <row r="15" spans="1:41" s="133" customFormat="1" ht="18.75" customHeight="1">
      <c r="A15" s="77">
        <v>5</v>
      </c>
      <c r="B15" s="43" t="s">
        <v>102</v>
      </c>
      <c r="C15" s="44" t="s">
        <v>103</v>
      </c>
      <c r="D15" s="52">
        <v>409160052</v>
      </c>
      <c r="E15" s="46" t="s">
        <v>240</v>
      </c>
      <c r="F15" s="74" t="s">
        <v>17</v>
      </c>
      <c r="G15" s="170" t="s">
        <v>93</v>
      </c>
      <c r="H15" s="45">
        <v>6</v>
      </c>
      <c r="I15" s="45">
        <f>'[1]HK1'!J14</f>
        <v>6</v>
      </c>
      <c r="J15" s="45">
        <f>'[1]HK1'!M14</f>
        <v>6</v>
      </c>
      <c r="K15" s="45">
        <f>'[1]HK1'!P14</f>
        <v>7</v>
      </c>
      <c r="L15" s="45">
        <f>'[1]HK1'!S14</f>
        <v>6</v>
      </c>
      <c r="M15" s="45">
        <f>'[1]HK1'!V14</f>
        <v>9</v>
      </c>
      <c r="N15" s="45">
        <f>'[1]HK1'!Y14</f>
        <v>7</v>
      </c>
      <c r="O15" s="75">
        <f>'[1]HK2'!J14</f>
        <v>5</v>
      </c>
      <c r="P15" s="75">
        <f>'[1]HK2'!M14</f>
        <v>4</v>
      </c>
      <c r="Q15" s="75">
        <f>'[1]HK2'!P14</f>
        <v>6</v>
      </c>
      <c r="R15" s="59">
        <f>'[1]HK2'!S14</f>
        <v>4</v>
      </c>
      <c r="S15" s="59">
        <f>'[1]HK2'!V14</f>
        <v>8</v>
      </c>
      <c r="T15" s="59">
        <f>'[1]HK3'!I8</f>
        <v>6</v>
      </c>
      <c r="U15" s="59">
        <f>'[1]HK3'!L8</f>
        <v>7</v>
      </c>
      <c r="V15" s="59">
        <f>'[1]HK3'!O8</f>
        <v>10</v>
      </c>
      <c r="W15" s="59">
        <f>'[1]HK3'!R8</f>
        <v>5</v>
      </c>
      <c r="X15" s="59">
        <f>'[1]HK3'!U8</f>
        <v>4</v>
      </c>
      <c r="Y15" s="59">
        <f>'[1]HK3'!X8</f>
        <v>5</v>
      </c>
      <c r="Z15" s="59">
        <f>'[1]HK3'!AA8</f>
        <v>6</v>
      </c>
      <c r="AA15" s="59">
        <f>'[1]HK3'!AD8</f>
        <v>8</v>
      </c>
      <c r="AB15" s="59">
        <f>'[1]HK4'!I8</f>
        <v>7</v>
      </c>
      <c r="AC15" s="150">
        <f>'HK4'!M14</f>
        <v>6</v>
      </c>
      <c r="AD15" s="59">
        <f>'[1]HK4'!O8</f>
        <v>5</v>
      </c>
      <c r="AE15" s="59">
        <f>'[1]HK4'!R8</f>
        <v>5</v>
      </c>
      <c r="AF15" s="59">
        <f>'[1]HK4'!U8</f>
        <v>7</v>
      </c>
      <c r="AG15" s="59">
        <f>'[1]HK4'!X8</f>
        <v>7</v>
      </c>
      <c r="AH15" s="59">
        <f>'[1]HK4'!AA8</f>
        <v>0</v>
      </c>
      <c r="AI15" s="59">
        <f>'[1]HK4'!AD8</f>
        <v>6</v>
      </c>
      <c r="AJ15" s="196">
        <f t="shared" si="0"/>
        <v>6.18</v>
      </c>
      <c r="AK15" s="196">
        <f t="shared" si="1"/>
        <v>6.05</v>
      </c>
      <c r="AL15" s="192" t="str">
        <f t="shared" si="5"/>
        <v>TBK</v>
      </c>
      <c r="AM15" s="75">
        <f t="shared" si="2"/>
        <v>4</v>
      </c>
      <c r="AN15" s="75">
        <f t="shared" si="3"/>
        <v>11</v>
      </c>
      <c r="AO15" s="197" t="str">
        <f t="shared" si="4"/>
        <v>Học tiếp</v>
      </c>
    </row>
    <row r="16" spans="1:41" s="133" customFormat="1" ht="18.75" customHeight="1">
      <c r="A16" s="77">
        <v>6</v>
      </c>
      <c r="B16" s="43" t="s">
        <v>104</v>
      </c>
      <c r="C16" s="44" t="s">
        <v>105</v>
      </c>
      <c r="D16" s="45">
        <v>409160053</v>
      </c>
      <c r="E16" s="46" t="s">
        <v>241</v>
      </c>
      <c r="F16" s="78" t="s">
        <v>234</v>
      </c>
      <c r="G16" s="170" t="s">
        <v>93</v>
      </c>
      <c r="H16" s="45" t="s">
        <v>37</v>
      </c>
      <c r="I16" s="45">
        <f>'[1]HK1'!J15</f>
        <v>7</v>
      </c>
      <c r="J16" s="45">
        <f>'[1]HK1'!M15</f>
        <v>7</v>
      </c>
      <c r="K16" s="45">
        <f>'[1]HK1'!P15</f>
        <v>7</v>
      </c>
      <c r="L16" s="45">
        <f>'[1]HK1'!S15</f>
        <v>9</v>
      </c>
      <c r="M16" s="45">
        <f>'[1]HK1'!V15</f>
        <v>8</v>
      </c>
      <c r="N16" s="45">
        <f>'[1]HK1'!Y15</f>
        <v>7</v>
      </c>
      <c r="O16" s="75">
        <f>'[1]HK2'!J15</f>
        <v>5</v>
      </c>
      <c r="P16" s="75">
        <f>'[1]HK2'!M15</f>
        <v>6</v>
      </c>
      <c r="Q16" s="75">
        <f>'[1]HK2'!P15</f>
        <v>6</v>
      </c>
      <c r="R16" s="59">
        <f>'[1]HK2'!S15</f>
        <v>6</v>
      </c>
      <c r="S16" s="59">
        <f>'[1]HK2'!V15</f>
        <v>8</v>
      </c>
      <c r="T16" s="59">
        <f>'[1]HK3'!I9</f>
        <v>7</v>
      </c>
      <c r="U16" s="59">
        <f>'[1]HK3'!L9</f>
        <v>7</v>
      </c>
      <c r="V16" s="59">
        <f>'[1]HK3'!O9</f>
        <v>10</v>
      </c>
      <c r="W16" s="59">
        <f>'[1]HK3'!R9</f>
        <v>8</v>
      </c>
      <c r="X16" s="59">
        <f>'[1]HK3'!U9</f>
        <v>6</v>
      </c>
      <c r="Y16" s="59">
        <f>'[1]HK3'!X9</f>
        <v>5</v>
      </c>
      <c r="Z16" s="59">
        <f>'[1]HK3'!AA9</f>
        <v>5</v>
      </c>
      <c r="AA16" s="59">
        <f>'[1]HK3'!AD9</f>
        <v>7</v>
      </c>
      <c r="AB16" s="59">
        <f>'[1]HK4'!I9</f>
        <v>6</v>
      </c>
      <c r="AC16" s="150">
        <f>'HK4'!M15</f>
        <v>6</v>
      </c>
      <c r="AD16" s="59">
        <f>'[1]HK4'!O9</f>
        <v>4</v>
      </c>
      <c r="AE16" s="59">
        <f>'[1]HK4'!R9</f>
        <v>6</v>
      </c>
      <c r="AF16" s="59">
        <f>'[1]HK4'!U9</f>
        <v>8</v>
      </c>
      <c r="AG16" s="59">
        <f>'[1]HK4'!X9</f>
        <v>6</v>
      </c>
      <c r="AH16" s="59">
        <f>'[1]HK4'!AA9</f>
        <v>0</v>
      </c>
      <c r="AI16" s="59">
        <f>'[1]HK4'!AD9</f>
        <v>6</v>
      </c>
      <c r="AJ16" s="196">
        <f t="shared" si="0"/>
        <v>6.58</v>
      </c>
      <c r="AK16" s="196">
        <f t="shared" si="1"/>
        <v>6.62</v>
      </c>
      <c r="AL16" s="192" t="str">
        <f t="shared" si="5"/>
        <v>TBK</v>
      </c>
      <c r="AM16" s="75">
        <f t="shared" si="2"/>
        <v>2</v>
      </c>
      <c r="AN16" s="75">
        <f t="shared" si="3"/>
        <v>4</v>
      </c>
      <c r="AO16" s="197" t="str">
        <f t="shared" si="4"/>
        <v>Học tiếp</v>
      </c>
    </row>
    <row r="17" spans="1:41" s="133" customFormat="1" ht="18.75" customHeight="1">
      <c r="A17" s="73">
        <v>7</v>
      </c>
      <c r="B17" s="43" t="s">
        <v>106</v>
      </c>
      <c r="C17" s="53" t="s">
        <v>105</v>
      </c>
      <c r="D17" s="52">
        <v>409160054</v>
      </c>
      <c r="E17" s="46" t="s">
        <v>242</v>
      </c>
      <c r="F17" s="74" t="s">
        <v>18</v>
      </c>
      <c r="G17" s="170" t="s">
        <v>93</v>
      </c>
      <c r="H17" s="45">
        <v>8</v>
      </c>
      <c r="I17" s="45">
        <f>'[1]HK1'!J16</f>
        <v>6</v>
      </c>
      <c r="J17" s="45">
        <f>'[1]HK1'!M16</f>
        <v>6</v>
      </c>
      <c r="K17" s="45">
        <f>'[1]HK1'!P16</f>
        <v>6</v>
      </c>
      <c r="L17" s="45">
        <f>'[1]HK1'!S16</f>
        <v>6</v>
      </c>
      <c r="M17" s="45">
        <f>'[1]HK1'!V16</f>
        <v>5</v>
      </c>
      <c r="N17" s="45">
        <f>'[1]HK1'!Y16</f>
        <v>6</v>
      </c>
      <c r="O17" s="75">
        <f>'[1]HK2'!J16</f>
        <v>6</v>
      </c>
      <c r="P17" s="75">
        <f>'[1]HK2'!M16</f>
        <v>6</v>
      </c>
      <c r="Q17" s="75">
        <f>'[1]HK2'!P16</f>
        <v>5</v>
      </c>
      <c r="R17" s="59">
        <f>'[1]HK2'!S16</f>
        <v>7</v>
      </c>
      <c r="S17" s="59">
        <f>'[1]HK2'!V16</f>
        <v>8</v>
      </c>
      <c r="T17" s="59">
        <f>'[1]HK3'!I10</f>
        <v>6</v>
      </c>
      <c r="U17" s="59">
        <f>'[1]HK3'!L10</f>
        <v>7</v>
      </c>
      <c r="V17" s="59">
        <f>'[1]HK3'!O10</f>
        <v>10</v>
      </c>
      <c r="W17" s="59">
        <f>'[1]HK3'!R10</f>
        <v>5</v>
      </c>
      <c r="X17" s="59">
        <f>'[1]HK3'!U10</f>
        <v>6</v>
      </c>
      <c r="Y17" s="59">
        <f>'[1]HK3'!X10</f>
        <v>5</v>
      </c>
      <c r="Z17" s="59">
        <f>'[1]HK3'!AA10</f>
        <v>6</v>
      </c>
      <c r="AA17" s="59">
        <f>'[1]HK3'!AD10</f>
        <v>7</v>
      </c>
      <c r="AB17" s="59">
        <f>'[1]HK4'!I10</f>
        <v>6</v>
      </c>
      <c r="AC17" s="150">
        <f>'HK4'!M16</f>
        <v>5</v>
      </c>
      <c r="AD17" s="59">
        <f>'[1]HK4'!O10</f>
        <v>5</v>
      </c>
      <c r="AE17" s="59">
        <f>'[1]HK4'!R10</f>
        <v>5</v>
      </c>
      <c r="AF17" s="59">
        <f>'[1]HK4'!U10</f>
        <v>7</v>
      </c>
      <c r="AG17" s="59">
        <f>'[1]HK4'!X10</f>
        <v>6</v>
      </c>
      <c r="AH17" s="59">
        <f>'[1]HK4'!AA10</f>
        <v>10</v>
      </c>
      <c r="AI17" s="59">
        <f>'[1]HK4'!AD10</f>
        <v>6</v>
      </c>
      <c r="AJ17" s="196">
        <f t="shared" si="0"/>
        <v>6.07</v>
      </c>
      <c r="AK17" s="196">
        <f t="shared" si="1"/>
        <v>5.95</v>
      </c>
      <c r="AL17" s="192" t="str">
        <f t="shared" si="5"/>
        <v>TB</v>
      </c>
      <c r="AM17" s="75">
        <f t="shared" si="2"/>
        <v>0</v>
      </c>
      <c r="AN17" s="75">
        <f t="shared" si="3"/>
        <v>0</v>
      </c>
      <c r="AO17" s="197" t="str">
        <f t="shared" si="4"/>
        <v>Học tiếp</v>
      </c>
    </row>
    <row r="18" spans="1:41" s="133" customFormat="1" ht="18.75" customHeight="1">
      <c r="A18" s="77">
        <v>8</v>
      </c>
      <c r="B18" s="43" t="s">
        <v>107</v>
      </c>
      <c r="C18" s="53" t="s">
        <v>108</v>
      </c>
      <c r="D18" s="45">
        <v>409160055</v>
      </c>
      <c r="E18" s="46" t="s">
        <v>243</v>
      </c>
      <c r="F18" s="74" t="s">
        <v>13</v>
      </c>
      <c r="G18" s="170" t="s">
        <v>93</v>
      </c>
      <c r="H18" s="45">
        <v>6</v>
      </c>
      <c r="I18" s="45">
        <f>'[1]HK1'!J17</f>
        <v>7</v>
      </c>
      <c r="J18" s="45">
        <f>'[1]HK1'!M17</f>
        <v>7</v>
      </c>
      <c r="K18" s="45">
        <f>'[1]HK1'!P17</f>
        <v>5</v>
      </c>
      <c r="L18" s="45">
        <f>'[1]HK1'!S17</f>
        <v>8</v>
      </c>
      <c r="M18" s="45">
        <f>'[1]HK1'!V17</f>
        <v>6</v>
      </c>
      <c r="N18" s="45">
        <f>'[1]HK1'!Y17</f>
        <v>8</v>
      </c>
      <c r="O18" s="75">
        <f>'[1]HK2'!J17</f>
        <v>6</v>
      </c>
      <c r="P18" s="75">
        <f>'[1]HK2'!M17</f>
        <v>6</v>
      </c>
      <c r="Q18" s="75">
        <f>'[1]HK2'!P17</f>
        <v>7</v>
      </c>
      <c r="R18" s="59">
        <f>'[1]HK2'!S17</f>
        <v>6</v>
      </c>
      <c r="S18" s="59">
        <f>'[1]HK2'!V17</f>
        <v>8</v>
      </c>
      <c r="T18" s="59">
        <f>'[1]HK3'!I11</f>
        <v>6</v>
      </c>
      <c r="U18" s="59">
        <f>'[1]HK3'!L11</f>
        <v>6</v>
      </c>
      <c r="V18" s="59">
        <f>'[1]HK3'!O11</f>
        <v>10</v>
      </c>
      <c r="W18" s="59">
        <f>'[1]HK3'!R11</f>
        <v>6</v>
      </c>
      <c r="X18" s="59">
        <f>'[1]HK3'!U11</f>
        <v>7</v>
      </c>
      <c r="Y18" s="59">
        <f>'[1]HK3'!X11</f>
        <v>5</v>
      </c>
      <c r="Z18" s="59">
        <f>'[1]HK3'!AA11</f>
        <v>5</v>
      </c>
      <c r="AA18" s="59">
        <f>'[1]HK3'!AD11</f>
        <v>10</v>
      </c>
      <c r="AB18" s="59">
        <f>'[1]HK4'!I11</f>
        <v>7</v>
      </c>
      <c r="AC18" s="150">
        <f>'HK4'!M17</f>
        <v>7</v>
      </c>
      <c r="AD18" s="59">
        <f>'[1]HK4'!O11</f>
        <v>6</v>
      </c>
      <c r="AE18" s="59">
        <f>'[1]HK4'!R11</f>
        <v>6</v>
      </c>
      <c r="AF18" s="59">
        <f>'[1]HK4'!U11</f>
        <v>6</v>
      </c>
      <c r="AG18" s="59">
        <f>'[1]HK4'!X11</f>
        <v>7</v>
      </c>
      <c r="AH18" s="59">
        <f>'[1]HK4'!AA11</f>
        <v>0</v>
      </c>
      <c r="AI18" s="59">
        <f>'[1]HK4'!AD11</f>
        <v>7</v>
      </c>
      <c r="AJ18" s="196">
        <f t="shared" si="0"/>
        <v>6.56</v>
      </c>
      <c r="AK18" s="196">
        <f t="shared" si="1"/>
        <v>6.5</v>
      </c>
      <c r="AL18" s="192" t="str">
        <f t="shared" si="5"/>
        <v>TBK</v>
      </c>
      <c r="AM18" s="75">
        <f t="shared" si="2"/>
        <v>1</v>
      </c>
      <c r="AN18" s="75">
        <f t="shared" si="3"/>
        <v>0</v>
      </c>
      <c r="AO18" s="197" t="str">
        <f t="shared" si="4"/>
        <v>Học tiếp</v>
      </c>
    </row>
    <row r="19" spans="1:41" s="133" customFormat="1" ht="18.75" customHeight="1">
      <c r="A19" s="73">
        <v>9</v>
      </c>
      <c r="B19" s="43" t="s">
        <v>109</v>
      </c>
      <c r="C19" s="53" t="s">
        <v>110</v>
      </c>
      <c r="D19" s="52">
        <v>409160056</v>
      </c>
      <c r="E19" s="46" t="s">
        <v>244</v>
      </c>
      <c r="F19" s="74" t="s">
        <v>19</v>
      </c>
      <c r="G19" s="170" t="s">
        <v>93</v>
      </c>
      <c r="H19" s="45">
        <v>6</v>
      </c>
      <c r="I19" s="45">
        <f>'[1]HK1'!J18</f>
        <v>6</v>
      </c>
      <c r="J19" s="45">
        <f>'[1]HK1'!M18</f>
        <v>7</v>
      </c>
      <c r="K19" s="45">
        <f>'[1]HK1'!P18</f>
        <v>5</v>
      </c>
      <c r="L19" s="45">
        <f>'[1]HK1'!S18</f>
        <v>9</v>
      </c>
      <c r="M19" s="45">
        <f>'[1]HK1'!V18</f>
        <v>7</v>
      </c>
      <c r="N19" s="45">
        <f>'[1]HK1'!Y18</f>
        <v>8</v>
      </c>
      <c r="O19" s="75">
        <f>'[1]HK2'!J18</f>
        <v>5</v>
      </c>
      <c r="P19" s="75">
        <f>'[1]HK2'!M18</f>
        <v>6</v>
      </c>
      <c r="Q19" s="75">
        <f>'[1]HK2'!P18</f>
        <v>6</v>
      </c>
      <c r="R19" s="59">
        <f>'[1]HK2'!S18</f>
        <v>6</v>
      </c>
      <c r="S19" s="59">
        <f>'[1]HK2'!V18</f>
        <v>8</v>
      </c>
      <c r="T19" s="59">
        <f>'[1]HK3'!I12</f>
        <v>7</v>
      </c>
      <c r="U19" s="59">
        <f>'[1]HK3'!L12</f>
        <v>7</v>
      </c>
      <c r="V19" s="59">
        <f>'[1]HK3'!O12</f>
        <v>10</v>
      </c>
      <c r="W19" s="59">
        <f>'[1]HK3'!R12</f>
        <v>6</v>
      </c>
      <c r="X19" s="59">
        <f>'[1]HK3'!U12</f>
        <v>6</v>
      </c>
      <c r="Y19" s="59">
        <f>'[1]HK3'!X12</f>
        <v>5</v>
      </c>
      <c r="Z19" s="59">
        <f>'[1]HK3'!AA12</f>
        <v>6</v>
      </c>
      <c r="AA19" s="59">
        <f>'[1]HK3'!AD12</f>
        <v>8</v>
      </c>
      <c r="AB19" s="59">
        <f>'[1]HK4'!I12</f>
        <v>8</v>
      </c>
      <c r="AC19" s="150">
        <f>'HK4'!M18</f>
        <v>5</v>
      </c>
      <c r="AD19" s="59">
        <f>'[1]HK4'!O12</f>
        <v>6</v>
      </c>
      <c r="AE19" s="59">
        <f>'[1]HK4'!R12</f>
        <v>6</v>
      </c>
      <c r="AF19" s="59">
        <f>'[1]HK4'!U12</f>
        <v>7</v>
      </c>
      <c r="AG19" s="59">
        <f>'[1]HK4'!X12</f>
        <v>8</v>
      </c>
      <c r="AH19" s="59">
        <f>'[1]HK4'!AA12</f>
        <v>0</v>
      </c>
      <c r="AI19" s="59">
        <f>'[1]HK4'!AD12</f>
        <v>7</v>
      </c>
      <c r="AJ19" s="196">
        <f t="shared" si="0"/>
        <v>6.67</v>
      </c>
      <c r="AK19" s="196">
        <f t="shared" si="1"/>
        <v>6.46</v>
      </c>
      <c r="AL19" s="192" t="str">
        <f t="shared" si="5"/>
        <v>TBK</v>
      </c>
      <c r="AM19" s="75">
        <f t="shared" si="2"/>
        <v>1</v>
      </c>
      <c r="AN19" s="75">
        <f t="shared" si="3"/>
        <v>0</v>
      </c>
      <c r="AO19" s="197" t="str">
        <f t="shared" si="4"/>
        <v>Học tiếp</v>
      </c>
    </row>
    <row r="20" spans="1:41" s="133" customFormat="1" ht="18.75" customHeight="1">
      <c r="A20" s="77">
        <v>10</v>
      </c>
      <c r="B20" s="43" t="s">
        <v>210</v>
      </c>
      <c r="C20" s="53" t="s">
        <v>110</v>
      </c>
      <c r="D20" s="45">
        <v>409160057</v>
      </c>
      <c r="E20" s="46" t="s">
        <v>245</v>
      </c>
      <c r="F20" s="74" t="s">
        <v>19</v>
      </c>
      <c r="G20" s="170" t="s">
        <v>93</v>
      </c>
      <c r="H20" s="45">
        <v>6</v>
      </c>
      <c r="I20" s="45">
        <f>'[1]HK1'!J19</f>
        <v>5</v>
      </c>
      <c r="J20" s="45">
        <f>'[1]HK1'!M19</f>
        <v>6</v>
      </c>
      <c r="K20" s="45">
        <f>'[1]HK1'!P19</f>
        <v>5</v>
      </c>
      <c r="L20" s="45">
        <f>'[1]HK1'!S19</f>
        <v>7</v>
      </c>
      <c r="M20" s="45">
        <f>'[1]HK1'!V19</f>
        <v>5</v>
      </c>
      <c r="N20" s="45">
        <f>'[1]HK1'!Y19</f>
        <v>8</v>
      </c>
      <c r="O20" s="75">
        <f>'[1]HK2'!J19</f>
        <v>6</v>
      </c>
      <c r="P20" s="75">
        <f>'[1]HK2'!M19</f>
        <v>4</v>
      </c>
      <c r="Q20" s="75">
        <f>'[1]HK2'!P19</f>
        <v>6</v>
      </c>
      <c r="R20" s="59">
        <f>'[1]HK2'!S19</f>
        <v>6</v>
      </c>
      <c r="S20" s="59">
        <f>'[1]HK2'!V19</f>
        <v>8</v>
      </c>
      <c r="T20" s="59">
        <f>'[1]HK3'!I13</f>
        <v>6</v>
      </c>
      <c r="U20" s="59">
        <f>'[1]HK3'!L13</f>
        <v>7</v>
      </c>
      <c r="V20" s="59">
        <f>'[1]HK3'!O13</f>
        <v>0</v>
      </c>
      <c r="W20" s="59">
        <f>'[1]HK3'!R13</f>
        <v>2</v>
      </c>
      <c r="X20" s="59">
        <f>'[1]HK3'!U13</f>
        <v>4</v>
      </c>
      <c r="Y20" s="59">
        <f>'[1]HK3'!X13</f>
        <v>2</v>
      </c>
      <c r="Z20" s="59">
        <f>'[1]HK3'!AA13</f>
        <v>6</v>
      </c>
      <c r="AA20" s="59">
        <f>'[1]HK3'!AD13</f>
        <v>7</v>
      </c>
      <c r="AB20" s="59">
        <f>'[1]HK4'!I13</f>
        <v>0</v>
      </c>
      <c r="AC20" s="150">
        <f>'HK4'!M19</f>
        <v>5</v>
      </c>
      <c r="AD20" s="59">
        <f>'[1]HK4'!O13</f>
        <v>0</v>
      </c>
      <c r="AE20" s="59">
        <f>'[1]HK4'!R13</f>
        <v>0</v>
      </c>
      <c r="AF20" s="59">
        <f>'[1]HK4'!U13</f>
        <v>5</v>
      </c>
      <c r="AG20" s="59">
        <f>'[1]HK4'!X13</f>
        <v>5</v>
      </c>
      <c r="AH20" s="59">
        <f>'[1]HK4'!AA13</f>
        <v>0</v>
      </c>
      <c r="AI20" s="59">
        <f>'[1]HK4'!AD13</f>
        <v>7</v>
      </c>
      <c r="AJ20" s="196">
        <f t="shared" si="0"/>
        <v>2.87</v>
      </c>
      <c r="AK20" s="196">
        <f t="shared" si="1"/>
        <v>4.15</v>
      </c>
      <c r="AL20" s="192" t="str">
        <f t="shared" si="5"/>
        <v>Yếu</v>
      </c>
      <c r="AM20" s="75">
        <f t="shared" si="2"/>
        <v>9</v>
      </c>
      <c r="AN20" s="75">
        <f t="shared" si="3"/>
        <v>31</v>
      </c>
      <c r="AO20" s="197" t="str">
        <f t="shared" si="4"/>
        <v>Thôi học</v>
      </c>
    </row>
    <row r="21" spans="1:41" s="133" customFormat="1" ht="18.75" customHeight="1">
      <c r="A21" s="77">
        <v>11</v>
      </c>
      <c r="B21" s="43" t="s">
        <v>111</v>
      </c>
      <c r="C21" s="53" t="s">
        <v>112</v>
      </c>
      <c r="D21" s="52">
        <v>409160058</v>
      </c>
      <c r="E21" s="46" t="s">
        <v>246</v>
      </c>
      <c r="F21" s="74" t="s">
        <v>233</v>
      </c>
      <c r="G21" s="170" t="s">
        <v>93</v>
      </c>
      <c r="H21" s="45">
        <v>6</v>
      </c>
      <c r="I21" s="45">
        <f>'[1]HK1'!J20</f>
        <v>5</v>
      </c>
      <c r="J21" s="45">
        <f>'[1]HK1'!M20</f>
        <v>6</v>
      </c>
      <c r="K21" s="45">
        <f>'[1]HK1'!P20</f>
        <v>7</v>
      </c>
      <c r="L21" s="45">
        <f>'[1]HK1'!S20</f>
        <v>8</v>
      </c>
      <c r="M21" s="45">
        <f>'[1]HK1'!V20</f>
        <v>6</v>
      </c>
      <c r="N21" s="45">
        <f>'[1]HK1'!Y20</f>
        <v>6</v>
      </c>
      <c r="O21" s="75">
        <f>'[1]HK2'!J20</f>
        <v>7</v>
      </c>
      <c r="P21" s="75">
        <f>'[1]HK2'!M20</f>
        <v>4</v>
      </c>
      <c r="Q21" s="75">
        <f>'[1]HK2'!P20</f>
        <v>5</v>
      </c>
      <c r="R21" s="59">
        <f>'[1]HK2'!S20</f>
        <v>4</v>
      </c>
      <c r="S21" s="59">
        <f>'[1]HK2'!V20</f>
        <v>8</v>
      </c>
      <c r="T21" s="59">
        <f>'[1]HK3'!I14</f>
        <v>5</v>
      </c>
      <c r="U21" s="59">
        <f>'[1]HK3'!L14</f>
        <v>6</v>
      </c>
      <c r="V21" s="59">
        <f>'[1]HK3'!O14</f>
        <v>8</v>
      </c>
      <c r="W21" s="59">
        <f>'[1]HK3'!R14</f>
        <v>2</v>
      </c>
      <c r="X21" s="59">
        <f>'[1]HK3'!U14</f>
        <v>3</v>
      </c>
      <c r="Y21" s="59">
        <f>'[1]HK3'!X14</f>
        <v>6</v>
      </c>
      <c r="Z21" s="59">
        <f>'[1]HK3'!AA14</f>
        <v>5</v>
      </c>
      <c r="AA21" s="59">
        <f>'[1]HK3'!AD14</f>
        <v>5</v>
      </c>
      <c r="AB21" s="59">
        <f>'[1]HK4'!I14</f>
        <v>6</v>
      </c>
      <c r="AC21" s="150">
        <f>'HK4'!M20</f>
        <v>5</v>
      </c>
      <c r="AD21" s="59">
        <f>'[1]HK4'!O14</f>
        <v>6</v>
      </c>
      <c r="AE21" s="59">
        <f>'[1]HK4'!R14</f>
        <v>7</v>
      </c>
      <c r="AF21" s="59">
        <f>'[1]HK4'!U14</f>
        <v>6</v>
      </c>
      <c r="AG21" s="59">
        <f>'[1]HK4'!X14</f>
        <v>6</v>
      </c>
      <c r="AH21" s="59">
        <f>'[1]HK4'!AA14</f>
        <v>8</v>
      </c>
      <c r="AI21" s="59">
        <f>'[1]HK4'!AD14</f>
        <v>5</v>
      </c>
      <c r="AJ21" s="196">
        <f t="shared" si="0"/>
        <v>5.47</v>
      </c>
      <c r="AK21" s="196">
        <f t="shared" si="1"/>
        <v>5.61</v>
      </c>
      <c r="AL21" s="192" t="str">
        <f t="shared" si="5"/>
        <v>TB</v>
      </c>
      <c r="AM21" s="75">
        <f t="shared" si="2"/>
        <v>4</v>
      </c>
      <c r="AN21" s="75">
        <f t="shared" si="3"/>
        <v>15</v>
      </c>
      <c r="AO21" s="197" t="str">
        <f t="shared" si="4"/>
        <v>Học tiếp</v>
      </c>
    </row>
    <row r="22" spans="1:41" s="133" customFormat="1" ht="18.75" customHeight="1">
      <c r="A22" s="73">
        <v>12</v>
      </c>
      <c r="B22" s="43" t="s">
        <v>113</v>
      </c>
      <c r="C22" s="53" t="s">
        <v>112</v>
      </c>
      <c r="D22" s="45">
        <v>409160059</v>
      </c>
      <c r="E22" s="46" t="s">
        <v>247</v>
      </c>
      <c r="F22" s="74" t="s">
        <v>20</v>
      </c>
      <c r="G22" s="170" t="s">
        <v>93</v>
      </c>
      <c r="H22" s="45">
        <v>5</v>
      </c>
      <c r="I22" s="45">
        <f>'[1]HK1'!J21</f>
        <v>5</v>
      </c>
      <c r="J22" s="45">
        <f>'[1]HK1'!M21</f>
        <v>6</v>
      </c>
      <c r="K22" s="45">
        <f>'[1]HK1'!P21</f>
        <v>5</v>
      </c>
      <c r="L22" s="45">
        <f>'[1]HK1'!S21</f>
        <v>6</v>
      </c>
      <c r="M22" s="45">
        <f>'[1]HK1'!V21</f>
        <v>7</v>
      </c>
      <c r="N22" s="45">
        <f>'[1]HK1'!Y21</f>
        <v>8</v>
      </c>
      <c r="O22" s="75">
        <f>'[1]HK2'!J21</f>
        <v>6</v>
      </c>
      <c r="P22" s="75">
        <f>'[1]HK2'!M21</f>
        <v>7</v>
      </c>
      <c r="Q22" s="75">
        <f>'[1]HK2'!P21</f>
        <v>5</v>
      </c>
      <c r="R22" s="59">
        <f>'[1]HK2'!S21</f>
        <v>6</v>
      </c>
      <c r="S22" s="59">
        <f>'[1]HK2'!V21</f>
        <v>9</v>
      </c>
      <c r="T22" s="59">
        <f>'[1]HK3'!I15</f>
        <v>6</v>
      </c>
      <c r="U22" s="59">
        <f>'[1]HK3'!L15</f>
        <v>7</v>
      </c>
      <c r="V22" s="59">
        <f>'[1]HK3'!O15</f>
        <v>10</v>
      </c>
      <c r="W22" s="59">
        <f>'[1]HK3'!R15</f>
        <v>7</v>
      </c>
      <c r="X22" s="59">
        <f>'[1]HK3'!U15</f>
        <v>6</v>
      </c>
      <c r="Y22" s="59">
        <f>'[1]HK3'!X15</f>
        <v>5</v>
      </c>
      <c r="Z22" s="59">
        <f>'[1]HK3'!AA15</f>
        <v>5</v>
      </c>
      <c r="AA22" s="59">
        <f>'[1]HK3'!AD15</f>
        <v>8</v>
      </c>
      <c r="AB22" s="59">
        <f>'[1]HK4'!I15</f>
        <v>7</v>
      </c>
      <c r="AC22" s="150">
        <f>'HK4'!M21</f>
        <v>5</v>
      </c>
      <c r="AD22" s="59">
        <f>'[1]HK4'!O15</f>
        <v>5</v>
      </c>
      <c r="AE22" s="59">
        <f>'[1]HK4'!R15</f>
        <v>5</v>
      </c>
      <c r="AF22" s="59">
        <f>'[1]HK4'!U15</f>
        <v>6</v>
      </c>
      <c r="AG22" s="59">
        <f>'[1]HK4'!X15</f>
        <v>7</v>
      </c>
      <c r="AH22" s="59">
        <f>'[1]HK4'!AA15</f>
        <v>0</v>
      </c>
      <c r="AI22" s="59">
        <f>'[1]HK4'!AD15</f>
        <v>5</v>
      </c>
      <c r="AJ22" s="196">
        <f t="shared" si="0"/>
        <v>6.27</v>
      </c>
      <c r="AK22" s="196">
        <f t="shared" si="1"/>
        <v>6.04</v>
      </c>
      <c r="AL22" s="192" t="str">
        <f t="shared" si="5"/>
        <v>TBK</v>
      </c>
      <c r="AM22" s="75">
        <f t="shared" si="2"/>
        <v>1</v>
      </c>
      <c r="AN22" s="75">
        <f t="shared" si="3"/>
        <v>0</v>
      </c>
      <c r="AO22" s="197" t="str">
        <f t="shared" si="4"/>
        <v>Học tiếp</v>
      </c>
    </row>
    <row r="23" spans="1:41" s="133" customFormat="1" ht="18.75" customHeight="1">
      <c r="A23" s="77">
        <v>13</v>
      </c>
      <c r="B23" s="43" t="s">
        <v>114</v>
      </c>
      <c r="C23" s="53" t="s">
        <v>115</v>
      </c>
      <c r="D23" s="52">
        <v>409160060</v>
      </c>
      <c r="E23" s="46" t="s">
        <v>248</v>
      </c>
      <c r="F23" s="74" t="s">
        <v>13</v>
      </c>
      <c r="G23" s="170" t="s">
        <v>93</v>
      </c>
      <c r="H23" s="45">
        <v>8</v>
      </c>
      <c r="I23" s="45">
        <f>'[1]HK1'!J22</f>
        <v>8</v>
      </c>
      <c r="J23" s="45">
        <f>'[1]HK1'!M22</f>
        <v>8</v>
      </c>
      <c r="K23" s="45">
        <f>'[1]HK1'!P22</f>
        <v>5</v>
      </c>
      <c r="L23" s="45">
        <f>'[1]HK1'!S22</f>
        <v>8</v>
      </c>
      <c r="M23" s="45">
        <f>'[1]HK1'!V22</f>
        <v>5</v>
      </c>
      <c r="N23" s="45">
        <f>'[1]HK1'!Y22</f>
        <v>9</v>
      </c>
      <c r="O23" s="75">
        <f>'[1]HK2'!J22</f>
        <v>6</v>
      </c>
      <c r="P23" s="75">
        <f>'[1]HK2'!M22</f>
        <v>7</v>
      </c>
      <c r="Q23" s="75">
        <f>'[1]HK2'!P22</f>
        <v>8</v>
      </c>
      <c r="R23" s="59">
        <f>'[1]HK2'!S22</f>
        <v>6</v>
      </c>
      <c r="S23" s="59">
        <f>'[1]HK2'!V22</f>
        <v>9</v>
      </c>
      <c r="T23" s="59">
        <f>'[1]HK3'!I16</f>
        <v>6</v>
      </c>
      <c r="U23" s="59">
        <f>'[1]HK3'!L16</f>
        <v>7</v>
      </c>
      <c r="V23" s="59">
        <f>'[1]HK3'!O16</f>
        <v>10</v>
      </c>
      <c r="W23" s="59">
        <f>'[1]HK3'!R16</f>
        <v>7</v>
      </c>
      <c r="X23" s="59">
        <f>'[1]HK3'!U16</f>
        <v>6</v>
      </c>
      <c r="Y23" s="59">
        <f>'[1]HK3'!X16</f>
        <v>6</v>
      </c>
      <c r="Z23" s="59">
        <f>'[1]HK3'!AA16</f>
        <v>5</v>
      </c>
      <c r="AA23" s="59">
        <f>'[1]HK3'!AD16</f>
        <v>9</v>
      </c>
      <c r="AB23" s="59">
        <f>'[1]HK4'!I16</f>
        <v>7</v>
      </c>
      <c r="AC23" s="150">
        <f>'HK4'!M22</f>
        <v>6</v>
      </c>
      <c r="AD23" s="59">
        <f>'[1]HK4'!O16</f>
        <v>7</v>
      </c>
      <c r="AE23" s="59">
        <f>'[1]HK4'!R16</f>
        <v>6</v>
      </c>
      <c r="AF23" s="59">
        <f>'[1]HK4'!U16</f>
        <v>7</v>
      </c>
      <c r="AG23" s="59">
        <f>'[1]HK4'!X16</f>
        <v>7</v>
      </c>
      <c r="AH23" s="59">
        <f>'[1]HK4'!AA16</f>
        <v>0</v>
      </c>
      <c r="AI23" s="59">
        <f>'[1]HK4'!AD16</f>
        <v>7</v>
      </c>
      <c r="AJ23" s="196">
        <f t="shared" si="0"/>
        <v>6.8</v>
      </c>
      <c r="AK23" s="196">
        <f t="shared" si="1"/>
        <v>6.8</v>
      </c>
      <c r="AL23" s="192" t="str">
        <f t="shared" si="5"/>
        <v>TBK</v>
      </c>
      <c r="AM23" s="75">
        <f t="shared" si="2"/>
        <v>1</v>
      </c>
      <c r="AN23" s="75">
        <f t="shared" si="3"/>
        <v>0</v>
      </c>
      <c r="AO23" s="197" t="str">
        <f t="shared" si="4"/>
        <v>Học tiếp</v>
      </c>
    </row>
    <row r="24" spans="1:41" s="133" customFormat="1" ht="18.75" customHeight="1">
      <c r="A24" s="73">
        <v>14</v>
      </c>
      <c r="B24" s="43" t="s">
        <v>116</v>
      </c>
      <c r="C24" s="53" t="s">
        <v>117</v>
      </c>
      <c r="D24" s="45">
        <v>409160061</v>
      </c>
      <c r="E24" s="46" t="s">
        <v>249</v>
      </c>
      <c r="F24" s="74" t="s">
        <v>13</v>
      </c>
      <c r="G24" s="170" t="s">
        <v>93</v>
      </c>
      <c r="H24" s="45">
        <v>6</v>
      </c>
      <c r="I24" s="45">
        <f>'[1]HK1'!J23</f>
        <v>7</v>
      </c>
      <c r="J24" s="45">
        <f>'[1]HK1'!M23</f>
        <v>6</v>
      </c>
      <c r="K24" s="45">
        <f>'[1]HK1'!P23</f>
        <v>5</v>
      </c>
      <c r="L24" s="45">
        <f>'[1]HK1'!S23</f>
        <v>8</v>
      </c>
      <c r="M24" s="45">
        <f>'[1]HK1'!V23</f>
        <v>5</v>
      </c>
      <c r="N24" s="45">
        <f>'[1]HK1'!Y23</f>
        <v>6</v>
      </c>
      <c r="O24" s="75">
        <f>'[1]HK2'!J23</f>
        <v>6</v>
      </c>
      <c r="P24" s="75">
        <f>'[1]HK2'!M23</f>
        <v>5</v>
      </c>
      <c r="Q24" s="75">
        <f>'[1]HK2'!P23</f>
        <v>5</v>
      </c>
      <c r="R24" s="59">
        <f>'[1]HK2'!S23</f>
        <v>5</v>
      </c>
      <c r="S24" s="59">
        <f>'[1]HK2'!V23</f>
        <v>8</v>
      </c>
      <c r="T24" s="59">
        <f>'[1]HK3'!I17</f>
        <v>5</v>
      </c>
      <c r="U24" s="59">
        <f>'[1]HK3'!L17</f>
        <v>6</v>
      </c>
      <c r="V24" s="59">
        <f>'[1]HK3'!O17</f>
        <v>10</v>
      </c>
      <c r="W24" s="59">
        <f>'[1]HK3'!R17</f>
        <v>6</v>
      </c>
      <c r="X24" s="59">
        <f>'[1]HK3'!U17</f>
        <v>4</v>
      </c>
      <c r="Y24" s="59">
        <f>'[1]HK3'!X17</f>
        <v>5</v>
      </c>
      <c r="Z24" s="59">
        <f>'[1]HK3'!AA17</f>
        <v>5</v>
      </c>
      <c r="AA24" s="59">
        <f>'[1]HK3'!AD17</f>
        <v>8</v>
      </c>
      <c r="AB24" s="59">
        <f>'[1]HK4'!I17</f>
        <v>6</v>
      </c>
      <c r="AC24" s="150">
        <f>'HK4'!M23</f>
        <v>5</v>
      </c>
      <c r="AD24" s="59">
        <f>'[1]HK4'!O17</f>
        <v>5</v>
      </c>
      <c r="AE24" s="59">
        <f>'[1]HK4'!R17</f>
        <v>4</v>
      </c>
      <c r="AF24" s="59">
        <f>'[1]HK4'!U17</f>
        <v>7</v>
      </c>
      <c r="AG24" s="59">
        <f>'[1]HK4'!X17</f>
        <v>7</v>
      </c>
      <c r="AH24" s="59">
        <f>'[1]HK4'!AA17</f>
        <v>0</v>
      </c>
      <c r="AI24" s="59">
        <f>'[1]HK4'!AD17</f>
        <v>8</v>
      </c>
      <c r="AJ24" s="196">
        <f t="shared" si="0"/>
        <v>5.8</v>
      </c>
      <c r="AK24" s="196">
        <f t="shared" si="1"/>
        <v>5.75</v>
      </c>
      <c r="AL24" s="192" t="str">
        <f t="shared" si="5"/>
        <v>TB</v>
      </c>
      <c r="AM24" s="75">
        <f t="shared" si="2"/>
        <v>3</v>
      </c>
      <c r="AN24" s="75">
        <f t="shared" si="3"/>
        <v>6</v>
      </c>
      <c r="AO24" s="197" t="str">
        <f t="shared" si="4"/>
        <v>Học tiếp</v>
      </c>
    </row>
    <row r="25" spans="1:41" s="133" customFormat="1" ht="18.75" customHeight="1">
      <c r="A25" s="77">
        <v>15</v>
      </c>
      <c r="B25" s="43" t="s">
        <v>118</v>
      </c>
      <c r="C25" s="53" t="s">
        <v>117</v>
      </c>
      <c r="D25" s="52">
        <v>409160062</v>
      </c>
      <c r="E25" s="46" t="s">
        <v>42</v>
      </c>
      <c r="F25" s="74" t="s">
        <v>6</v>
      </c>
      <c r="G25" s="170" t="s">
        <v>93</v>
      </c>
      <c r="H25" s="45">
        <v>7</v>
      </c>
      <c r="I25" s="45">
        <f>'[1]HK1'!J24</f>
        <v>8</v>
      </c>
      <c r="J25" s="45">
        <f>'[1]HK1'!M24</f>
        <v>6</v>
      </c>
      <c r="K25" s="45">
        <f>'[1]HK1'!P24</f>
        <v>5</v>
      </c>
      <c r="L25" s="45">
        <f>'[1]HK1'!S24</f>
        <v>8</v>
      </c>
      <c r="M25" s="45">
        <f>'[1]HK1'!V24</f>
        <v>6</v>
      </c>
      <c r="N25" s="45">
        <f>'[1]HK1'!Y24</f>
        <v>7</v>
      </c>
      <c r="O25" s="75">
        <f>'[1]HK2'!J24</f>
        <v>5</v>
      </c>
      <c r="P25" s="75">
        <f>'[1]HK2'!M24</f>
        <v>6</v>
      </c>
      <c r="Q25" s="75">
        <f>'[1]HK2'!P24</f>
        <v>5</v>
      </c>
      <c r="R25" s="59">
        <f>'[1]HK2'!S24</f>
        <v>6</v>
      </c>
      <c r="S25" s="59">
        <f>'[1]HK2'!V24</f>
        <v>9</v>
      </c>
      <c r="T25" s="59">
        <f>'[1]HK3'!I18</f>
        <v>6</v>
      </c>
      <c r="U25" s="59">
        <f>'[1]HK3'!L18</f>
        <v>6</v>
      </c>
      <c r="V25" s="59">
        <f>'[1]HK3'!O18</f>
        <v>10</v>
      </c>
      <c r="W25" s="59">
        <f>'[1]HK3'!R18</f>
        <v>6</v>
      </c>
      <c r="X25" s="59">
        <f>'[1]HK3'!U18</f>
        <v>4</v>
      </c>
      <c r="Y25" s="59">
        <f>'[1]HK3'!X18</f>
        <v>5</v>
      </c>
      <c r="Z25" s="59">
        <f>'[1]HK3'!AA18</f>
        <v>5</v>
      </c>
      <c r="AA25" s="59">
        <f>'[1]HK3'!AD18</f>
        <v>7</v>
      </c>
      <c r="AB25" s="59">
        <f>'[1]HK4'!I18</f>
        <v>7</v>
      </c>
      <c r="AC25" s="150">
        <f>'HK4'!M24</f>
        <v>5</v>
      </c>
      <c r="AD25" s="59">
        <f>'[1]HK4'!O18</f>
        <v>7</v>
      </c>
      <c r="AE25" s="59">
        <f>'[1]HK4'!R18</f>
        <v>5</v>
      </c>
      <c r="AF25" s="59">
        <f>'[1]HK4'!U18</f>
        <v>7</v>
      </c>
      <c r="AG25" s="59">
        <f>'[1]HK4'!X18</f>
        <v>5</v>
      </c>
      <c r="AH25" s="59">
        <f>'[1]HK4'!AA18</f>
        <v>0</v>
      </c>
      <c r="AI25" s="59">
        <f>'[1]HK4'!AD18</f>
        <v>6</v>
      </c>
      <c r="AJ25" s="196">
        <f t="shared" si="0"/>
        <v>6.2</v>
      </c>
      <c r="AK25" s="196">
        <f t="shared" si="1"/>
        <v>6.09</v>
      </c>
      <c r="AL25" s="192" t="str">
        <f t="shared" si="5"/>
        <v>TBK</v>
      </c>
      <c r="AM25" s="75">
        <f t="shared" si="2"/>
        <v>2</v>
      </c>
      <c r="AN25" s="75">
        <f t="shared" si="3"/>
        <v>3</v>
      </c>
      <c r="AO25" s="197" t="str">
        <f t="shared" si="4"/>
        <v>Học tiếp</v>
      </c>
    </row>
    <row r="26" spans="1:41" s="133" customFormat="1" ht="18.75" customHeight="1">
      <c r="A26" s="77">
        <v>16</v>
      </c>
      <c r="B26" s="43" t="s">
        <v>119</v>
      </c>
      <c r="C26" s="53" t="s">
        <v>120</v>
      </c>
      <c r="D26" s="45">
        <v>409160064</v>
      </c>
      <c r="E26" s="46" t="s">
        <v>239</v>
      </c>
      <c r="F26" s="74" t="s">
        <v>20</v>
      </c>
      <c r="G26" s="171" t="s">
        <v>93</v>
      </c>
      <c r="H26" s="45">
        <v>6</v>
      </c>
      <c r="I26" s="45">
        <f>'[1]HK1'!J25</f>
        <v>7</v>
      </c>
      <c r="J26" s="45">
        <f>'[1]HK1'!M25</f>
        <v>5</v>
      </c>
      <c r="K26" s="45">
        <f>'[1]HK1'!P25</f>
        <v>5</v>
      </c>
      <c r="L26" s="45">
        <f>'[1]HK1'!S25</f>
        <v>6</v>
      </c>
      <c r="M26" s="45">
        <f>'[1]HK1'!V25</f>
        <v>6</v>
      </c>
      <c r="N26" s="45">
        <f>'[1]HK1'!Y25</f>
        <v>8</v>
      </c>
      <c r="O26" s="75">
        <f>'[1]HK2'!J25</f>
        <v>5</v>
      </c>
      <c r="P26" s="75">
        <f>'[1]HK2'!M25</f>
        <v>5</v>
      </c>
      <c r="Q26" s="75">
        <f>'[1]HK2'!P25</f>
        <v>6</v>
      </c>
      <c r="R26" s="59">
        <f>'[1]HK2'!S25</f>
        <v>5</v>
      </c>
      <c r="S26" s="59">
        <f>'[1]HK2'!V25</f>
        <v>8</v>
      </c>
      <c r="T26" s="59">
        <f>'[1]HK3'!I19</f>
        <v>6</v>
      </c>
      <c r="U26" s="59">
        <f>'[1]HK3'!L19</f>
        <v>6</v>
      </c>
      <c r="V26" s="59">
        <f>'[1]HK3'!O19</f>
        <v>10</v>
      </c>
      <c r="W26" s="59">
        <f>'[1]HK3'!R19</f>
        <v>5</v>
      </c>
      <c r="X26" s="59">
        <f>'[1]HK3'!U19</f>
        <v>5</v>
      </c>
      <c r="Y26" s="59">
        <f>'[1]HK3'!X19</f>
        <v>5</v>
      </c>
      <c r="Z26" s="59">
        <f>'[1]HK3'!AA19</f>
        <v>5</v>
      </c>
      <c r="AA26" s="59">
        <f>'[1]HK3'!AD19</f>
        <v>10</v>
      </c>
      <c r="AB26" s="59">
        <f>'[1]HK4'!I19</f>
        <v>6</v>
      </c>
      <c r="AC26" s="150">
        <f>'HK4'!M25</f>
        <v>6</v>
      </c>
      <c r="AD26" s="59">
        <f>'[1]HK4'!O19</f>
        <v>6</v>
      </c>
      <c r="AE26" s="59">
        <f>'[1]HK4'!R19</f>
        <v>5</v>
      </c>
      <c r="AF26" s="59">
        <f>'[1]HK4'!U19</f>
        <v>7</v>
      </c>
      <c r="AG26" s="59">
        <f>'[1]HK4'!X19</f>
        <v>8</v>
      </c>
      <c r="AH26" s="59">
        <f>'[1]HK4'!AA19</f>
        <v>0</v>
      </c>
      <c r="AI26" s="59">
        <f>'[1]HK4'!AD19</f>
        <v>5</v>
      </c>
      <c r="AJ26" s="196">
        <f t="shared" si="0"/>
        <v>6.16</v>
      </c>
      <c r="AK26" s="196">
        <f t="shared" si="1"/>
        <v>5.88</v>
      </c>
      <c r="AL26" s="192" t="str">
        <f t="shared" si="5"/>
        <v>TB</v>
      </c>
      <c r="AM26" s="75">
        <f t="shared" si="2"/>
        <v>1</v>
      </c>
      <c r="AN26" s="75">
        <f t="shared" si="3"/>
        <v>0</v>
      </c>
      <c r="AO26" s="197" t="str">
        <f t="shared" si="4"/>
        <v>Học tiếp</v>
      </c>
    </row>
    <row r="27" spans="1:41" s="133" customFormat="1" ht="18.75" customHeight="1">
      <c r="A27" s="73">
        <v>17</v>
      </c>
      <c r="B27" s="43" t="s">
        <v>121</v>
      </c>
      <c r="C27" s="53" t="s">
        <v>120</v>
      </c>
      <c r="D27" s="52">
        <v>409160065</v>
      </c>
      <c r="E27" s="46" t="s">
        <v>250</v>
      </c>
      <c r="F27" s="74" t="s">
        <v>21</v>
      </c>
      <c r="G27" s="171" t="s">
        <v>93</v>
      </c>
      <c r="H27" s="45">
        <v>7</v>
      </c>
      <c r="I27" s="45">
        <f>'[1]HK1'!J26</f>
        <v>7</v>
      </c>
      <c r="J27" s="45">
        <f>'[1]HK1'!M26</f>
        <v>7</v>
      </c>
      <c r="K27" s="45">
        <f>'[1]HK1'!P26</f>
        <v>5</v>
      </c>
      <c r="L27" s="45">
        <f>'[1]HK1'!S26</f>
        <v>7</v>
      </c>
      <c r="M27" s="45">
        <f>'[1]HK1'!V26</f>
        <v>6</v>
      </c>
      <c r="N27" s="45">
        <f>'[1]HK1'!Y26</f>
        <v>7</v>
      </c>
      <c r="O27" s="75">
        <f>'[1]HK2'!J26</f>
        <v>6</v>
      </c>
      <c r="P27" s="75">
        <f>'[1]HK2'!M26</f>
        <v>6</v>
      </c>
      <c r="Q27" s="75">
        <f>'[1]HK2'!P26</f>
        <v>8</v>
      </c>
      <c r="R27" s="59">
        <f>'[1]HK2'!S26</f>
        <v>6</v>
      </c>
      <c r="S27" s="59">
        <f>'[1]HK2'!V26</f>
        <v>9</v>
      </c>
      <c r="T27" s="59">
        <f>'[1]HK3'!I20</f>
        <v>7</v>
      </c>
      <c r="U27" s="59">
        <f>'[1]HK3'!L20</f>
        <v>7</v>
      </c>
      <c r="V27" s="59">
        <f>'[1]HK3'!O20</f>
        <v>10</v>
      </c>
      <c r="W27" s="59">
        <f>'[1]HK3'!R20</f>
        <v>6</v>
      </c>
      <c r="X27" s="59">
        <f>'[1]HK3'!U20</f>
        <v>6</v>
      </c>
      <c r="Y27" s="59">
        <f>'[1]HK3'!X20</f>
        <v>6</v>
      </c>
      <c r="Z27" s="59">
        <f>'[1]HK3'!AA20</f>
        <v>6</v>
      </c>
      <c r="AA27" s="59">
        <f>'[1]HK3'!AD20</f>
        <v>10</v>
      </c>
      <c r="AB27" s="59">
        <f>'[1]HK4'!I20</f>
        <v>6</v>
      </c>
      <c r="AC27" s="150">
        <f>'HK4'!M26</f>
        <v>7</v>
      </c>
      <c r="AD27" s="59">
        <f>'[1]HK4'!O20</f>
        <v>6</v>
      </c>
      <c r="AE27" s="59">
        <f>'[1]HK4'!R20</f>
        <v>5</v>
      </c>
      <c r="AF27" s="59">
        <f>'[1]HK4'!U20</f>
        <v>8</v>
      </c>
      <c r="AG27" s="59">
        <f>'[1]HK4'!X20</f>
        <v>7</v>
      </c>
      <c r="AH27" s="59">
        <f>'[1]HK4'!AA20</f>
        <v>0</v>
      </c>
      <c r="AI27" s="59">
        <f>'[1]HK4'!AD20</f>
        <v>8</v>
      </c>
      <c r="AJ27" s="196">
        <f t="shared" si="0"/>
        <v>6.76</v>
      </c>
      <c r="AK27" s="196">
        <f t="shared" si="1"/>
        <v>6.64</v>
      </c>
      <c r="AL27" s="192" t="str">
        <f t="shared" si="5"/>
        <v>TBK</v>
      </c>
      <c r="AM27" s="75">
        <f t="shared" si="2"/>
        <v>1</v>
      </c>
      <c r="AN27" s="75">
        <f t="shared" si="3"/>
        <v>0</v>
      </c>
      <c r="AO27" s="197" t="str">
        <f t="shared" si="4"/>
        <v>Học tiếp</v>
      </c>
    </row>
    <row r="28" spans="1:41" s="133" customFormat="1" ht="18.75" customHeight="1">
      <c r="A28" s="77">
        <v>18</v>
      </c>
      <c r="B28" s="43" t="s">
        <v>122</v>
      </c>
      <c r="C28" s="53" t="s">
        <v>123</v>
      </c>
      <c r="D28" s="45">
        <v>409160066</v>
      </c>
      <c r="E28" s="46" t="s">
        <v>43</v>
      </c>
      <c r="F28" s="74" t="s">
        <v>22</v>
      </c>
      <c r="G28" s="171" t="s">
        <v>93</v>
      </c>
      <c r="H28" s="45">
        <v>7</v>
      </c>
      <c r="I28" s="45">
        <f>'[1]HK1'!J27</f>
        <v>7</v>
      </c>
      <c r="J28" s="45">
        <f>'[1]HK1'!M27</f>
        <v>7</v>
      </c>
      <c r="K28" s="45">
        <f>'[1]HK1'!P27</f>
        <v>7</v>
      </c>
      <c r="L28" s="45">
        <f>'[1]HK1'!S27</f>
        <v>5</v>
      </c>
      <c r="M28" s="45">
        <f>'[1]HK1'!V27</f>
        <v>6</v>
      </c>
      <c r="N28" s="45">
        <f>'[1]HK1'!Y27</f>
        <v>7</v>
      </c>
      <c r="O28" s="75">
        <f>'[1]HK2'!J27</f>
        <v>6</v>
      </c>
      <c r="P28" s="75">
        <f>'[1]HK2'!M27</f>
        <v>6</v>
      </c>
      <c r="Q28" s="75">
        <f>'[1]HK2'!P27</f>
        <v>5</v>
      </c>
      <c r="R28" s="59">
        <f>'[1]HK2'!S27</f>
        <v>6</v>
      </c>
      <c r="S28" s="59">
        <f>'[1]HK2'!V27</f>
        <v>8</v>
      </c>
      <c r="T28" s="59">
        <f>'[1]HK3'!I21</f>
        <v>6</v>
      </c>
      <c r="U28" s="59">
        <f>'[1]HK3'!L21</f>
        <v>7</v>
      </c>
      <c r="V28" s="59">
        <f>'[1]HK3'!O21</f>
        <v>10</v>
      </c>
      <c r="W28" s="59">
        <f>'[1]HK3'!R21</f>
        <v>6</v>
      </c>
      <c r="X28" s="59">
        <f>'[1]HK3'!U21</f>
        <v>7</v>
      </c>
      <c r="Y28" s="59">
        <f>'[1]HK3'!X21</f>
        <v>6</v>
      </c>
      <c r="Z28" s="59">
        <f>'[1]HK3'!AA21</f>
        <v>6</v>
      </c>
      <c r="AA28" s="59">
        <f>'[1]HK3'!AD21</f>
        <v>8</v>
      </c>
      <c r="AB28" s="59">
        <f>'[1]HK4'!I21</f>
        <v>8</v>
      </c>
      <c r="AC28" s="150">
        <f>'HK4'!M27</f>
        <v>6</v>
      </c>
      <c r="AD28" s="59">
        <f>'[1]HK4'!O21</f>
        <v>5</v>
      </c>
      <c r="AE28" s="59">
        <f>'[1]HK4'!R21</f>
        <v>5</v>
      </c>
      <c r="AF28" s="59">
        <f>'[1]HK4'!U21</f>
        <v>7</v>
      </c>
      <c r="AG28" s="59">
        <f>'[1]HK4'!X21</f>
        <v>7</v>
      </c>
      <c r="AH28" s="59">
        <f>'[1]HK4'!AA21</f>
        <v>0</v>
      </c>
      <c r="AI28" s="59">
        <f>'[1]HK4'!AD21</f>
        <v>9</v>
      </c>
      <c r="AJ28" s="196">
        <f t="shared" si="0"/>
        <v>6.67</v>
      </c>
      <c r="AK28" s="196">
        <f t="shared" si="1"/>
        <v>6.36</v>
      </c>
      <c r="AL28" s="192" t="str">
        <f t="shared" si="5"/>
        <v>TBK</v>
      </c>
      <c r="AM28" s="75">
        <f t="shared" si="2"/>
        <v>1</v>
      </c>
      <c r="AN28" s="75">
        <f t="shared" si="3"/>
        <v>0</v>
      </c>
      <c r="AO28" s="197" t="str">
        <f t="shared" si="4"/>
        <v>Học tiếp</v>
      </c>
    </row>
    <row r="29" spans="1:41" s="133" customFormat="1" ht="18.75" customHeight="1">
      <c r="A29" s="73">
        <v>19</v>
      </c>
      <c r="B29" s="43" t="s">
        <v>124</v>
      </c>
      <c r="C29" s="53" t="s">
        <v>125</v>
      </c>
      <c r="D29" s="52">
        <v>409160067</v>
      </c>
      <c r="E29" s="46" t="s">
        <v>251</v>
      </c>
      <c r="F29" s="74" t="s">
        <v>18</v>
      </c>
      <c r="G29" s="171" t="s">
        <v>93</v>
      </c>
      <c r="H29" s="45">
        <v>7</v>
      </c>
      <c r="I29" s="45">
        <f>'[1]HK1'!J28</f>
        <v>8</v>
      </c>
      <c r="J29" s="45">
        <f>'[1]HK1'!M28</f>
        <v>7</v>
      </c>
      <c r="K29" s="45">
        <f>'[1]HK1'!P28</f>
        <v>6</v>
      </c>
      <c r="L29" s="45">
        <f>'[1]HK1'!S28</f>
        <v>10</v>
      </c>
      <c r="M29" s="45">
        <f>'[1]HK1'!V28</f>
        <v>7</v>
      </c>
      <c r="N29" s="45">
        <f>'[1]HK1'!Y28</f>
        <v>8</v>
      </c>
      <c r="O29" s="75">
        <f>'[1]HK2'!J28</f>
        <v>5</v>
      </c>
      <c r="P29" s="75">
        <f>'[1]HK2'!M28</f>
        <v>6</v>
      </c>
      <c r="Q29" s="75">
        <f>'[1]HK2'!P28</f>
        <v>7</v>
      </c>
      <c r="R29" s="59">
        <f>'[1]HK2'!S28</f>
        <v>6</v>
      </c>
      <c r="S29" s="59">
        <f>'[1]HK2'!V28</f>
        <v>9</v>
      </c>
      <c r="T29" s="59">
        <f>'[1]HK3'!I22</f>
        <v>5</v>
      </c>
      <c r="U29" s="59">
        <f>'[1]HK3'!L22</f>
        <v>7</v>
      </c>
      <c r="V29" s="59">
        <f>'[1]HK3'!O22</f>
        <v>10</v>
      </c>
      <c r="W29" s="59">
        <f>'[1]HK3'!R22</f>
        <v>6</v>
      </c>
      <c r="X29" s="59">
        <f>'[1]HK3'!U22</f>
        <v>6</v>
      </c>
      <c r="Y29" s="59">
        <f>'[1]HK3'!X22</f>
        <v>5</v>
      </c>
      <c r="Z29" s="59">
        <f>'[1]HK3'!AA22</f>
        <v>6</v>
      </c>
      <c r="AA29" s="59">
        <f>'[1]HK3'!AD22</f>
        <v>9</v>
      </c>
      <c r="AB29" s="59">
        <f>'[1]HK4'!I22</f>
        <v>7</v>
      </c>
      <c r="AC29" s="150">
        <f>'HK4'!M28</f>
        <v>6</v>
      </c>
      <c r="AD29" s="59">
        <f>'[1]HK4'!O22</f>
        <v>6</v>
      </c>
      <c r="AE29" s="59">
        <f>'[1]HK4'!R22</f>
        <v>7</v>
      </c>
      <c r="AF29" s="59">
        <f>'[1]HK4'!U22</f>
        <v>7</v>
      </c>
      <c r="AG29" s="59">
        <f>'[1]HK4'!X22</f>
        <v>6</v>
      </c>
      <c r="AH29" s="59">
        <f>'[1]HK4'!AA22</f>
        <v>0</v>
      </c>
      <c r="AI29" s="59">
        <f>'[1]HK4'!AD22</f>
        <v>5</v>
      </c>
      <c r="AJ29" s="196">
        <f t="shared" si="0"/>
        <v>6.51</v>
      </c>
      <c r="AK29" s="196">
        <f t="shared" si="1"/>
        <v>6.66</v>
      </c>
      <c r="AL29" s="192" t="str">
        <f t="shared" si="5"/>
        <v>TBK</v>
      </c>
      <c r="AM29" s="75">
        <f t="shared" si="2"/>
        <v>1</v>
      </c>
      <c r="AN29" s="75">
        <f t="shared" si="3"/>
        <v>0</v>
      </c>
      <c r="AO29" s="197" t="str">
        <f t="shared" si="4"/>
        <v>Học tiếp</v>
      </c>
    </row>
    <row r="30" spans="1:41" s="133" customFormat="1" ht="18.75" customHeight="1">
      <c r="A30" s="77">
        <v>20</v>
      </c>
      <c r="B30" s="43" t="s">
        <v>126</v>
      </c>
      <c r="C30" s="53" t="s">
        <v>127</v>
      </c>
      <c r="D30" s="45">
        <v>409160068</v>
      </c>
      <c r="E30" s="46" t="s">
        <v>243</v>
      </c>
      <c r="F30" s="74" t="s">
        <v>4</v>
      </c>
      <c r="G30" s="171" t="s">
        <v>93</v>
      </c>
      <c r="H30" s="45">
        <v>7</v>
      </c>
      <c r="I30" s="45">
        <f>'[1]HK1'!J29</f>
        <v>5</v>
      </c>
      <c r="J30" s="45">
        <f>'[1]HK1'!M29</f>
        <v>7</v>
      </c>
      <c r="K30" s="45">
        <f>'[1]HK1'!P29</f>
        <v>5</v>
      </c>
      <c r="L30" s="45">
        <f>'[1]HK1'!S29</f>
        <v>4</v>
      </c>
      <c r="M30" s="45">
        <f>'[1]HK1'!V29</f>
        <v>5</v>
      </c>
      <c r="N30" s="45">
        <f>'[1]HK1'!Y29</f>
        <v>8</v>
      </c>
      <c r="O30" s="75">
        <f>'[1]HK2'!J29</f>
        <v>5</v>
      </c>
      <c r="P30" s="75">
        <f>'[1]HK2'!M29</f>
        <v>7</v>
      </c>
      <c r="Q30" s="75">
        <f>'[1]HK2'!P29</f>
        <v>7</v>
      </c>
      <c r="R30" s="59">
        <f>'[1]HK2'!S29</f>
        <v>6</v>
      </c>
      <c r="S30" s="59">
        <f>'[1]HK2'!V29</f>
        <v>8</v>
      </c>
      <c r="T30" s="59">
        <f>'[1]HK3'!I23</f>
        <v>5</v>
      </c>
      <c r="U30" s="59">
        <f>'[1]HK3'!L23</f>
        <v>7</v>
      </c>
      <c r="V30" s="59">
        <f>'[1]HK3'!O23</f>
        <v>6</v>
      </c>
      <c r="W30" s="59">
        <f>'[1]HK3'!R23</f>
        <v>5</v>
      </c>
      <c r="X30" s="59">
        <f>'[1]HK3'!U23</f>
        <v>4</v>
      </c>
      <c r="Y30" s="59">
        <f>'[1]HK3'!X23</f>
        <v>0</v>
      </c>
      <c r="Z30" s="59">
        <f>'[1]HK3'!AA23</f>
        <v>6</v>
      </c>
      <c r="AA30" s="59">
        <f>'[1]HK3'!AD23</f>
        <v>7</v>
      </c>
      <c r="AB30" s="59">
        <f>'[1]HK4'!I23</f>
        <v>7</v>
      </c>
      <c r="AC30" s="150">
        <f>'HK4'!M29</f>
        <v>7</v>
      </c>
      <c r="AD30" s="59">
        <f>'[1]HK4'!O23</f>
        <v>4</v>
      </c>
      <c r="AE30" s="59">
        <f>'[1]HK4'!R23</f>
        <v>5</v>
      </c>
      <c r="AF30" s="59">
        <f>'[1]HK4'!U23</f>
        <v>7</v>
      </c>
      <c r="AG30" s="59">
        <f>'[1]HK4'!X23</f>
        <v>7</v>
      </c>
      <c r="AH30" s="59">
        <f>'[1]HK4'!AA23</f>
        <v>0</v>
      </c>
      <c r="AI30" s="59">
        <f>'[1]HK4'!AD23</f>
        <v>9</v>
      </c>
      <c r="AJ30" s="196">
        <f t="shared" si="0"/>
        <v>5.31</v>
      </c>
      <c r="AK30" s="196">
        <f t="shared" si="1"/>
        <v>5.5</v>
      </c>
      <c r="AL30" s="192" t="str">
        <f t="shared" si="5"/>
        <v>TB</v>
      </c>
      <c r="AM30" s="75">
        <f t="shared" si="2"/>
        <v>5</v>
      </c>
      <c r="AN30" s="75">
        <f t="shared" si="3"/>
        <v>15</v>
      </c>
      <c r="AO30" s="197" t="str">
        <f t="shared" si="4"/>
        <v>Học tiếp</v>
      </c>
    </row>
    <row r="31" spans="1:41" s="133" customFormat="1" ht="18.75" customHeight="1">
      <c r="A31" s="77">
        <v>21</v>
      </c>
      <c r="B31" s="55" t="s">
        <v>128</v>
      </c>
      <c r="C31" s="56" t="s">
        <v>129</v>
      </c>
      <c r="D31" s="45">
        <v>409160069</v>
      </c>
      <c r="E31" s="46" t="s">
        <v>252</v>
      </c>
      <c r="F31" s="74" t="s">
        <v>14</v>
      </c>
      <c r="G31" s="171" t="s">
        <v>93</v>
      </c>
      <c r="H31" s="45">
        <v>6</v>
      </c>
      <c r="I31" s="45">
        <f>'[1]HK1'!J30</f>
        <v>6</v>
      </c>
      <c r="J31" s="45">
        <f>'[1]HK1'!M30</f>
        <v>6</v>
      </c>
      <c r="K31" s="45">
        <f>'[1]HK1'!P30</f>
        <v>7</v>
      </c>
      <c r="L31" s="45">
        <f>'[1]HK1'!S30</f>
        <v>9</v>
      </c>
      <c r="M31" s="45">
        <f>'[1]HK1'!V30</f>
        <v>7</v>
      </c>
      <c r="N31" s="45">
        <f>'[1]HK1'!Y30</f>
        <v>7</v>
      </c>
      <c r="O31" s="75">
        <f>'[1]HK2'!J30</f>
        <v>6</v>
      </c>
      <c r="P31" s="75">
        <f>'[1]HK2'!M30</f>
        <v>6</v>
      </c>
      <c r="Q31" s="75">
        <f>'[1]HK2'!P30</f>
        <v>5</v>
      </c>
      <c r="R31" s="59">
        <f>'[1]HK2'!S30</f>
        <v>4</v>
      </c>
      <c r="S31" s="59">
        <f>'[1]HK2'!V30</f>
        <v>8</v>
      </c>
      <c r="T31" s="59">
        <f>'[1]HK3'!I24</f>
        <v>5</v>
      </c>
      <c r="U31" s="59">
        <f>'[1]HK3'!L24</f>
        <v>6</v>
      </c>
      <c r="V31" s="59">
        <f>'[1]HK3'!O24</f>
        <v>10</v>
      </c>
      <c r="W31" s="59">
        <f>'[1]HK3'!R24</f>
        <v>5</v>
      </c>
      <c r="X31" s="59">
        <f>'[1]HK3'!U24</f>
        <v>5</v>
      </c>
      <c r="Y31" s="59">
        <f>'[1]HK3'!X24</f>
        <v>6</v>
      </c>
      <c r="Z31" s="59">
        <f>'[1]HK3'!AA24</f>
        <v>6</v>
      </c>
      <c r="AA31" s="59">
        <f>'[1]HK3'!AD24</f>
        <v>7</v>
      </c>
      <c r="AB31" s="59">
        <f>'[1]HK4'!I24</f>
        <v>5</v>
      </c>
      <c r="AC31" s="150">
        <f>'HK4'!M30</f>
        <v>5</v>
      </c>
      <c r="AD31" s="59">
        <f>'[1]HK4'!O24</f>
        <v>5</v>
      </c>
      <c r="AE31" s="59">
        <f>'[1]HK4'!R24</f>
        <v>5</v>
      </c>
      <c r="AF31" s="59">
        <f>'[1]HK4'!U24</f>
        <v>6</v>
      </c>
      <c r="AG31" s="59">
        <f>'[1]HK4'!X24</f>
        <v>6</v>
      </c>
      <c r="AH31" s="59">
        <f>'[1]HK4'!AA24</f>
        <v>7</v>
      </c>
      <c r="AI31" s="59">
        <f>'[1]HK4'!AD24</f>
        <v>8</v>
      </c>
      <c r="AJ31" s="196">
        <f t="shared" si="0"/>
        <v>5.73</v>
      </c>
      <c r="AK31" s="196">
        <f t="shared" si="1"/>
        <v>5.92</v>
      </c>
      <c r="AL31" s="192" t="str">
        <f t="shared" si="5"/>
        <v>TB</v>
      </c>
      <c r="AM31" s="75">
        <f t="shared" si="2"/>
        <v>1</v>
      </c>
      <c r="AN31" s="75">
        <f t="shared" si="3"/>
        <v>4</v>
      </c>
      <c r="AO31" s="197" t="str">
        <f t="shared" si="4"/>
        <v>Học tiếp</v>
      </c>
    </row>
    <row r="32" spans="1:41" s="133" customFormat="1" ht="18.75" customHeight="1">
      <c r="A32" s="73">
        <v>22</v>
      </c>
      <c r="B32" s="43" t="s">
        <v>130</v>
      </c>
      <c r="C32" s="53" t="s">
        <v>131</v>
      </c>
      <c r="D32" s="45">
        <v>409160071</v>
      </c>
      <c r="E32" s="46" t="s">
        <v>253</v>
      </c>
      <c r="F32" s="74" t="s">
        <v>235</v>
      </c>
      <c r="G32" s="171" t="s">
        <v>93</v>
      </c>
      <c r="H32" s="45">
        <v>0</v>
      </c>
      <c r="I32" s="45">
        <f>'[1]HK1'!J31</f>
        <v>6</v>
      </c>
      <c r="J32" s="45">
        <f>'[1]HK1'!M31</f>
        <v>7</v>
      </c>
      <c r="K32" s="45">
        <f>'[1]HK1'!P31</f>
        <v>6</v>
      </c>
      <c r="L32" s="45">
        <f>'[1]HK1'!S31</f>
        <v>7</v>
      </c>
      <c r="M32" s="45">
        <f>'[1]HK1'!V31</f>
        <v>7</v>
      </c>
      <c r="N32" s="45">
        <f>'[1]HK1'!Y31</f>
        <v>7</v>
      </c>
      <c r="O32" s="75">
        <f>'[1]HK2'!J31</f>
        <v>7</v>
      </c>
      <c r="P32" s="75">
        <f>'[1]HK2'!M31</f>
        <v>6</v>
      </c>
      <c r="Q32" s="75">
        <f>'[1]HK2'!P31</f>
        <v>6</v>
      </c>
      <c r="R32" s="59">
        <f>'[1]HK2'!S31</f>
        <v>6</v>
      </c>
      <c r="S32" s="59">
        <f>'[1]HK2'!V31</f>
        <v>8</v>
      </c>
      <c r="T32" s="59">
        <f>'[1]HK3'!I25</f>
        <v>5</v>
      </c>
      <c r="U32" s="59">
        <f>'[1]HK3'!L25</f>
        <v>7</v>
      </c>
      <c r="V32" s="59">
        <f>'[1]HK3'!O25</f>
        <v>10</v>
      </c>
      <c r="W32" s="59">
        <f>'[1]HK3'!R25</f>
        <v>5</v>
      </c>
      <c r="X32" s="59">
        <f>'[1]HK3'!U25</f>
        <v>6</v>
      </c>
      <c r="Y32" s="59">
        <f>'[1]HK3'!X25</f>
        <v>6</v>
      </c>
      <c r="Z32" s="59">
        <f>'[1]HK3'!AA25</f>
        <v>5</v>
      </c>
      <c r="AA32" s="59">
        <f>'[1]HK3'!AD25</f>
        <v>8</v>
      </c>
      <c r="AB32" s="59">
        <f>'[1]HK4'!I25</f>
        <v>7</v>
      </c>
      <c r="AC32" s="150">
        <f>'HK4'!M31</f>
        <v>7</v>
      </c>
      <c r="AD32" s="59">
        <f>'[1]HK4'!O25</f>
        <v>5</v>
      </c>
      <c r="AE32" s="59">
        <f>'[1]HK4'!R25</f>
        <v>7</v>
      </c>
      <c r="AF32" s="59">
        <f>'[1]HK4'!U25</f>
        <v>7</v>
      </c>
      <c r="AG32" s="59">
        <f>'[1]HK4'!X25</f>
        <v>7</v>
      </c>
      <c r="AH32" s="59">
        <f>'[1]HK4'!AA25</f>
        <v>8</v>
      </c>
      <c r="AI32" s="59">
        <f>'[1]HK4'!AD25</f>
        <v>7</v>
      </c>
      <c r="AJ32" s="196">
        <f t="shared" si="0"/>
        <v>6.53</v>
      </c>
      <c r="AK32" s="196">
        <f t="shared" si="1"/>
        <v>6.47</v>
      </c>
      <c r="AL32" s="192" t="str">
        <f t="shared" si="5"/>
        <v>TBK</v>
      </c>
      <c r="AM32" s="75">
        <f t="shared" si="2"/>
        <v>1</v>
      </c>
      <c r="AN32" s="75">
        <f t="shared" si="3"/>
        <v>0</v>
      </c>
      <c r="AO32" s="197" t="str">
        <f t="shared" si="4"/>
        <v>Học tiếp</v>
      </c>
    </row>
    <row r="33" spans="1:41" s="133" customFormat="1" ht="18.75" customHeight="1">
      <c r="A33" s="77">
        <v>23</v>
      </c>
      <c r="B33" s="43" t="s">
        <v>128</v>
      </c>
      <c r="C33" s="53" t="s">
        <v>131</v>
      </c>
      <c r="D33" s="52">
        <v>409160072</v>
      </c>
      <c r="E33" s="46" t="s">
        <v>254</v>
      </c>
      <c r="F33" s="74" t="s">
        <v>233</v>
      </c>
      <c r="G33" s="171" t="s">
        <v>93</v>
      </c>
      <c r="H33" s="45">
        <v>5</v>
      </c>
      <c r="I33" s="45">
        <f>'[1]HK1'!J32</f>
        <v>5</v>
      </c>
      <c r="J33" s="45">
        <f>'[1]HK1'!M32</f>
        <v>5</v>
      </c>
      <c r="K33" s="45">
        <f>'[1]HK1'!P32</f>
        <v>7</v>
      </c>
      <c r="L33" s="45">
        <f>'[1]HK1'!S32</f>
        <v>5</v>
      </c>
      <c r="M33" s="45">
        <f>'[1]HK1'!V32</f>
        <v>5</v>
      </c>
      <c r="N33" s="45">
        <f>'[1]HK1'!Y32</f>
        <v>7</v>
      </c>
      <c r="O33" s="75">
        <f>'[1]HK2'!J32</f>
        <v>6</v>
      </c>
      <c r="P33" s="75">
        <f>'[1]HK2'!M32</f>
        <v>5</v>
      </c>
      <c r="Q33" s="75">
        <f>'[1]HK2'!P32</f>
        <v>6</v>
      </c>
      <c r="R33" s="59">
        <f>'[1]HK2'!S32</f>
        <v>6</v>
      </c>
      <c r="S33" s="59">
        <f>'[1]HK2'!V32</f>
        <v>8</v>
      </c>
      <c r="T33" s="59">
        <f>'[1]HK3'!I26</f>
        <v>6</v>
      </c>
      <c r="U33" s="59">
        <f>'[1]HK3'!L26</f>
        <v>6</v>
      </c>
      <c r="V33" s="59">
        <f>'[1]HK3'!O26</f>
        <v>10</v>
      </c>
      <c r="W33" s="59">
        <f>'[1]HK3'!R26</f>
        <v>6</v>
      </c>
      <c r="X33" s="59">
        <f>'[1]HK3'!U26</f>
        <v>6</v>
      </c>
      <c r="Y33" s="59">
        <f>'[1]HK3'!X26</f>
        <v>5</v>
      </c>
      <c r="Z33" s="59">
        <f>'[1]HK3'!AA26</f>
        <v>5</v>
      </c>
      <c r="AA33" s="59">
        <f>'[1]HK3'!AD26</f>
        <v>5</v>
      </c>
      <c r="AB33" s="59">
        <f>'[1]HK4'!I26</f>
        <v>6</v>
      </c>
      <c r="AC33" s="150">
        <f>'HK4'!M32</f>
        <v>6</v>
      </c>
      <c r="AD33" s="59">
        <f>'[1]HK4'!O26</f>
        <v>5</v>
      </c>
      <c r="AE33" s="59">
        <f>'[1]HK4'!R26</f>
        <v>7</v>
      </c>
      <c r="AF33" s="59">
        <f>'[1]HK4'!U26</f>
        <v>7</v>
      </c>
      <c r="AG33" s="59">
        <f>'[1]HK4'!X26</f>
        <v>7</v>
      </c>
      <c r="AH33" s="59">
        <f>'[1]HK4'!AA26</f>
        <v>8</v>
      </c>
      <c r="AI33" s="59">
        <f>'[1]HK4'!AD26</f>
        <v>6</v>
      </c>
      <c r="AJ33" s="196">
        <f t="shared" si="0"/>
        <v>6.33</v>
      </c>
      <c r="AK33" s="196">
        <f t="shared" si="1"/>
        <v>6.01</v>
      </c>
      <c r="AL33" s="192" t="str">
        <f t="shared" si="5"/>
        <v>TBK</v>
      </c>
      <c r="AM33" s="75">
        <f t="shared" si="2"/>
        <v>0</v>
      </c>
      <c r="AN33" s="75">
        <f t="shared" si="3"/>
        <v>0</v>
      </c>
      <c r="AO33" s="197" t="str">
        <f t="shared" si="4"/>
        <v>Học tiếp</v>
      </c>
    </row>
    <row r="34" spans="1:41" s="133" customFormat="1" ht="18.75" customHeight="1">
      <c r="A34" s="73">
        <v>24</v>
      </c>
      <c r="B34" s="43" t="s">
        <v>132</v>
      </c>
      <c r="C34" s="53" t="s">
        <v>133</v>
      </c>
      <c r="D34" s="45">
        <v>409160073</v>
      </c>
      <c r="E34" s="46" t="s">
        <v>255</v>
      </c>
      <c r="F34" s="74" t="s">
        <v>8</v>
      </c>
      <c r="G34" s="171" t="s">
        <v>93</v>
      </c>
      <c r="H34" s="45">
        <v>0</v>
      </c>
      <c r="I34" s="45">
        <f>'[1]HK1'!J33</f>
        <v>7</v>
      </c>
      <c r="J34" s="45">
        <f>'[1]HK1'!M33</f>
        <v>7</v>
      </c>
      <c r="K34" s="45">
        <f>'[1]HK1'!P33</f>
        <v>5</v>
      </c>
      <c r="L34" s="45">
        <f>'[1]HK1'!S33</f>
        <v>7</v>
      </c>
      <c r="M34" s="45">
        <f>'[1]HK1'!V33</f>
        <v>5</v>
      </c>
      <c r="N34" s="45">
        <f>'[1]HK1'!Y33</f>
        <v>8</v>
      </c>
      <c r="O34" s="75">
        <f>'[1]HK2'!J33</f>
        <v>5</v>
      </c>
      <c r="P34" s="75">
        <f>'[1]HK2'!M33</f>
        <v>4</v>
      </c>
      <c r="Q34" s="75">
        <f>'[1]HK2'!P33</f>
        <v>5</v>
      </c>
      <c r="R34" s="59">
        <f>'[1]HK2'!S33</f>
        <v>6</v>
      </c>
      <c r="S34" s="59">
        <f>'[1]HK2'!V33</f>
        <v>8</v>
      </c>
      <c r="T34" s="59">
        <f>'[1]HK3'!I27</f>
        <v>6</v>
      </c>
      <c r="U34" s="59">
        <f>'[1]HK3'!L27</f>
        <v>5</v>
      </c>
      <c r="V34" s="59">
        <f>'[1]HK3'!O27</f>
        <v>10</v>
      </c>
      <c r="W34" s="59">
        <f>'[1]HK3'!R27</f>
        <v>5</v>
      </c>
      <c r="X34" s="59">
        <f>'[1]HK3'!U27</f>
        <v>5</v>
      </c>
      <c r="Y34" s="59">
        <f>'[1]HK3'!X27</f>
        <v>7</v>
      </c>
      <c r="Z34" s="59">
        <f>'[1]HK3'!AA27</f>
        <v>6</v>
      </c>
      <c r="AA34" s="59">
        <f>'[1]HK3'!AD27</f>
        <v>7</v>
      </c>
      <c r="AB34" s="59">
        <f>'[1]HK4'!I27</f>
        <v>6</v>
      </c>
      <c r="AC34" s="150">
        <f>'HK4'!M33</f>
        <v>5</v>
      </c>
      <c r="AD34" s="59">
        <f>'[1]HK4'!O27</f>
        <v>5</v>
      </c>
      <c r="AE34" s="59">
        <f>'[1]HK4'!R27</f>
        <v>6</v>
      </c>
      <c r="AF34" s="59">
        <f>'[1]HK4'!U27</f>
        <v>6</v>
      </c>
      <c r="AG34" s="59">
        <f>'[1]HK4'!X27</f>
        <v>7</v>
      </c>
      <c r="AH34" s="59">
        <f>'[1]HK4'!AA27</f>
        <v>0</v>
      </c>
      <c r="AI34" s="59">
        <f>'[1]HK4'!AD27</f>
        <v>5</v>
      </c>
      <c r="AJ34" s="196">
        <f t="shared" si="0"/>
        <v>6.04</v>
      </c>
      <c r="AK34" s="196">
        <f t="shared" si="1"/>
        <v>5.81</v>
      </c>
      <c r="AL34" s="192" t="str">
        <f t="shared" si="5"/>
        <v>TB</v>
      </c>
      <c r="AM34" s="75">
        <f t="shared" si="2"/>
        <v>3</v>
      </c>
      <c r="AN34" s="75">
        <f t="shared" si="3"/>
        <v>4</v>
      </c>
      <c r="AO34" s="197" t="str">
        <f t="shared" si="4"/>
        <v>Học tiếp</v>
      </c>
    </row>
    <row r="35" spans="1:41" s="133" customFormat="1" ht="18.75" customHeight="1">
      <c r="A35" s="77">
        <v>25</v>
      </c>
      <c r="B35" s="43" t="s">
        <v>134</v>
      </c>
      <c r="C35" s="53" t="s">
        <v>135</v>
      </c>
      <c r="D35" s="52">
        <v>409160074</v>
      </c>
      <c r="E35" s="46" t="s">
        <v>256</v>
      </c>
      <c r="F35" s="74" t="s">
        <v>23</v>
      </c>
      <c r="G35" s="171" t="s">
        <v>93</v>
      </c>
      <c r="H35" s="45">
        <v>6</v>
      </c>
      <c r="I35" s="45">
        <f>'[1]HK1'!J34</f>
        <v>6</v>
      </c>
      <c r="J35" s="45">
        <f>'[1]HK1'!M34</f>
        <v>7</v>
      </c>
      <c r="K35" s="45">
        <f>'[1]HK1'!P34</f>
        <v>5</v>
      </c>
      <c r="L35" s="45">
        <f>'[1]HK1'!S34</f>
        <v>7</v>
      </c>
      <c r="M35" s="45">
        <f>'[1]HK1'!V34</f>
        <v>6</v>
      </c>
      <c r="N35" s="45">
        <f>'[1]HK1'!Y34</f>
        <v>7</v>
      </c>
      <c r="O35" s="75">
        <f>'[1]HK2'!J34</f>
        <v>5</v>
      </c>
      <c r="P35" s="75">
        <f>'[1]HK2'!M34</f>
        <v>6</v>
      </c>
      <c r="Q35" s="75">
        <f>'[1]HK2'!P34</f>
        <v>8</v>
      </c>
      <c r="R35" s="59">
        <f>'[1]HK2'!S34</f>
        <v>5</v>
      </c>
      <c r="S35" s="59">
        <f>'[1]HK2'!V34</f>
        <v>7</v>
      </c>
      <c r="T35" s="59">
        <f>'[1]HK3'!I28</f>
        <v>6</v>
      </c>
      <c r="U35" s="59">
        <f>'[1]HK3'!L28</f>
        <v>6</v>
      </c>
      <c r="V35" s="59">
        <f>'[1]HK3'!O28</f>
        <v>10</v>
      </c>
      <c r="W35" s="59">
        <f>'[1]HK3'!R28</f>
        <v>6</v>
      </c>
      <c r="X35" s="59">
        <f>'[1]HK3'!U28</f>
        <v>6</v>
      </c>
      <c r="Y35" s="59">
        <f>'[1]HK3'!X28</f>
        <v>5</v>
      </c>
      <c r="Z35" s="59">
        <f>'[1]HK3'!AA28</f>
        <v>6</v>
      </c>
      <c r="AA35" s="59">
        <f>'[1]HK3'!AD28</f>
        <v>6</v>
      </c>
      <c r="AB35" s="59">
        <f>'[1]HK4'!I28</f>
        <v>6</v>
      </c>
      <c r="AC35" s="150">
        <f>'HK4'!M34</f>
        <v>5</v>
      </c>
      <c r="AD35" s="59">
        <f>'[1]HK4'!O28</f>
        <v>5</v>
      </c>
      <c r="AE35" s="59">
        <f>'[1]HK4'!R28</f>
        <v>5</v>
      </c>
      <c r="AF35" s="59">
        <f>'[1]HK4'!U28</f>
        <v>6</v>
      </c>
      <c r="AG35" s="59">
        <f>'[1]HK4'!X28</f>
        <v>7</v>
      </c>
      <c r="AH35" s="59">
        <f>'[1]HK4'!AA28</f>
        <v>0</v>
      </c>
      <c r="AI35" s="59">
        <f>'[1]HK4'!AD28</f>
        <v>7</v>
      </c>
      <c r="AJ35" s="196">
        <f t="shared" si="0"/>
        <v>6.02</v>
      </c>
      <c r="AK35" s="196">
        <f t="shared" si="1"/>
        <v>6.11</v>
      </c>
      <c r="AL35" s="192" t="str">
        <f t="shared" si="5"/>
        <v>TBK</v>
      </c>
      <c r="AM35" s="75">
        <f t="shared" si="2"/>
        <v>1</v>
      </c>
      <c r="AN35" s="75">
        <f t="shared" si="3"/>
        <v>0</v>
      </c>
      <c r="AO35" s="197" t="str">
        <f t="shared" si="4"/>
        <v>Học tiếp</v>
      </c>
    </row>
    <row r="36" spans="1:41" s="133" customFormat="1" ht="18.75" customHeight="1">
      <c r="A36" s="77">
        <v>26</v>
      </c>
      <c r="B36" s="43" t="s">
        <v>136</v>
      </c>
      <c r="C36" s="53" t="s">
        <v>137</v>
      </c>
      <c r="D36" s="45">
        <v>409160075</v>
      </c>
      <c r="E36" s="46" t="s">
        <v>44</v>
      </c>
      <c r="F36" s="74" t="s">
        <v>11</v>
      </c>
      <c r="G36" s="171" t="s">
        <v>93</v>
      </c>
      <c r="H36" s="45">
        <v>6</v>
      </c>
      <c r="I36" s="45">
        <f>'[1]HK1'!J35</f>
        <v>7</v>
      </c>
      <c r="J36" s="45">
        <f>'[1]HK1'!M35</f>
        <v>7</v>
      </c>
      <c r="K36" s="45">
        <f>'[1]HK1'!P35</f>
        <v>6</v>
      </c>
      <c r="L36" s="45">
        <f>'[1]HK1'!S35</f>
        <v>9</v>
      </c>
      <c r="M36" s="45">
        <f>'[1]HK1'!V35</f>
        <v>5</v>
      </c>
      <c r="N36" s="45">
        <f>'[1]HK1'!Y35</f>
        <v>7</v>
      </c>
      <c r="O36" s="75">
        <f>'[1]HK2'!J35</f>
        <v>5</v>
      </c>
      <c r="P36" s="75">
        <f>'[1]HK2'!M35</f>
        <v>6</v>
      </c>
      <c r="Q36" s="75">
        <f>'[1]HK2'!P35</f>
        <v>6</v>
      </c>
      <c r="R36" s="52">
        <f>'HK2'!S35</f>
        <v>5</v>
      </c>
      <c r="S36" s="59">
        <f>'[1]HK2'!V35</f>
        <v>8</v>
      </c>
      <c r="T36" s="59">
        <f>'[1]HK3'!I29</f>
        <v>6</v>
      </c>
      <c r="U36" s="59">
        <f>'[1]HK3'!L29</f>
        <v>6</v>
      </c>
      <c r="V36" s="59">
        <f>'[1]HK3'!O29</f>
        <v>1</v>
      </c>
      <c r="W36" s="59">
        <f>'[1]HK3'!R29</f>
        <v>5</v>
      </c>
      <c r="X36" s="59">
        <f>'[1]HK3'!U29</f>
        <v>6</v>
      </c>
      <c r="Y36" s="59">
        <f>'[1]HK3'!X29</f>
        <v>5</v>
      </c>
      <c r="Z36" s="59">
        <f>'[1]HK3'!AA29</f>
        <v>7</v>
      </c>
      <c r="AA36" s="59">
        <f>'[1]HK3'!AD29</f>
        <v>10</v>
      </c>
      <c r="AB36" s="59">
        <f>'[1]HK4'!I29</f>
        <v>8</v>
      </c>
      <c r="AC36" s="150">
        <f>'HK4'!M35</f>
        <v>5</v>
      </c>
      <c r="AD36" s="59">
        <f>'[1]HK4'!O29</f>
        <v>5</v>
      </c>
      <c r="AE36" s="59">
        <f>'[1]HK4'!R29</f>
        <v>8</v>
      </c>
      <c r="AF36" s="59">
        <f>'[1]HK4'!U29</f>
        <v>7</v>
      </c>
      <c r="AG36" s="59">
        <f>'[1]HK4'!X29</f>
        <v>5</v>
      </c>
      <c r="AH36" s="59">
        <f>'[1]HK4'!AA29</f>
        <v>0</v>
      </c>
      <c r="AI36" s="59">
        <f>'[1]HK4'!AD29</f>
        <v>7</v>
      </c>
      <c r="AJ36" s="196">
        <f t="shared" si="0"/>
        <v>5.62</v>
      </c>
      <c r="AK36" s="196">
        <f t="shared" si="1"/>
        <v>5.87</v>
      </c>
      <c r="AL36" s="192" t="str">
        <f t="shared" si="5"/>
        <v>TB</v>
      </c>
      <c r="AM36" s="75">
        <f t="shared" si="2"/>
        <v>2</v>
      </c>
      <c r="AN36" s="75">
        <f t="shared" si="3"/>
        <v>4</v>
      </c>
      <c r="AO36" s="197" t="str">
        <f t="shared" si="4"/>
        <v>Học tiếp</v>
      </c>
    </row>
    <row r="37" spans="1:41" s="133" customFormat="1" ht="18.75" customHeight="1">
      <c r="A37" s="73">
        <v>27</v>
      </c>
      <c r="B37" s="43" t="s">
        <v>138</v>
      </c>
      <c r="C37" s="53" t="s">
        <v>139</v>
      </c>
      <c r="D37" s="52">
        <v>409160076</v>
      </c>
      <c r="E37" s="46" t="s">
        <v>257</v>
      </c>
      <c r="F37" s="74" t="s">
        <v>16</v>
      </c>
      <c r="G37" s="171" t="s">
        <v>92</v>
      </c>
      <c r="H37" s="45">
        <v>6</v>
      </c>
      <c r="I37" s="45">
        <f>'[1]HK1'!J36</f>
        <v>8</v>
      </c>
      <c r="J37" s="45">
        <f>'[1]HK1'!M36</f>
        <v>6</v>
      </c>
      <c r="K37" s="45">
        <f>'[1]HK1'!P36</f>
        <v>7</v>
      </c>
      <c r="L37" s="45">
        <f>'[1]HK1'!S36</f>
        <v>7</v>
      </c>
      <c r="M37" s="45">
        <f>'[1]HK1'!V36</f>
        <v>5</v>
      </c>
      <c r="N37" s="45">
        <f>'[1]HK1'!Y36</f>
        <v>6</v>
      </c>
      <c r="O37" s="75">
        <f>'[1]HK2'!J36</f>
        <v>7</v>
      </c>
      <c r="P37" s="75">
        <f>'[1]HK2'!M36</f>
        <v>7</v>
      </c>
      <c r="Q37" s="75">
        <f>'[1]HK2'!P36</f>
        <v>6</v>
      </c>
      <c r="R37" s="59">
        <f>'[1]HK2'!S36</f>
        <v>8</v>
      </c>
      <c r="S37" s="59">
        <f>'[1]HK2'!V36</f>
        <v>8</v>
      </c>
      <c r="T37" s="59">
        <f>'[1]HK3'!I30</f>
        <v>6</v>
      </c>
      <c r="U37" s="59">
        <f>'[1]HK3'!L30</f>
        <v>7</v>
      </c>
      <c r="V37" s="59">
        <f>'[1]HK3'!O30</f>
        <v>10</v>
      </c>
      <c r="W37" s="59">
        <f>'[1]HK3'!R30</f>
        <v>6</v>
      </c>
      <c r="X37" s="59">
        <f>'[1]HK3'!U30</f>
        <v>7</v>
      </c>
      <c r="Y37" s="59">
        <f>'[1]HK3'!X30</f>
        <v>6</v>
      </c>
      <c r="Z37" s="59">
        <f>'[1]HK3'!AA30</f>
        <v>6</v>
      </c>
      <c r="AA37" s="59">
        <f>'[1]HK3'!AD30</f>
        <v>8</v>
      </c>
      <c r="AB37" s="59">
        <f>'[1]HK4'!I30</f>
        <v>9</v>
      </c>
      <c r="AC37" s="150">
        <f>'HK4'!M36</f>
        <v>6</v>
      </c>
      <c r="AD37" s="59">
        <f>'[1]HK4'!O30</f>
        <v>6</v>
      </c>
      <c r="AE37" s="59">
        <f>'[1]HK4'!R30</f>
        <v>6</v>
      </c>
      <c r="AF37" s="59">
        <f>'[1]HK4'!U30</f>
        <v>6</v>
      </c>
      <c r="AG37" s="59">
        <f>'[1]HK4'!X30</f>
        <v>8</v>
      </c>
      <c r="AH37" s="59">
        <f>'[1]HK4'!AA30</f>
        <v>10</v>
      </c>
      <c r="AI37" s="59">
        <f>'[1]HK4'!AD30</f>
        <v>8</v>
      </c>
      <c r="AJ37" s="196">
        <f t="shared" si="0"/>
        <v>6.87</v>
      </c>
      <c r="AK37" s="196">
        <f t="shared" si="1"/>
        <v>6.81</v>
      </c>
      <c r="AL37" s="192" t="str">
        <f t="shared" si="5"/>
        <v>TBK</v>
      </c>
      <c r="AM37" s="75">
        <f t="shared" si="2"/>
        <v>0</v>
      </c>
      <c r="AN37" s="75">
        <f t="shared" si="3"/>
        <v>0</v>
      </c>
      <c r="AO37" s="197" t="str">
        <f t="shared" si="4"/>
        <v>Học tiếp</v>
      </c>
    </row>
    <row r="38" spans="1:41" s="133" customFormat="1" ht="18.75" customHeight="1">
      <c r="A38" s="77">
        <v>28</v>
      </c>
      <c r="B38" s="43" t="s">
        <v>140</v>
      </c>
      <c r="C38" s="53" t="s">
        <v>141</v>
      </c>
      <c r="D38" s="45">
        <v>409160077</v>
      </c>
      <c r="E38" s="46" t="s">
        <v>24</v>
      </c>
      <c r="F38" s="74" t="s">
        <v>25</v>
      </c>
      <c r="G38" s="171" t="s">
        <v>93</v>
      </c>
      <c r="H38" s="45">
        <v>6</v>
      </c>
      <c r="I38" s="45">
        <f>'[1]HK1'!J37</f>
        <v>5</v>
      </c>
      <c r="J38" s="45">
        <f>'[1]HK1'!M37</f>
        <v>6</v>
      </c>
      <c r="K38" s="45">
        <f>'[1]HK1'!P37</f>
        <v>5</v>
      </c>
      <c r="L38" s="45">
        <f>'[1]HK1'!S37</f>
        <v>5</v>
      </c>
      <c r="M38" s="45">
        <f>'[1]HK1'!V37</f>
        <v>5</v>
      </c>
      <c r="N38" s="45">
        <f>'[1]HK1'!Y37</f>
        <v>7</v>
      </c>
      <c r="O38" s="75">
        <f>'[1]HK2'!J37</f>
        <v>5</v>
      </c>
      <c r="P38" s="75">
        <f>'[1]HK2'!M37</f>
        <v>6</v>
      </c>
      <c r="Q38" s="75">
        <f>'[1]HK2'!P37</f>
        <v>6</v>
      </c>
      <c r="R38" s="59">
        <f>'[1]HK2'!S37</f>
        <v>5</v>
      </c>
      <c r="S38" s="59">
        <f>'[1]HK2'!V37</f>
        <v>8</v>
      </c>
      <c r="T38" s="59">
        <f>'[1]HK3'!I31</f>
        <v>6</v>
      </c>
      <c r="U38" s="59">
        <f>'[1]HK3'!L31</f>
        <v>6</v>
      </c>
      <c r="V38" s="59">
        <f>'[1]HK3'!O31</f>
        <v>10</v>
      </c>
      <c r="W38" s="59">
        <f>'[1]HK3'!R31</f>
        <v>6</v>
      </c>
      <c r="X38" s="59">
        <f>'[1]HK3'!U31</f>
        <v>2</v>
      </c>
      <c r="Y38" s="59">
        <f>'[1]HK3'!X31</f>
        <v>7</v>
      </c>
      <c r="Z38" s="59">
        <f>'[1]HK3'!AA31</f>
        <v>6</v>
      </c>
      <c r="AA38" s="59">
        <f>'[1]HK3'!AD31</f>
        <v>7</v>
      </c>
      <c r="AB38" s="59">
        <f>'[1]HK4'!I31</f>
        <v>5</v>
      </c>
      <c r="AC38" s="150">
        <f>'HK4'!M37</f>
        <v>5</v>
      </c>
      <c r="AD38" s="59">
        <f>'[1]HK4'!O31</f>
        <v>5</v>
      </c>
      <c r="AE38" s="59">
        <f>'[1]HK4'!R31</f>
        <v>6</v>
      </c>
      <c r="AF38" s="59">
        <f>'[1]HK4'!U31</f>
        <v>7</v>
      </c>
      <c r="AG38" s="59">
        <f>'[1]HK4'!X31</f>
        <v>7</v>
      </c>
      <c r="AH38" s="59">
        <f>'[1]HK4'!AA31</f>
        <v>0</v>
      </c>
      <c r="AI38" s="59">
        <f>'[1]HK4'!AD31</f>
        <v>6</v>
      </c>
      <c r="AJ38" s="196">
        <f t="shared" si="0"/>
        <v>5.98</v>
      </c>
      <c r="AK38" s="196">
        <f t="shared" si="1"/>
        <v>5.68</v>
      </c>
      <c r="AL38" s="192" t="str">
        <f t="shared" si="5"/>
        <v>TB</v>
      </c>
      <c r="AM38" s="75">
        <f t="shared" si="2"/>
        <v>2</v>
      </c>
      <c r="AN38" s="75">
        <f t="shared" si="3"/>
        <v>3</v>
      </c>
      <c r="AO38" s="197" t="str">
        <f t="shared" si="4"/>
        <v>Học tiếp</v>
      </c>
    </row>
    <row r="39" spans="1:41" s="133" customFormat="1" ht="18.75" customHeight="1">
      <c r="A39" s="73">
        <v>29</v>
      </c>
      <c r="B39" s="43" t="s">
        <v>134</v>
      </c>
      <c r="C39" s="53" t="s">
        <v>142</v>
      </c>
      <c r="D39" s="52">
        <v>409160078</v>
      </c>
      <c r="E39" s="46" t="s">
        <v>45</v>
      </c>
      <c r="F39" s="74" t="s">
        <v>26</v>
      </c>
      <c r="G39" s="171" t="s">
        <v>93</v>
      </c>
      <c r="H39" s="45">
        <v>6</v>
      </c>
      <c r="I39" s="45">
        <f>'[1]HK1'!J38</f>
        <v>7</v>
      </c>
      <c r="J39" s="45">
        <f>'[1]HK1'!M38</f>
        <v>8</v>
      </c>
      <c r="K39" s="45">
        <f>'[1]HK1'!P38</f>
        <v>8</v>
      </c>
      <c r="L39" s="45">
        <f>'[1]HK1'!S38</f>
        <v>8</v>
      </c>
      <c r="M39" s="45">
        <f>'[1]HK1'!V38</f>
        <v>8</v>
      </c>
      <c r="N39" s="45">
        <f>'[1]HK1'!Y38</f>
        <v>7</v>
      </c>
      <c r="O39" s="75">
        <f>'[1]HK2'!J38</f>
        <v>7</v>
      </c>
      <c r="P39" s="75">
        <f>'[1]HK2'!M38</f>
        <v>8</v>
      </c>
      <c r="Q39" s="75">
        <f>'[1]HK2'!P38</f>
        <v>7</v>
      </c>
      <c r="R39" s="59">
        <f>'[1]HK2'!S38</f>
        <v>7</v>
      </c>
      <c r="S39" s="59">
        <f>'[1]HK2'!V38</f>
        <v>9</v>
      </c>
      <c r="T39" s="59">
        <f>'[1]HK3'!I32</f>
        <v>6</v>
      </c>
      <c r="U39" s="59">
        <f>'[1]HK3'!L32</f>
        <v>7</v>
      </c>
      <c r="V39" s="59">
        <f>'[1]HK3'!O32</f>
        <v>10</v>
      </c>
      <c r="W39" s="59">
        <f>'[1]HK3'!R32</f>
        <v>6</v>
      </c>
      <c r="X39" s="59">
        <f>'[1]HK3'!U32</f>
        <v>6</v>
      </c>
      <c r="Y39" s="59">
        <f>'[1]HK3'!X32</f>
        <v>6</v>
      </c>
      <c r="Z39" s="59">
        <f>'[1]HK3'!AA32</f>
        <v>6</v>
      </c>
      <c r="AA39" s="59">
        <f>'[1]HK3'!AD32</f>
        <v>10</v>
      </c>
      <c r="AB39" s="59">
        <f>'[1]HK4'!I32</f>
        <v>6</v>
      </c>
      <c r="AC39" s="150">
        <f>'HK4'!M38</f>
        <v>6</v>
      </c>
      <c r="AD39" s="59">
        <f>'[1]HK4'!O32</f>
        <v>5</v>
      </c>
      <c r="AE39" s="59">
        <f>'[1]HK4'!R32</f>
        <v>7</v>
      </c>
      <c r="AF39" s="59">
        <f>'[1]HK4'!U32</f>
        <v>8</v>
      </c>
      <c r="AG39" s="59">
        <f>'[1]HK4'!X32</f>
        <v>7</v>
      </c>
      <c r="AH39" s="59">
        <f>'[1]HK4'!AA32</f>
        <v>8</v>
      </c>
      <c r="AI39" s="59">
        <f>'[1]HK4'!AD32</f>
        <v>5</v>
      </c>
      <c r="AJ39" s="196">
        <f t="shared" si="0"/>
        <v>6.6</v>
      </c>
      <c r="AK39" s="196">
        <f t="shared" si="1"/>
        <v>7.02</v>
      </c>
      <c r="AL39" s="192" t="str">
        <f t="shared" si="5"/>
        <v>Khá</v>
      </c>
      <c r="AM39" s="75">
        <f t="shared" si="2"/>
        <v>0</v>
      </c>
      <c r="AN39" s="75">
        <f t="shared" si="3"/>
        <v>0</v>
      </c>
      <c r="AO39" s="197" t="str">
        <f t="shared" si="4"/>
        <v>Học tiếp</v>
      </c>
    </row>
    <row r="40" spans="1:41" s="133" customFormat="1" ht="18.75" customHeight="1">
      <c r="A40" s="77">
        <v>30</v>
      </c>
      <c r="B40" s="43" t="s">
        <v>102</v>
      </c>
      <c r="C40" s="44" t="s">
        <v>143</v>
      </c>
      <c r="D40" s="45">
        <v>409160079</v>
      </c>
      <c r="E40" s="46" t="s">
        <v>258</v>
      </c>
      <c r="F40" s="74" t="s">
        <v>18</v>
      </c>
      <c r="G40" s="171" t="s">
        <v>93</v>
      </c>
      <c r="H40" s="45">
        <v>5</v>
      </c>
      <c r="I40" s="45">
        <f>'[1]HK1'!J39</f>
        <v>7</v>
      </c>
      <c r="J40" s="45">
        <f>'[1]HK1'!M39</f>
        <v>7</v>
      </c>
      <c r="K40" s="45">
        <f>'[1]HK1'!P39</f>
        <v>5</v>
      </c>
      <c r="L40" s="45">
        <f>'[1]HK1'!S39</f>
        <v>6</v>
      </c>
      <c r="M40" s="45">
        <f>'[1]HK1'!V39</f>
        <v>5</v>
      </c>
      <c r="N40" s="45">
        <f>'[1]HK1'!Y39</f>
        <v>8</v>
      </c>
      <c r="O40" s="75">
        <f>'[1]HK2'!J39</f>
        <v>7</v>
      </c>
      <c r="P40" s="75">
        <f>'[1]HK2'!M39</f>
        <v>7</v>
      </c>
      <c r="Q40" s="75">
        <f>'[1]HK2'!P39</f>
        <v>6</v>
      </c>
      <c r="R40" s="59">
        <f>'[1]HK2'!S39</f>
        <v>6</v>
      </c>
      <c r="S40" s="59">
        <f>'[1]HK2'!V39</f>
        <v>9</v>
      </c>
      <c r="T40" s="59">
        <f>'[1]HK3'!I33</f>
        <v>6</v>
      </c>
      <c r="U40" s="59">
        <f>'[1]HK3'!L33</f>
        <v>7</v>
      </c>
      <c r="V40" s="59">
        <f>'[1]HK3'!O33</f>
        <v>10</v>
      </c>
      <c r="W40" s="59">
        <f>'[1]HK3'!R33</f>
        <v>5</v>
      </c>
      <c r="X40" s="59">
        <f>'[1]HK3'!U33</f>
        <v>6</v>
      </c>
      <c r="Y40" s="59">
        <f>'[1]HK3'!X33</f>
        <v>6</v>
      </c>
      <c r="Z40" s="59">
        <f>'[1]HK3'!AA33</f>
        <v>6</v>
      </c>
      <c r="AA40" s="59">
        <f>'[1]HK3'!AD33</f>
        <v>9</v>
      </c>
      <c r="AB40" s="59">
        <f>'[1]HK4'!I33</f>
        <v>8</v>
      </c>
      <c r="AC40" s="150">
        <f>'HK4'!M39</f>
        <v>5</v>
      </c>
      <c r="AD40" s="59">
        <f>'[1]HK4'!O33</f>
        <v>5</v>
      </c>
      <c r="AE40" s="59">
        <f>'[1]HK4'!R33</f>
        <v>7</v>
      </c>
      <c r="AF40" s="59">
        <f>'[1]HK4'!U33</f>
        <v>7</v>
      </c>
      <c r="AG40" s="59">
        <f>'[1]HK4'!X33</f>
        <v>7</v>
      </c>
      <c r="AH40" s="59">
        <f>'[1]HK4'!AA33</f>
        <v>0</v>
      </c>
      <c r="AI40" s="59">
        <f>'[1]HK4'!AD33</f>
        <v>8</v>
      </c>
      <c r="AJ40" s="196">
        <f t="shared" si="0"/>
        <v>6.53</v>
      </c>
      <c r="AK40" s="196">
        <f t="shared" si="1"/>
        <v>6.36</v>
      </c>
      <c r="AL40" s="192" t="str">
        <f t="shared" si="5"/>
        <v>TBK</v>
      </c>
      <c r="AM40" s="75">
        <f t="shared" si="2"/>
        <v>1</v>
      </c>
      <c r="AN40" s="75">
        <f t="shared" si="3"/>
        <v>0</v>
      </c>
      <c r="AO40" s="197" t="str">
        <f t="shared" si="4"/>
        <v>Học tiếp</v>
      </c>
    </row>
    <row r="41" spans="1:41" s="133" customFormat="1" ht="18.75" customHeight="1">
      <c r="A41" s="77">
        <v>31</v>
      </c>
      <c r="B41" s="43" t="s">
        <v>144</v>
      </c>
      <c r="C41" s="53" t="s">
        <v>145</v>
      </c>
      <c r="D41" s="52">
        <v>409160080</v>
      </c>
      <c r="E41" s="46" t="s">
        <v>42</v>
      </c>
      <c r="F41" s="74" t="s">
        <v>18</v>
      </c>
      <c r="G41" s="171" t="s">
        <v>92</v>
      </c>
      <c r="H41" s="45">
        <v>6</v>
      </c>
      <c r="I41" s="45">
        <f>'[1]HK1'!J40</f>
        <v>8</v>
      </c>
      <c r="J41" s="45">
        <f>'[1]HK1'!M40</f>
        <v>7</v>
      </c>
      <c r="K41" s="45">
        <f>'[1]HK1'!P40</f>
        <v>5</v>
      </c>
      <c r="L41" s="45">
        <f>'[1]HK1'!S40</f>
        <v>8</v>
      </c>
      <c r="M41" s="45">
        <f>'[1]HK1'!V40</f>
        <v>5</v>
      </c>
      <c r="N41" s="45">
        <f>'[1]HK1'!Y40</f>
        <v>6</v>
      </c>
      <c r="O41" s="75">
        <f>'[1]HK2'!J40</f>
        <v>5</v>
      </c>
      <c r="P41" s="75">
        <f>'[1]HK2'!M40</f>
        <v>7</v>
      </c>
      <c r="Q41" s="75">
        <f>'[1]HK2'!P40</f>
        <v>7</v>
      </c>
      <c r="R41" s="59">
        <f>'[1]HK2'!S40</f>
        <v>6</v>
      </c>
      <c r="S41" s="59">
        <f>'[1]HK2'!V40</f>
        <v>8</v>
      </c>
      <c r="T41" s="59">
        <f>'[1]HK3'!I34</f>
        <v>6</v>
      </c>
      <c r="U41" s="59">
        <f>'[1]HK3'!L34</f>
        <v>7</v>
      </c>
      <c r="V41" s="59">
        <f>'[1]HK3'!O34</f>
        <v>10</v>
      </c>
      <c r="W41" s="59">
        <f>'[1]HK3'!R34</f>
        <v>6</v>
      </c>
      <c r="X41" s="59">
        <f>'[1]HK3'!U34</f>
        <v>5</v>
      </c>
      <c r="Y41" s="59">
        <f>'[1]HK3'!X34</f>
        <v>6</v>
      </c>
      <c r="Z41" s="59">
        <f>'[1]HK3'!AA34</f>
        <v>6</v>
      </c>
      <c r="AA41" s="59">
        <f>'[1]HK3'!AD34</f>
        <v>5</v>
      </c>
      <c r="AB41" s="59">
        <f>'[1]HK4'!I34</f>
        <v>7</v>
      </c>
      <c r="AC41" s="150">
        <f>'HK4'!M40</f>
        <v>6</v>
      </c>
      <c r="AD41" s="59">
        <f>'[1]HK4'!O34</f>
        <v>6</v>
      </c>
      <c r="AE41" s="59">
        <f>'[1]HK4'!R34</f>
        <v>7</v>
      </c>
      <c r="AF41" s="59">
        <f>'[1]HK4'!U34</f>
        <v>7</v>
      </c>
      <c r="AG41" s="59">
        <f>'[1]HK4'!X34</f>
        <v>8</v>
      </c>
      <c r="AH41" s="59">
        <f>'[1]HK4'!AA34</f>
        <v>1</v>
      </c>
      <c r="AI41" s="59">
        <f>'[1]HK4'!AD34</f>
        <v>8</v>
      </c>
      <c r="AJ41" s="196">
        <f t="shared" si="0"/>
        <v>6.67</v>
      </c>
      <c r="AK41" s="196">
        <f t="shared" si="1"/>
        <v>6.54</v>
      </c>
      <c r="AL41" s="192" t="str">
        <f t="shared" si="5"/>
        <v>TBK</v>
      </c>
      <c r="AM41" s="75">
        <f t="shared" si="2"/>
        <v>1</v>
      </c>
      <c r="AN41" s="75">
        <f t="shared" si="3"/>
        <v>0</v>
      </c>
      <c r="AO41" s="197" t="str">
        <f t="shared" si="4"/>
        <v>Học tiếp</v>
      </c>
    </row>
    <row r="42" spans="1:41" s="133" customFormat="1" ht="18.75" customHeight="1">
      <c r="A42" s="73">
        <v>32</v>
      </c>
      <c r="B42" s="43" t="s">
        <v>146</v>
      </c>
      <c r="C42" s="53" t="s">
        <v>93</v>
      </c>
      <c r="D42" s="45">
        <v>409160081</v>
      </c>
      <c r="E42" s="46" t="s">
        <v>246</v>
      </c>
      <c r="F42" s="74" t="s">
        <v>233</v>
      </c>
      <c r="G42" s="171" t="s">
        <v>93</v>
      </c>
      <c r="H42" s="45">
        <v>6</v>
      </c>
      <c r="I42" s="45">
        <f>'[1]HK1'!J41</f>
        <v>8</v>
      </c>
      <c r="J42" s="45">
        <f>'[1]HK1'!M41</f>
        <v>7</v>
      </c>
      <c r="K42" s="45">
        <f>'[1]HK1'!P41</f>
        <v>6</v>
      </c>
      <c r="L42" s="45">
        <f>'[1]HK1'!S41</f>
        <v>5</v>
      </c>
      <c r="M42" s="45">
        <f>'[1]HK1'!V41</f>
        <v>7</v>
      </c>
      <c r="N42" s="45">
        <f>'[1]HK1'!Y41</f>
        <v>6</v>
      </c>
      <c r="O42" s="75">
        <f>'[1]HK2'!J41</f>
        <v>5</v>
      </c>
      <c r="P42" s="75">
        <f>'[1]HK2'!M41</f>
        <v>6</v>
      </c>
      <c r="Q42" s="75">
        <f>'[1]HK2'!P41</f>
        <v>5</v>
      </c>
      <c r="R42" s="59">
        <f>'[1]HK2'!S41</f>
        <v>5</v>
      </c>
      <c r="S42" s="59">
        <f>'[1]HK2'!V41</f>
        <v>8</v>
      </c>
      <c r="T42" s="59">
        <f>'[1]HK3'!I35</f>
        <v>6</v>
      </c>
      <c r="U42" s="59">
        <f>'[1]HK3'!L35</f>
        <v>5</v>
      </c>
      <c r="V42" s="59">
        <f>'[1]HK3'!O35</f>
        <v>10</v>
      </c>
      <c r="W42" s="59">
        <f>'[1]HK3'!R35</f>
        <v>6</v>
      </c>
      <c r="X42" s="59">
        <f>'[1]HK3'!U35</f>
        <v>6</v>
      </c>
      <c r="Y42" s="59">
        <f>'[1]HK3'!X35</f>
        <v>7</v>
      </c>
      <c r="Z42" s="59">
        <f>'[1]HK3'!AA35</f>
        <v>6</v>
      </c>
      <c r="AA42" s="59">
        <f>'[1]HK3'!AD35</f>
        <v>6</v>
      </c>
      <c r="AB42" s="59">
        <f>'[1]HK4'!I35</f>
        <v>6</v>
      </c>
      <c r="AC42" s="150">
        <f>'HK4'!M41</f>
        <v>5</v>
      </c>
      <c r="AD42" s="59">
        <f>'[1]HK4'!O35</f>
        <v>4</v>
      </c>
      <c r="AE42" s="59">
        <f>'[1]HK4'!R35</f>
        <v>6</v>
      </c>
      <c r="AF42" s="59">
        <f>'[1]HK4'!U35</f>
        <v>6</v>
      </c>
      <c r="AG42" s="59">
        <f>'[1]HK4'!X35</f>
        <v>7</v>
      </c>
      <c r="AH42" s="59">
        <f>'[1]HK4'!AA35</f>
        <v>0</v>
      </c>
      <c r="AI42" s="59">
        <f>'[1]HK4'!AD35</f>
        <v>6</v>
      </c>
      <c r="AJ42" s="196">
        <f t="shared" si="0"/>
        <v>6.11</v>
      </c>
      <c r="AK42" s="196">
        <f t="shared" si="1"/>
        <v>5.99</v>
      </c>
      <c r="AL42" s="192" t="str">
        <f t="shared" si="5"/>
        <v>TB</v>
      </c>
      <c r="AM42" s="75">
        <f t="shared" si="2"/>
        <v>2</v>
      </c>
      <c r="AN42" s="75">
        <f t="shared" si="3"/>
        <v>4</v>
      </c>
      <c r="AO42" s="197" t="str">
        <f t="shared" si="4"/>
        <v>Học tiếp</v>
      </c>
    </row>
    <row r="43" spans="1:41" s="133" customFormat="1" ht="18.75" customHeight="1">
      <c r="A43" s="77">
        <v>33</v>
      </c>
      <c r="B43" s="57" t="s">
        <v>211</v>
      </c>
      <c r="C43" s="44" t="s">
        <v>212</v>
      </c>
      <c r="D43" s="52">
        <v>409160082</v>
      </c>
      <c r="E43" s="46" t="s">
        <v>259</v>
      </c>
      <c r="F43" s="74" t="s">
        <v>15</v>
      </c>
      <c r="G43" s="171" t="s">
        <v>93</v>
      </c>
      <c r="H43" s="45">
        <v>6</v>
      </c>
      <c r="I43" s="45">
        <f>'[1]HK1'!J42</f>
        <v>7</v>
      </c>
      <c r="J43" s="45">
        <f>'[1]HK1'!M42</f>
        <v>7</v>
      </c>
      <c r="K43" s="45">
        <f>'[1]HK1'!P42</f>
        <v>5</v>
      </c>
      <c r="L43" s="45">
        <f>'[1]HK1'!S42</f>
        <v>3</v>
      </c>
      <c r="M43" s="45">
        <f>'[1]HK1'!V42</f>
        <v>4</v>
      </c>
      <c r="N43" s="45">
        <f>'[1]HK1'!Y42</f>
        <v>7</v>
      </c>
      <c r="O43" s="75">
        <f>'[1]HK2'!J42</f>
        <v>5</v>
      </c>
      <c r="P43" s="75">
        <f>'[1]HK2'!M42</f>
        <v>5</v>
      </c>
      <c r="Q43" s="75">
        <f>'[1]HK2'!P42</f>
        <v>7</v>
      </c>
      <c r="R43" s="59">
        <f>'[1]HK2'!S42</f>
        <v>6</v>
      </c>
      <c r="S43" s="59">
        <f>'[1]HK2'!V42</f>
        <v>8</v>
      </c>
      <c r="T43" s="59">
        <f>'[1]HK3'!I36</f>
        <v>6</v>
      </c>
      <c r="U43" s="59">
        <f>'[1]HK3'!L36</f>
        <v>3</v>
      </c>
      <c r="V43" s="59">
        <f>'[1]HK3'!O36</f>
        <v>4</v>
      </c>
      <c r="W43" s="59">
        <f>'[1]HK3'!R36</f>
        <v>3</v>
      </c>
      <c r="X43" s="59">
        <f>'[1]HK3'!U36</f>
        <v>4</v>
      </c>
      <c r="Y43" s="59">
        <f>'[1]HK3'!X36</f>
        <v>6</v>
      </c>
      <c r="Z43" s="59">
        <f>'[1]HK3'!AA36</f>
        <v>5</v>
      </c>
      <c r="AA43" s="59">
        <f>'[1]HK3'!AD36</f>
        <v>9</v>
      </c>
      <c r="AB43" s="59">
        <f>'[1]HK4'!I36</f>
        <v>4</v>
      </c>
      <c r="AC43" s="150">
        <f>'HK4'!M42</f>
        <v>0</v>
      </c>
      <c r="AD43" s="59">
        <f>'[1]HK4'!O36</f>
        <v>2</v>
      </c>
      <c r="AE43" s="59">
        <f>'[1]HK4'!R36</f>
        <v>7</v>
      </c>
      <c r="AF43" s="59">
        <f>'[1]HK4'!U36</f>
        <v>6</v>
      </c>
      <c r="AG43" s="59">
        <f>'[1]HK4'!X36</f>
        <v>7</v>
      </c>
      <c r="AH43" s="59">
        <f>'[1]HK4'!AA36</f>
        <v>0</v>
      </c>
      <c r="AI43" s="59">
        <f>'[1]HK4'!AD36</f>
        <v>8</v>
      </c>
      <c r="AJ43" s="196">
        <f aca="true" t="shared" si="6" ref="AJ43:AJ74">ROUND(SUMPRODUCT(T43:AI43,$T$10:$AI$10)/SUM($T$10:$AI$10),2)</f>
        <v>4.04</v>
      </c>
      <c r="AK43" s="196">
        <f aca="true" t="shared" si="7" ref="AK43:AK74">ROUND(SUMPRODUCT(H43:AI43,$H$10:$AI$10)/SUM($H$10:$AI$10),2)</f>
        <v>4.74</v>
      </c>
      <c r="AL43" s="192" t="str">
        <f t="shared" si="5"/>
        <v>Yếu</v>
      </c>
      <c r="AM43" s="75">
        <f aca="true" t="shared" si="8" ref="AM43:AM74">COUNTIF(H43:AI43,"&lt;5")</f>
        <v>10</v>
      </c>
      <c r="AN43" s="75">
        <f aca="true" t="shared" si="9" ref="AN43:AN74">SUMIF(H43:AI43,"&lt;5",$H$10:$AI$10)</f>
        <v>36</v>
      </c>
      <c r="AO43" s="197" t="str">
        <f aca="true" t="shared" si="10" ref="AO43:AO74">IF(AND(AJ43&gt;=5,AN43&lt;=25),"Học tiếp",IF(OR(AJ43&lt;3.5,AK43&lt;4),"Thôi học","Ngừng học"))</f>
        <v>Ngừng học</v>
      </c>
    </row>
    <row r="44" spans="1:41" s="133" customFormat="1" ht="18.75" customHeight="1">
      <c r="A44" s="73">
        <v>34</v>
      </c>
      <c r="B44" s="57" t="s">
        <v>147</v>
      </c>
      <c r="C44" s="44" t="s">
        <v>148</v>
      </c>
      <c r="D44" s="45">
        <v>409160083</v>
      </c>
      <c r="E44" s="46" t="s">
        <v>260</v>
      </c>
      <c r="F44" s="74" t="s">
        <v>233</v>
      </c>
      <c r="G44" s="171" t="s">
        <v>93</v>
      </c>
      <c r="H44" s="45">
        <v>6</v>
      </c>
      <c r="I44" s="45">
        <f>'[1]HK1'!J43</f>
        <v>6</v>
      </c>
      <c r="J44" s="45">
        <f>'[1]HK1'!M43</f>
        <v>7</v>
      </c>
      <c r="K44" s="45">
        <f>'[1]HK1'!P43</f>
        <v>7</v>
      </c>
      <c r="L44" s="45">
        <f>'[1]HK1'!S43</f>
        <v>6</v>
      </c>
      <c r="M44" s="45">
        <f>'[1]HK1'!V43</f>
        <v>7</v>
      </c>
      <c r="N44" s="45">
        <f>'[1]HK1'!Y43</f>
        <v>5</v>
      </c>
      <c r="O44" s="75">
        <f>'[1]HK2'!J43</f>
        <v>5</v>
      </c>
      <c r="P44" s="75">
        <f>'[1]HK2'!M43</f>
        <v>5</v>
      </c>
      <c r="Q44" s="75">
        <f>'[1]HK2'!P43</f>
        <v>5</v>
      </c>
      <c r="R44" s="59">
        <f>'[1]HK2'!S43</f>
        <v>5</v>
      </c>
      <c r="S44" s="59">
        <f>'[1]HK2'!V43</f>
        <v>7</v>
      </c>
      <c r="T44" s="59">
        <f>'[1]HK3'!I37</f>
        <v>5</v>
      </c>
      <c r="U44" s="59">
        <f>'[1]HK3'!L37</f>
        <v>6</v>
      </c>
      <c r="V44" s="59">
        <f>'[1]HK3'!O37</f>
        <v>8</v>
      </c>
      <c r="W44" s="59">
        <f>'[1]HK3'!R37</f>
        <v>6</v>
      </c>
      <c r="X44" s="59">
        <f>'[1]HK3'!U37</f>
        <v>5</v>
      </c>
      <c r="Y44" s="59">
        <f>'[1]HK3'!X37</f>
        <v>5</v>
      </c>
      <c r="Z44" s="59">
        <f>'[1]HK3'!AA37</f>
        <v>6</v>
      </c>
      <c r="AA44" s="59">
        <f>'[1]HK3'!AD37</f>
        <v>5</v>
      </c>
      <c r="AB44" s="59">
        <f>'[1]HK4'!I37</f>
        <v>6</v>
      </c>
      <c r="AC44" s="150">
        <f>'HK4'!M43</f>
        <v>7</v>
      </c>
      <c r="AD44" s="59">
        <f>'[1]HK4'!O37</f>
        <v>5</v>
      </c>
      <c r="AE44" s="59">
        <f>'[1]HK4'!R37</f>
        <v>5</v>
      </c>
      <c r="AF44" s="59">
        <f>'[1]HK4'!U37</f>
        <v>7</v>
      </c>
      <c r="AG44" s="59">
        <f>'[1]HK4'!X37</f>
        <v>7</v>
      </c>
      <c r="AH44" s="59">
        <f>'[1]HK4'!AA37</f>
        <v>6</v>
      </c>
      <c r="AI44" s="59">
        <f>'[1]HK4'!AD37</f>
        <v>5</v>
      </c>
      <c r="AJ44" s="196">
        <f t="shared" si="6"/>
        <v>6</v>
      </c>
      <c r="AK44" s="196">
        <f t="shared" si="7"/>
        <v>5.9</v>
      </c>
      <c r="AL44" s="192" t="str">
        <f t="shared" si="5"/>
        <v>TB</v>
      </c>
      <c r="AM44" s="75">
        <f t="shared" si="8"/>
        <v>0</v>
      </c>
      <c r="AN44" s="75">
        <f t="shared" si="9"/>
        <v>0</v>
      </c>
      <c r="AO44" s="197" t="str">
        <f t="shared" si="10"/>
        <v>Học tiếp</v>
      </c>
    </row>
    <row r="45" spans="1:41" s="133" customFormat="1" ht="18.75" customHeight="1">
      <c r="A45" s="77">
        <v>35</v>
      </c>
      <c r="B45" s="57" t="s">
        <v>149</v>
      </c>
      <c r="C45" s="44" t="s">
        <v>150</v>
      </c>
      <c r="D45" s="52">
        <v>409160084</v>
      </c>
      <c r="E45" s="46" t="s">
        <v>261</v>
      </c>
      <c r="F45" s="74" t="s">
        <v>3</v>
      </c>
      <c r="G45" s="171" t="s">
        <v>93</v>
      </c>
      <c r="H45" s="45">
        <v>5</v>
      </c>
      <c r="I45" s="45">
        <f>'[1]HK1'!J44</f>
        <v>5</v>
      </c>
      <c r="J45" s="45">
        <f>'[1]HK1'!M44</f>
        <v>5</v>
      </c>
      <c r="K45" s="45">
        <f>'[1]HK1'!P44</f>
        <v>4</v>
      </c>
      <c r="L45" s="45">
        <f>'[1]HK1'!S44</f>
        <v>7</v>
      </c>
      <c r="M45" s="45">
        <f>'[1]HK1'!V44</f>
        <v>3</v>
      </c>
      <c r="N45" s="45">
        <f>'[1]HK1'!Y44</f>
        <v>7</v>
      </c>
      <c r="O45" s="75">
        <f>'[1]HK2'!J44</f>
        <v>5</v>
      </c>
      <c r="P45" s="75">
        <f>'[1]HK2'!M44</f>
        <v>5</v>
      </c>
      <c r="Q45" s="75">
        <f>'[1]HK2'!P44</f>
        <v>7</v>
      </c>
      <c r="R45" s="59">
        <f>'[1]HK2'!S44</f>
        <v>3</v>
      </c>
      <c r="S45" s="59">
        <f>'[1]HK2'!V44</f>
        <v>8</v>
      </c>
      <c r="T45" s="59">
        <f>'[1]HK3'!I38</f>
        <v>6</v>
      </c>
      <c r="U45" s="59">
        <f>'[1]HK3'!L38</f>
        <v>6</v>
      </c>
      <c r="V45" s="59">
        <f>'[1]HK3'!O38</f>
        <v>10</v>
      </c>
      <c r="W45" s="59">
        <f>'[1]HK3'!R38</f>
        <v>6</v>
      </c>
      <c r="X45" s="59">
        <f>'[1]HK3'!U38</f>
        <v>4</v>
      </c>
      <c r="Y45" s="59">
        <f>'[1]HK3'!X38</f>
        <v>5</v>
      </c>
      <c r="Z45" s="59">
        <f>'[1]HK3'!AA38</f>
        <v>5</v>
      </c>
      <c r="AA45" s="59">
        <f>'[1]HK3'!AD38</f>
        <v>8</v>
      </c>
      <c r="AB45" s="59">
        <f>'[1]HK4'!I38</f>
        <v>5</v>
      </c>
      <c r="AC45" s="150">
        <f>'HK4'!M44</f>
        <v>6</v>
      </c>
      <c r="AD45" s="59">
        <f>'[1]HK4'!O38</f>
        <v>4</v>
      </c>
      <c r="AE45" s="59">
        <f>'[1]HK4'!R38</f>
        <v>3</v>
      </c>
      <c r="AF45" s="59">
        <f>'[1]HK4'!U38</f>
        <v>7</v>
      </c>
      <c r="AG45" s="59">
        <f>'[1]HK4'!X38</f>
        <v>6</v>
      </c>
      <c r="AH45" s="59">
        <f>'[1]HK4'!AA38</f>
        <v>0</v>
      </c>
      <c r="AI45" s="59">
        <f>'[1]HK4'!AD38</f>
        <v>6</v>
      </c>
      <c r="AJ45" s="196">
        <f t="shared" si="6"/>
        <v>5.71</v>
      </c>
      <c r="AK45" s="196">
        <f t="shared" si="7"/>
        <v>5.4</v>
      </c>
      <c r="AL45" s="192" t="str">
        <f t="shared" si="5"/>
        <v>TB</v>
      </c>
      <c r="AM45" s="75">
        <f t="shared" si="8"/>
        <v>7</v>
      </c>
      <c r="AN45" s="75">
        <f t="shared" si="9"/>
        <v>23</v>
      </c>
      <c r="AO45" s="197" t="str">
        <f t="shared" si="10"/>
        <v>Học tiếp</v>
      </c>
    </row>
    <row r="46" spans="1:41" s="133" customFormat="1" ht="18.75" customHeight="1">
      <c r="A46" s="77">
        <v>36</v>
      </c>
      <c r="B46" s="57" t="s">
        <v>151</v>
      </c>
      <c r="C46" s="44" t="s">
        <v>152</v>
      </c>
      <c r="D46" s="45">
        <v>409160085</v>
      </c>
      <c r="E46" s="46" t="s">
        <v>46</v>
      </c>
      <c r="F46" s="74" t="s">
        <v>18</v>
      </c>
      <c r="G46" s="171" t="s">
        <v>94</v>
      </c>
      <c r="H46" s="45">
        <v>6</v>
      </c>
      <c r="I46" s="45">
        <f>'[1]HK1'!J45</f>
        <v>7</v>
      </c>
      <c r="J46" s="45">
        <f>'[1]HK1'!M45</f>
        <v>5</v>
      </c>
      <c r="K46" s="45">
        <f>'[1]HK1'!P45</f>
        <v>5</v>
      </c>
      <c r="L46" s="45">
        <f>'[1]HK1'!S45</f>
        <v>5</v>
      </c>
      <c r="M46" s="45">
        <f>'[1]HK1'!V45</f>
        <v>8</v>
      </c>
      <c r="N46" s="45">
        <f>'[1]HK1'!Y45</f>
        <v>6</v>
      </c>
      <c r="O46" s="75">
        <f>'[1]HK2'!J45</f>
        <v>5</v>
      </c>
      <c r="P46" s="75">
        <f>'[1]HK2'!M45</f>
        <v>6</v>
      </c>
      <c r="Q46" s="75">
        <f>'[1]HK2'!P45</f>
        <v>5</v>
      </c>
      <c r="R46" s="59">
        <f>'[1]HK2'!S45</f>
        <v>5</v>
      </c>
      <c r="S46" s="59">
        <f>'[1]HK2'!V45</f>
        <v>7</v>
      </c>
      <c r="T46" s="59">
        <f>'[1]HK3'!I39</f>
        <v>6</v>
      </c>
      <c r="U46" s="59">
        <f>'[1]HK3'!L39</f>
        <v>7</v>
      </c>
      <c r="V46" s="59">
        <f>'[1]HK3'!O39</f>
        <v>10</v>
      </c>
      <c r="W46" s="59">
        <f>'[1]HK3'!R39</f>
        <v>7</v>
      </c>
      <c r="X46" s="59">
        <f>'[1]HK3'!U39</f>
        <v>5</v>
      </c>
      <c r="Y46" s="59">
        <f>'[1]HK3'!X39</f>
        <v>5</v>
      </c>
      <c r="Z46" s="59">
        <f>'[1]HK3'!AA39</f>
        <v>6</v>
      </c>
      <c r="AA46" s="59">
        <f>'[1]HK3'!AD39</f>
        <v>5</v>
      </c>
      <c r="AB46" s="59">
        <f>'[1]HK4'!I39</f>
        <v>8</v>
      </c>
      <c r="AC46" s="150">
        <f>'HK4'!M45</f>
        <v>5</v>
      </c>
      <c r="AD46" s="59">
        <f>'[1]HK4'!O39</f>
        <v>7</v>
      </c>
      <c r="AE46" s="59">
        <f>'[1]HK4'!R39</f>
        <v>6</v>
      </c>
      <c r="AF46" s="59">
        <f>'[1]HK4'!U39</f>
        <v>8</v>
      </c>
      <c r="AG46" s="59">
        <f>'[1]HK4'!X39</f>
        <v>7</v>
      </c>
      <c r="AH46" s="59">
        <f>'[1]HK4'!AA39</f>
        <v>8</v>
      </c>
      <c r="AI46" s="59">
        <f>'[1]HK4'!AD39</f>
        <v>5</v>
      </c>
      <c r="AJ46" s="196">
        <f t="shared" si="6"/>
        <v>6.76</v>
      </c>
      <c r="AK46" s="196">
        <f t="shared" si="7"/>
        <v>6.2</v>
      </c>
      <c r="AL46" s="192" t="str">
        <f t="shared" si="5"/>
        <v>TBK</v>
      </c>
      <c r="AM46" s="75">
        <f t="shared" si="8"/>
        <v>0</v>
      </c>
      <c r="AN46" s="75">
        <f t="shared" si="9"/>
        <v>0</v>
      </c>
      <c r="AO46" s="197" t="str">
        <f t="shared" si="10"/>
        <v>Học tiếp</v>
      </c>
    </row>
    <row r="47" spans="1:41" s="133" customFormat="1" ht="18.75" customHeight="1">
      <c r="A47" s="73">
        <v>37</v>
      </c>
      <c r="B47" s="57" t="s">
        <v>153</v>
      </c>
      <c r="C47" s="44" t="s">
        <v>154</v>
      </c>
      <c r="D47" s="52">
        <v>409160086</v>
      </c>
      <c r="E47" s="46" t="s">
        <v>262</v>
      </c>
      <c r="F47" s="74" t="s">
        <v>233</v>
      </c>
      <c r="G47" s="171" t="s">
        <v>93</v>
      </c>
      <c r="H47" s="45">
        <v>7</v>
      </c>
      <c r="I47" s="45">
        <f>'[1]HK1'!J46</f>
        <v>8</v>
      </c>
      <c r="J47" s="45">
        <f>'[1]HK1'!M46</f>
        <v>7</v>
      </c>
      <c r="K47" s="45">
        <f>'[1]HK1'!P46</f>
        <v>9</v>
      </c>
      <c r="L47" s="45">
        <f>'[1]HK1'!S46</f>
        <v>5</v>
      </c>
      <c r="M47" s="45">
        <f>'[1]HK1'!V46</f>
        <v>6</v>
      </c>
      <c r="N47" s="45">
        <f>'[1]HK1'!Y46</f>
        <v>6</v>
      </c>
      <c r="O47" s="75">
        <f>'[1]HK2'!J46</f>
        <v>9</v>
      </c>
      <c r="P47" s="75">
        <f>'[1]HK2'!M46</f>
        <v>7</v>
      </c>
      <c r="Q47" s="75">
        <f>'[1]HK2'!P46</f>
        <v>7</v>
      </c>
      <c r="R47" s="59">
        <f>'[1]HK2'!S46</f>
        <v>8</v>
      </c>
      <c r="S47" s="59">
        <f>'[1]HK2'!V46</f>
        <v>8</v>
      </c>
      <c r="T47" s="59">
        <f>'[1]HK3'!I40</f>
        <v>8</v>
      </c>
      <c r="U47" s="59">
        <f>'[1]HK3'!L40</f>
        <v>7</v>
      </c>
      <c r="V47" s="59">
        <f>'[1]HK3'!O40</f>
        <v>10</v>
      </c>
      <c r="W47" s="59">
        <f>'[1]HK3'!R40</f>
        <v>7</v>
      </c>
      <c r="X47" s="59">
        <f>'[1]HK3'!U40</f>
        <v>5</v>
      </c>
      <c r="Y47" s="59">
        <f>'[1]HK3'!X40</f>
        <v>8</v>
      </c>
      <c r="Z47" s="59">
        <f>'[1]HK3'!AA40</f>
        <v>7</v>
      </c>
      <c r="AA47" s="59">
        <f>'[1]HK3'!AD40</f>
        <v>8</v>
      </c>
      <c r="AB47" s="59">
        <f>'[1]HK4'!I40</f>
        <v>6</v>
      </c>
      <c r="AC47" s="150">
        <f>'HK4'!M46</f>
        <v>9</v>
      </c>
      <c r="AD47" s="59">
        <f>'[1]HK4'!O40</f>
        <v>7</v>
      </c>
      <c r="AE47" s="59">
        <f>'[1]HK4'!R40</f>
        <v>7</v>
      </c>
      <c r="AF47" s="59">
        <f>'[1]HK4'!U40</f>
        <v>8</v>
      </c>
      <c r="AG47" s="59">
        <f>'[1]HK4'!X40</f>
        <v>8</v>
      </c>
      <c r="AH47" s="59">
        <f>'[1]HK4'!AA40</f>
        <v>10</v>
      </c>
      <c r="AI47" s="59">
        <f>'[1]HK4'!AD40</f>
        <v>5</v>
      </c>
      <c r="AJ47" s="196">
        <f t="shared" si="6"/>
        <v>7.53</v>
      </c>
      <c r="AK47" s="196">
        <f t="shared" si="7"/>
        <v>7.47</v>
      </c>
      <c r="AL47" s="192" t="str">
        <f t="shared" si="5"/>
        <v>Khá</v>
      </c>
      <c r="AM47" s="75">
        <f t="shared" si="8"/>
        <v>0</v>
      </c>
      <c r="AN47" s="75">
        <f t="shared" si="9"/>
        <v>0</v>
      </c>
      <c r="AO47" s="197" t="str">
        <f t="shared" si="10"/>
        <v>Học tiếp</v>
      </c>
    </row>
    <row r="48" spans="1:41" s="133" customFormat="1" ht="18.75" customHeight="1">
      <c r="A48" s="77">
        <v>38</v>
      </c>
      <c r="B48" s="57" t="s">
        <v>155</v>
      </c>
      <c r="C48" s="44" t="s">
        <v>156</v>
      </c>
      <c r="D48" s="45">
        <v>409160087</v>
      </c>
      <c r="E48" s="46" t="s">
        <v>263</v>
      </c>
      <c r="F48" s="74" t="s">
        <v>233</v>
      </c>
      <c r="G48" s="171" t="s">
        <v>92</v>
      </c>
      <c r="H48" s="45">
        <v>6</v>
      </c>
      <c r="I48" s="45">
        <f>'[1]HK1'!J47</f>
        <v>8</v>
      </c>
      <c r="J48" s="45">
        <f>'[1]HK1'!M47</f>
        <v>7</v>
      </c>
      <c r="K48" s="45">
        <f>'[1]HK1'!P47</f>
        <v>6</v>
      </c>
      <c r="L48" s="45">
        <f>'[1]HK1'!S47</f>
        <v>7</v>
      </c>
      <c r="M48" s="45">
        <f>'[1]HK1'!V47</f>
        <v>5</v>
      </c>
      <c r="N48" s="45">
        <f>'[1]HK1'!Y47</f>
        <v>6</v>
      </c>
      <c r="O48" s="75">
        <f>'[1]HK2'!J47</f>
        <v>7</v>
      </c>
      <c r="P48" s="75">
        <f>'[1]HK2'!M47</f>
        <v>7</v>
      </c>
      <c r="Q48" s="75">
        <f>'[1]HK2'!P47</f>
        <v>6</v>
      </c>
      <c r="R48" s="59">
        <f>'[1]HK2'!S47</f>
        <v>7</v>
      </c>
      <c r="S48" s="59">
        <f>'[1]HK2'!V47</f>
        <v>7</v>
      </c>
      <c r="T48" s="59">
        <f>'[1]HK3'!I41</f>
        <v>8</v>
      </c>
      <c r="U48" s="59">
        <f>'[1]HK3'!L41</f>
        <v>7</v>
      </c>
      <c r="V48" s="59">
        <f>'[1]HK3'!O41</f>
        <v>10</v>
      </c>
      <c r="W48" s="59">
        <f>'[1]HK3'!R41</f>
        <v>9</v>
      </c>
      <c r="X48" s="59">
        <f>'[1]HK3'!U41</f>
        <v>5</v>
      </c>
      <c r="Y48" s="59">
        <f>'[1]HK3'!X41</f>
        <v>6</v>
      </c>
      <c r="Z48" s="59">
        <f>'[1]HK3'!AA41</f>
        <v>6</v>
      </c>
      <c r="AA48" s="59">
        <f>'[1]HK3'!AD41</f>
        <v>5</v>
      </c>
      <c r="AB48" s="59">
        <f>'[1]HK4'!I41</f>
        <v>9</v>
      </c>
      <c r="AC48" s="150">
        <f>'HK4'!M47</f>
        <v>6</v>
      </c>
      <c r="AD48" s="59">
        <f>'[1]HK4'!O41</f>
        <v>7</v>
      </c>
      <c r="AE48" s="59">
        <f>'[1]HK4'!R41</f>
        <v>6</v>
      </c>
      <c r="AF48" s="59">
        <f>'[1]HK4'!U41</f>
        <v>7</v>
      </c>
      <c r="AG48" s="59">
        <f>'[1]HK4'!X41</f>
        <v>8</v>
      </c>
      <c r="AH48" s="59">
        <f>'[1]HK4'!AA41</f>
        <v>0</v>
      </c>
      <c r="AI48" s="59">
        <f>'[1]HK4'!AD41</f>
        <v>6</v>
      </c>
      <c r="AJ48" s="196">
        <f t="shared" si="6"/>
        <v>7.36</v>
      </c>
      <c r="AK48" s="196">
        <f t="shared" si="7"/>
        <v>6.99</v>
      </c>
      <c r="AL48" s="192" t="str">
        <f t="shared" si="5"/>
        <v>TBK</v>
      </c>
      <c r="AM48" s="75">
        <f t="shared" si="8"/>
        <v>1</v>
      </c>
      <c r="AN48" s="75">
        <f t="shared" si="9"/>
        <v>0</v>
      </c>
      <c r="AO48" s="197" t="str">
        <f t="shared" si="10"/>
        <v>Học tiếp</v>
      </c>
    </row>
    <row r="49" spans="1:41" s="133" customFormat="1" ht="18.75" customHeight="1">
      <c r="A49" s="73">
        <v>39</v>
      </c>
      <c r="B49" s="57" t="s">
        <v>157</v>
      </c>
      <c r="C49" s="44" t="s">
        <v>158</v>
      </c>
      <c r="D49" s="52">
        <v>409160088</v>
      </c>
      <c r="E49" s="46" t="s">
        <v>264</v>
      </c>
      <c r="F49" s="74" t="s">
        <v>10</v>
      </c>
      <c r="G49" s="171" t="s">
        <v>93</v>
      </c>
      <c r="H49" s="45">
        <v>6</v>
      </c>
      <c r="I49" s="45">
        <f>'[1]HK1'!J48</f>
        <v>8</v>
      </c>
      <c r="J49" s="45">
        <f>'[1]HK1'!M48</f>
        <v>6</v>
      </c>
      <c r="K49" s="45">
        <f>'[1]HK1'!P48</f>
        <v>5</v>
      </c>
      <c r="L49" s="45">
        <f>'[1]HK1'!S48</f>
        <v>7</v>
      </c>
      <c r="M49" s="45">
        <f>'[1]HK1'!V48</f>
        <v>8</v>
      </c>
      <c r="N49" s="45">
        <f>'[1]HK1'!Y48</f>
        <v>8</v>
      </c>
      <c r="O49" s="75">
        <f>'[1]HK2'!J48</f>
        <v>5</v>
      </c>
      <c r="P49" s="75">
        <f>'[1]HK2'!M48</f>
        <v>6</v>
      </c>
      <c r="Q49" s="75">
        <f>'[1]HK2'!P48</f>
        <v>6</v>
      </c>
      <c r="R49" s="59">
        <f>'[1]HK2'!S48</f>
        <v>6</v>
      </c>
      <c r="S49" s="59">
        <f>'[1]HK2'!V48</f>
        <v>8</v>
      </c>
      <c r="T49" s="59">
        <f>'[1]HK3'!I42</f>
        <v>7</v>
      </c>
      <c r="U49" s="59">
        <f>'[1]HK3'!L42</f>
        <v>7</v>
      </c>
      <c r="V49" s="59">
        <f>'[1]HK3'!O42</f>
        <v>10</v>
      </c>
      <c r="W49" s="59">
        <f>'[1]HK3'!R42</f>
        <v>5</v>
      </c>
      <c r="X49" s="59">
        <f>'[1]HK3'!U42</f>
        <v>4</v>
      </c>
      <c r="Y49" s="59">
        <f>'[1]HK3'!X42</f>
        <v>5</v>
      </c>
      <c r="Z49" s="59">
        <f>'[1]HK3'!AA42</f>
        <v>5</v>
      </c>
      <c r="AA49" s="59">
        <f>'[1]HK3'!AD42</f>
        <v>7</v>
      </c>
      <c r="AB49" s="59">
        <f>'[1]HK4'!I42</f>
        <v>8</v>
      </c>
      <c r="AC49" s="150">
        <f>'HK4'!M48</f>
        <v>6</v>
      </c>
      <c r="AD49" s="59">
        <f>'[1]HK4'!O42</f>
        <v>5</v>
      </c>
      <c r="AE49" s="59">
        <f>'[1]HK4'!R42</f>
        <v>6</v>
      </c>
      <c r="AF49" s="59">
        <f>'[1]HK4'!U42</f>
        <v>7</v>
      </c>
      <c r="AG49" s="59">
        <f>'[1]HK4'!X42</f>
        <v>6</v>
      </c>
      <c r="AH49" s="59">
        <f>'[1]HK4'!AA42</f>
        <v>10</v>
      </c>
      <c r="AI49" s="59">
        <f>'[1]HK4'!AD42</f>
        <v>6</v>
      </c>
      <c r="AJ49" s="196">
        <f t="shared" si="6"/>
        <v>6.4</v>
      </c>
      <c r="AK49" s="196">
        <f t="shared" si="7"/>
        <v>6.33</v>
      </c>
      <c r="AL49" s="192" t="str">
        <f t="shared" si="5"/>
        <v>TBK</v>
      </c>
      <c r="AM49" s="75">
        <f t="shared" si="8"/>
        <v>1</v>
      </c>
      <c r="AN49" s="75">
        <f t="shared" si="9"/>
        <v>3</v>
      </c>
      <c r="AO49" s="197" t="str">
        <f t="shared" si="10"/>
        <v>Học tiếp</v>
      </c>
    </row>
    <row r="50" spans="1:41" s="133" customFormat="1" ht="18.75" customHeight="1">
      <c r="A50" s="77">
        <v>40</v>
      </c>
      <c r="B50" s="57" t="s">
        <v>159</v>
      </c>
      <c r="C50" s="44" t="s">
        <v>160</v>
      </c>
      <c r="D50" s="45">
        <v>409160089</v>
      </c>
      <c r="E50" s="46" t="s">
        <v>265</v>
      </c>
      <c r="F50" s="74" t="s">
        <v>2</v>
      </c>
      <c r="G50" s="171" t="s">
        <v>93</v>
      </c>
      <c r="H50" s="45">
        <v>0</v>
      </c>
      <c r="I50" s="45">
        <f>'[1]HK1'!J49</f>
        <v>6</v>
      </c>
      <c r="J50" s="45">
        <f>'[1]HK1'!M49</f>
        <v>5</v>
      </c>
      <c r="K50" s="45">
        <f>'[1]HK1'!P49</f>
        <v>6</v>
      </c>
      <c r="L50" s="45">
        <f>'[1]HK1'!S49</f>
        <v>7</v>
      </c>
      <c r="M50" s="45">
        <f>'[1]HK1'!V49</f>
        <v>5</v>
      </c>
      <c r="N50" s="45">
        <f>'[1]HK1'!Y49</f>
        <v>6</v>
      </c>
      <c r="O50" s="75">
        <f>'[1]HK2'!J49</f>
        <v>6</v>
      </c>
      <c r="P50" s="75">
        <f>'[1]HK2'!M49</f>
        <v>6</v>
      </c>
      <c r="Q50" s="75">
        <f>'[1]HK2'!P49</f>
        <v>6</v>
      </c>
      <c r="R50" s="59">
        <f>'[1]HK2'!S49</f>
        <v>5</v>
      </c>
      <c r="S50" s="59">
        <f>'[1]HK2'!V49</f>
        <v>9</v>
      </c>
      <c r="T50" s="59">
        <f>'[1]HK3'!I43</f>
        <v>5</v>
      </c>
      <c r="U50" s="59">
        <f>'[1]HK3'!L43</f>
        <v>6</v>
      </c>
      <c r="V50" s="59">
        <f>'[1]HK3'!O43</f>
        <v>10</v>
      </c>
      <c r="W50" s="59">
        <f>'[1]HK3'!R43</f>
        <v>5</v>
      </c>
      <c r="X50" s="59">
        <f>'[1]HK3'!U43</f>
        <v>5</v>
      </c>
      <c r="Y50" s="59">
        <f>'[1]HK3'!X43</f>
        <v>5</v>
      </c>
      <c r="Z50" s="59">
        <f>'[1]HK3'!AA43</f>
        <v>6</v>
      </c>
      <c r="AA50" s="59">
        <f>'[1]HK3'!AD43</f>
        <v>8</v>
      </c>
      <c r="AB50" s="59">
        <f>'[1]HK4'!I43</f>
        <v>6</v>
      </c>
      <c r="AC50" s="150">
        <f>'HK4'!M49</f>
        <v>6</v>
      </c>
      <c r="AD50" s="59">
        <f>'[1]HK4'!O43</f>
        <v>5</v>
      </c>
      <c r="AE50" s="59">
        <f>'[1]HK4'!R43</f>
        <v>6</v>
      </c>
      <c r="AF50" s="59">
        <f>'[1]HK4'!U43</f>
        <v>7</v>
      </c>
      <c r="AG50" s="59">
        <f>'[1]HK4'!X43</f>
        <v>7</v>
      </c>
      <c r="AH50" s="59">
        <f>'[1]HK4'!AA43</f>
        <v>10</v>
      </c>
      <c r="AI50" s="59">
        <f>'[1]HK4'!AD43</f>
        <v>6</v>
      </c>
      <c r="AJ50" s="196">
        <f t="shared" si="6"/>
        <v>6.04</v>
      </c>
      <c r="AK50" s="196">
        <f t="shared" si="7"/>
        <v>5.94</v>
      </c>
      <c r="AL50" s="192" t="str">
        <f t="shared" si="5"/>
        <v>TB</v>
      </c>
      <c r="AM50" s="75">
        <f t="shared" si="8"/>
        <v>1</v>
      </c>
      <c r="AN50" s="75">
        <f t="shared" si="9"/>
        <v>0</v>
      </c>
      <c r="AO50" s="197" t="str">
        <f t="shared" si="10"/>
        <v>Học tiếp</v>
      </c>
    </row>
    <row r="51" spans="1:41" s="133" customFormat="1" ht="18.75" customHeight="1">
      <c r="A51" s="77">
        <v>41</v>
      </c>
      <c r="B51" s="57" t="s">
        <v>122</v>
      </c>
      <c r="C51" s="44" t="s">
        <v>161</v>
      </c>
      <c r="D51" s="52">
        <v>409160090</v>
      </c>
      <c r="E51" s="46" t="s">
        <v>266</v>
      </c>
      <c r="F51" s="74" t="s">
        <v>235</v>
      </c>
      <c r="G51" s="171" t="s">
        <v>93</v>
      </c>
      <c r="H51" s="45">
        <v>7</v>
      </c>
      <c r="I51" s="45">
        <f>'[1]HK1'!J50</f>
        <v>8</v>
      </c>
      <c r="J51" s="45">
        <f>'[1]HK1'!M50</f>
        <v>7</v>
      </c>
      <c r="K51" s="45">
        <f>'[1]HK1'!P50</f>
        <v>5</v>
      </c>
      <c r="L51" s="45">
        <f>'[1]HK1'!S50</f>
        <v>7</v>
      </c>
      <c r="M51" s="45">
        <f>'[1]HK1'!V50</f>
        <v>8</v>
      </c>
      <c r="N51" s="45">
        <f>'[1]HK1'!Y50</f>
        <v>7</v>
      </c>
      <c r="O51" s="75">
        <f>'[1]HK2'!J50</f>
        <v>6</v>
      </c>
      <c r="P51" s="75">
        <f>'[1]HK2'!M50</f>
        <v>6</v>
      </c>
      <c r="Q51" s="75">
        <f>'[1]HK2'!P50</f>
        <v>5</v>
      </c>
      <c r="R51" s="59">
        <f>'[1]HK2'!S50</f>
        <v>6</v>
      </c>
      <c r="S51" s="59">
        <f>'[1]HK2'!V50</f>
        <v>8</v>
      </c>
      <c r="T51" s="59">
        <f>'[1]HK3'!I44</f>
        <v>6</v>
      </c>
      <c r="U51" s="59">
        <f>'[1]HK3'!L44</f>
        <v>7</v>
      </c>
      <c r="V51" s="59">
        <f>'[1]HK3'!O44</f>
        <v>10</v>
      </c>
      <c r="W51" s="59">
        <f>'[1]HK3'!R44</f>
        <v>6</v>
      </c>
      <c r="X51" s="59">
        <f>'[1]HK3'!U44</f>
        <v>6</v>
      </c>
      <c r="Y51" s="59">
        <f>'[1]HK3'!X44</f>
        <v>8</v>
      </c>
      <c r="Z51" s="59">
        <f>'[1]HK3'!AA44</f>
        <v>5</v>
      </c>
      <c r="AA51" s="59">
        <f>'[1]HK3'!AD44</f>
        <v>8</v>
      </c>
      <c r="AB51" s="59">
        <f>'[1]HK4'!I44</f>
        <v>8</v>
      </c>
      <c r="AC51" s="150">
        <f>'HK4'!M50</f>
        <v>7</v>
      </c>
      <c r="AD51" s="59">
        <f>'[1]HK4'!O44</f>
        <v>5</v>
      </c>
      <c r="AE51" s="59">
        <f>'[1]HK4'!R44</f>
        <v>8</v>
      </c>
      <c r="AF51" s="59">
        <f>'[1]HK4'!U44</f>
        <v>7</v>
      </c>
      <c r="AG51" s="59">
        <f>'[1]HK4'!X44</f>
        <v>7</v>
      </c>
      <c r="AH51" s="59">
        <f>'[1]HK4'!AA44</f>
        <v>0</v>
      </c>
      <c r="AI51" s="59">
        <f>'[1]HK4'!AD44</f>
        <v>8</v>
      </c>
      <c r="AJ51" s="196">
        <f t="shared" si="6"/>
        <v>7.07</v>
      </c>
      <c r="AK51" s="196">
        <f t="shared" si="7"/>
        <v>6.68</v>
      </c>
      <c r="AL51" s="192" t="str">
        <f t="shared" si="5"/>
        <v>TBK</v>
      </c>
      <c r="AM51" s="75">
        <f t="shared" si="8"/>
        <v>1</v>
      </c>
      <c r="AN51" s="75">
        <f t="shared" si="9"/>
        <v>0</v>
      </c>
      <c r="AO51" s="197" t="str">
        <f t="shared" si="10"/>
        <v>Học tiếp</v>
      </c>
    </row>
    <row r="52" spans="1:41" s="133" customFormat="1" ht="18.75" customHeight="1">
      <c r="A52" s="73">
        <v>42</v>
      </c>
      <c r="B52" s="57" t="s">
        <v>162</v>
      </c>
      <c r="C52" s="44" t="s">
        <v>163</v>
      </c>
      <c r="D52" s="45">
        <v>409160091</v>
      </c>
      <c r="E52" s="46" t="s">
        <v>267</v>
      </c>
      <c r="F52" s="74" t="s">
        <v>22</v>
      </c>
      <c r="G52" s="171" t="s">
        <v>93</v>
      </c>
      <c r="H52" s="45">
        <v>7</v>
      </c>
      <c r="I52" s="45">
        <f>'[1]HK1'!J51</f>
        <v>7</v>
      </c>
      <c r="J52" s="45">
        <f>'[1]HK1'!M51</f>
        <v>7</v>
      </c>
      <c r="K52" s="45">
        <f>'[1]HK1'!P51</f>
        <v>5</v>
      </c>
      <c r="L52" s="45">
        <f>'[1]HK1'!S51</f>
        <v>5</v>
      </c>
      <c r="M52" s="45">
        <f>'[1]HK1'!V51</f>
        <v>7</v>
      </c>
      <c r="N52" s="45">
        <f>'[1]HK1'!Y51</f>
        <v>8</v>
      </c>
      <c r="O52" s="75">
        <f>'[1]HK2'!J51</f>
        <v>5</v>
      </c>
      <c r="P52" s="75">
        <f>'[1]HK2'!M51</f>
        <v>6</v>
      </c>
      <c r="Q52" s="75">
        <f>'[1]HK2'!P51</f>
        <v>5</v>
      </c>
      <c r="R52" s="59">
        <f>'[1]HK2'!S51</f>
        <v>6</v>
      </c>
      <c r="S52" s="59">
        <f>'[1]HK2'!V51</f>
        <v>9</v>
      </c>
      <c r="T52" s="59">
        <f>'[1]HK3'!I45</f>
        <v>6</v>
      </c>
      <c r="U52" s="59">
        <f>'[1]HK3'!L45</f>
        <v>7</v>
      </c>
      <c r="V52" s="59">
        <f>'[1]HK3'!O45</f>
        <v>10</v>
      </c>
      <c r="W52" s="59">
        <f>'[1]HK3'!R45</f>
        <v>8</v>
      </c>
      <c r="X52" s="59">
        <f>'[1]HK3'!U45</f>
        <v>6</v>
      </c>
      <c r="Y52" s="59">
        <f>'[1]HK3'!X45</f>
        <v>5</v>
      </c>
      <c r="Z52" s="59">
        <f>'[1]HK3'!AA45</f>
        <v>5</v>
      </c>
      <c r="AA52" s="59">
        <f>'[1]HK3'!AD45</f>
        <v>10</v>
      </c>
      <c r="AB52" s="59">
        <f>'[1]HK4'!I45</f>
        <v>6</v>
      </c>
      <c r="AC52" s="150">
        <f>'HK4'!M51</f>
        <v>5</v>
      </c>
      <c r="AD52" s="59">
        <f>'[1]HK4'!O45</f>
        <v>5</v>
      </c>
      <c r="AE52" s="59">
        <f>'[1]HK4'!R45</f>
        <v>0</v>
      </c>
      <c r="AF52" s="59">
        <f>'[1]HK4'!U45</f>
        <v>7</v>
      </c>
      <c r="AG52" s="59">
        <f>'[1]HK4'!X45</f>
        <v>7</v>
      </c>
      <c r="AH52" s="59">
        <f>'[1]HK4'!AA45</f>
        <v>0</v>
      </c>
      <c r="AI52" s="59">
        <f>'[1]HK4'!AD45</f>
        <v>5</v>
      </c>
      <c r="AJ52" s="196">
        <f t="shared" si="6"/>
        <v>6</v>
      </c>
      <c r="AK52" s="196">
        <f t="shared" si="7"/>
        <v>5.88</v>
      </c>
      <c r="AL52" s="192" t="str">
        <f t="shared" si="5"/>
        <v>TB</v>
      </c>
      <c r="AM52" s="75">
        <f t="shared" si="8"/>
        <v>2</v>
      </c>
      <c r="AN52" s="75">
        <f t="shared" si="9"/>
        <v>3</v>
      </c>
      <c r="AO52" s="197" t="str">
        <f t="shared" si="10"/>
        <v>Học tiếp</v>
      </c>
    </row>
    <row r="53" spans="1:41" s="133" customFormat="1" ht="18.75" customHeight="1">
      <c r="A53" s="77">
        <v>43</v>
      </c>
      <c r="B53" s="57" t="s">
        <v>102</v>
      </c>
      <c r="C53" s="44" t="s">
        <v>164</v>
      </c>
      <c r="D53" s="52">
        <v>409160092</v>
      </c>
      <c r="E53" s="46" t="s">
        <v>268</v>
      </c>
      <c r="F53" s="74" t="s">
        <v>18</v>
      </c>
      <c r="G53" s="171" t="s">
        <v>93</v>
      </c>
      <c r="H53" s="45">
        <v>6</v>
      </c>
      <c r="I53" s="45">
        <f>'[1]HK1'!J52</f>
        <v>8</v>
      </c>
      <c r="J53" s="45">
        <f>'[1]HK1'!M52</f>
        <v>6</v>
      </c>
      <c r="K53" s="45">
        <f>'[1]HK1'!P52</f>
        <v>7</v>
      </c>
      <c r="L53" s="45">
        <f>'[1]HK1'!S52</f>
        <v>9</v>
      </c>
      <c r="M53" s="45">
        <f>'[1]HK1'!V52</f>
        <v>8</v>
      </c>
      <c r="N53" s="45">
        <f>'[1]HK1'!Y52</f>
        <v>8</v>
      </c>
      <c r="O53" s="75">
        <f>'[1]HK2'!J52</f>
        <v>5</v>
      </c>
      <c r="P53" s="75">
        <f>'[1]HK2'!M52</f>
        <v>6</v>
      </c>
      <c r="Q53" s="75">
        <f>'[1]HK2'!P52</f>
        <v>7</v>
      </c>
      <c r="R53" s="59">
        <f>'[1]HK2'!S52</f>
        <v>6</v>
      </c>
      <c r="S53" s="59">
        <f>'[1]HK2'!V52</f>
        <v>9</v>
      </c>
      <c r="T53" s="59">
        <f>'[1]HK3'!I46</f>
        <v>6</v>
      </c>
      <c r="U53" s="59">
        <f>'[1]HK3'!L46</f>
        <v>7</v>
      </c>
      <c r="V53" s="59">
        <f>'[1]HK3'!O46</f>
        <v>10</v>
      </c>
      <c r="W53" s="59">
        <f>'[1]HK3'!R46</f>
        <v>6</v>
      </c>
      <c r="X53" s="59">
        <f>'[1]HK3'!U46</f>
        <v>7</v>
      </c>
      <c r="Y53" s="59">
        <f>'[1]HK3'!X46</f>
        <v>5</v>
      </c>
      <c r="Z53" s="59">
        <f>'[1]HK3'!AA46</f>
        <v>5</v>
      </c>
      <c r="AA53" s="59">
        <f>'[1]HK3'!AD46</f>
        <v>8</v>
      </c>
      <c r="AB53" s="59">
        <f>'[1]HK4'!I46</f>
        <v>8</v>
      </c>
      <c r="AC53" s="150">
        <f>'HK4'!M52</f>
        <v>6</v>
      </c>
      <c r="AD53" s="59">
        <f>'[1]HK4'!O46</f>
        <v>5</v>
      </c>
      <c r="AE53" s="59">
        <f>'[1]HK4'!R46</f>
        <v>0</v>
      </c>
      <c r="AF53" s="59">
        <f>'[1]HK4'!U46</f>
        <v>7</v>
      </c>
      <c r="AG53" s="59">
        <f>'[1]HK4'!X46</f>
        <v>6</v>
      </c>
      <c r="AH53" s="59">
        <f>'[1]HK4'!AA46</f>
        <v>0</v>
      </c>
      <c r="AI53" s="59">
        <f>'[1]HK4'!AD46</f>
        <v>8</v>
      </c>
      <c r="AJ53" s="196">
        <f t="shared" si="6"/>
        <v>6.2</v>
      </c>
      <c r="AK53" s="196">
        <f t="shared" si="7"/>
        <v>6.52</v>
      </c>
      <c r="AL53" s="192" t="str">
        <f t="shared" si="5"/>
        <v>TBK</v>
      </c>
      <c r="AM53" s="75">
        <f t="shared" si="8"/>
        <v>2</v>
      </c>
      <c r="AN53" s="75">
        <f t="shared" si="9"/>
        <v>3</v>
      </c>
      <c r="AO53" s="197" t="str">
        <f t="shared" si="10"/>
        <v>Học tiếp</v>
      </c>
    </row>
    <row r="54" spans="1:41" s="133" customFormat="1" ht="18.75" customHeight="1">
      <c r="A54" s="73">
        <v>44</v>
      </c>
      <c r="B54" s="57" t="s">
        <v>165</v>
      </c>
      <c r="C54" s="44" t="s">
        <v>166</v>
      </c>
      <c r="D54" s="45">
        <v>409160093</v>
      </c>
      <c r="E54" s="46" t="s">
        <v>269</v>
      </c>
      <c r="F54" s="74" t="s">
        <v>235</v>
      </c>
      <c r="G54" s="171" t="s">
        <v>93</v>
      </c>
      <c r="H54" s="45">
        <v>7</v>
      </c>
      <c r="I54" s="45">
        <f>'[1]HK1'!J53</f>
        <v>8</v>
      </c>
      <c r="J54" s="45">
        <f>'[1]HK1'!M53</f>
        <v>9</v>
      </c>
      <c r="K54" s="45">
        <f>'[1]HK1'!P53</f>
        <v>5</v>
      </c>
      <c r="L54" s="45">
        <f>'[1]HK1'!S53</f>
        <v>7</v>
      </c>
      <c r="M54" s="45">
        <f>'[1]HK1'!V53</f>
        <v>6</v>
      </c>
      <c r="N54" s="45">
        <f>'[1]HK1'!Y53</f>
        <v>7</v>
      </c>
      <c r="O54" s="75">
        <f>'[1]HK2'!J53</f>
        <v>5</v>
      </c>
      <c r="P54" s="75">
        <f>'[1]HK2'!M53</f>
        <v>6</v>
      </c>
      <c r="Q54" s="75">
        <f>'[1]HK2'!P53</f>
        <v>8</v>
      </c>
      <c r="R54" s="59">
        <f>'[1]HK2'!S53</f>
        <v>7</v>
      </c>
      <c r="S54" s="59">
        <f>'[1]HK2'!V53</f>
        <v>8</v>
      </c>
      <c r="T54" s="59">
        <f>'[1]HK3'!I47</f>
        <v>6</v>
      </c>
      <c r="U54" s="59">
        <f>'[1]HK3'!L47</f>
        <v>8</v>
      </c>
      <c r="V54" s="59">
        <f>'[1]HK3'!O47</f>
        <v>8</v>
      </c>
      <c r="W54" s="59">
        <f>'[1]HK3'!R47</f>
        <v>8</v>
      </c>
      <c r="X54" s="59">
        <f>'[1]HK3'!U47</f>
        <v>6</v>
      </c>
      <c r="Y54" s="59">
        <f>'[1]HK3'!X47</f>
        <v>5</v>
      </c>
      <c r="Z54" s="59">
        <f>'[1]HK3'!AA47</f>
        <v>5</v>
      </c>
      <c r="AA54" s="59">
        <f>'[1]HK3'!AD47</f>
        <v>9</v>
      </c>
      <c r="AB54" s="59">
        <f>'[1]HK4'!I47</f>
        <v>6</v>
      </c>
      <c r="AC54" s="150">
        <f>'HK4'!M53</f>
        <v>5</v>
      </c>
      <c r="AD54" s="59">
        <f>'[1]HK4'!O47</f>
        <v>4</v>
      </c>
      <c r="AE54" s="59">
        <f>'[1]HK4'!R47</f>
        <v>0</v>
      </c>
      <c r="AF54" s="59">
        <f>'[1]HK4'!U47</f>
        <v>8</v>
      </c>
      <c r="AG54" s="59">
        <f>'[1]HK4'!X47</f>
        <v>6</v>
      </c>
      <c r="AH54" s="59">
        <f>'[1]HK4'!AA47</f>
        <v>0</v>
      </c>
      <c r="AI54" s="59">
        <f>'[1]HK4'!AD47</f>
        <v>8</v>
      </c>
      <c r="AJ54" s="196">
        <f t="shared" si="6"/>
        <v>5.87</v>
      </c>
      <c r="AK54" s="196">
        <f t="shared" si="7"/>
        <v>6.28</v>
      </c>
      <c r="AL54" s="192" t="str">
        <f t="shared" si="5"/>
        <v>TBK</v>
      </c>
      <c r="AM54" s="75">
        <f t="shared" si="8"/>
        <v>3</v>
      </c>
      <c r="AN54" s="75">
        <f t="shared" si="9"/>
        <v>7</v>
      </c>
      <c r="AO54" s="197" t="str">
        <f t="shared" si="10"/>
        <v>Học tiếp</v>
      </c>
    </row>
    <row r="55" spans="1:41" s="133" customFormat="1" ht="18.75" customHeight="1">
      <c r="A55" s="77">
        <v>45</v>
      </c>
      <c r="B55" s="57" t="s">
        <v>167</v>
      </c>
      <c r="C55" s="44" t="s">
        <v>168</v>
      </c>
      <c r="D55" s="52">
        <v>409160094</v>
      </c>
      <c r="E55" s="46" t="s">
        <v>47</v>
      </c>
      <c r="F55" s="74" t="s">
        <v>14</v>
      </c>
      <c r="G55" s="171" t="s">
        <v>93</v>
      </c>
      <c r="H55" s="45">
        <v>7</v>
      </c>
      <c r="I55" s="45">
        <f>'[1]HK1'!J54</f>
        <v>8</v>
      </c>
      <c r="J55" s="45">
        <f>'[1]HK1'!M54</f>
        <v>5</v>
      </c>
      <c r="K55" s="45">
        <f>'[1]HK1'!P54</f>
        <v>5</v>
      </c>
      <c r="L55" s="45">
        <f>'[1]HK1'!S54</f>
        <v>9</v>
      </c>
      <c r="M55" s="45">
        <f>'[1]HK1'!V54</f>
        <v>7</v>
      </c>
      <c r="N55" s="45">
        <f>'[1]HK1'!Y54</f>
        <v>7</v>
      </c>
      <c r="O55" s="75">
        <f>'[1]HK2'!J54</f>
        <v>5</v>
      </c>
      <c r="P55" s="75">
        <f>'[1]HK2'!M54</f>
        <v>5</v>
      </c>
      <c r="Q55" s="75">
        <f>'[1]HK2'!P54</f>
        <v>7</v>
      </c>
      <c r="R55" s="59">
        <f>'[1]HK2'!S54</f>
        <v>6</v>
      </c>
      <c r="S55" s="59">
        <f>'[1]HK2'!V54</f>
        <v>9</v>
      </c>
      <c r="T55" s="59">
        <f>'[1]HK3'!I48</f>
        <v>5</v>
      </c>
      <c r="U55" s="59">
        <f>'[1]HK3'!L48</f>
        <v>6</v>
      </c>
      <c r="V55" s="59">
        <f>'[1]HK3'!O48</f>
        <v>10</v>
      </c>
      <c r="W55" s="59">
        <f>'[1]HK3'!R48</f>
        <v>6</v>
      </c>
      <c r="X55" s="59">
        <f>'[1]HK3'!U48</f>
        <v>5</v>
      </c>
      <c r="Y55" s="59">
        <f>'[1]HK3'!X48</f>
        <v>6</v>
      </c>
      <c r="Z55" s="59">
        <f>'[1]HK3'!AA48</f>
        <v>5</v>
      </c>
      <c r="AA55" s="59">
        <f>'[1]HK3'!AD48</f>
        <v>8</v>
      </c>
      <c r="AB55" s="59">
        <f>'[1]HK4'!I48</f>
        <v>7</v>
      </c>
      <c r="AC55" s="150">
        <f>'HK4'!M54</f>
        <v>6</v>
      </c>
      <c r="AD55" s="59">
        <f>'[1]HK4'!O48</f>
        <v>6</v>
      </c>
      <c r="AE55" s="59">
        <f>'[1]HK4'!R48</f>
        <v>8</v>
      </c>
      <c r="AF55" s="59">
        <f>'[1]HK4'!U48</f>
        <v>7</v>
      </c>
      <c r="AG55" s="59">
        <f>'[1]HK4'!X48</f>
        <v>7</v>
      </c>
      <c r="AH55" s="59">
        <f>'[1]HK4'!AA48</f>
        <v>0</v>
      </c>
      <c r="AI55" s="59">
        <f>'[1]HK4'!AD48</f>
        <v>6</v>
      </c>
      <c r="AJ55" s="196">
        <f t="shared" si="6"/>
        <v>6.53</v>
      </c>
      <c r="AK55" s="196">
        <f t="shared" si="7"/>
        <v>6.45</v>
      </c>
      <c r="AL55" s="192" t="str">
        <f t="shared" si="5"/>
        <v>TBK</v>
      </c>
      <c r="AM55" s="75">
        <f t="shared" si="8"/>
        <v>1</v>
      </c>
      <c r="AN55" s="75">
        <f t="shared" si="9"/>
        <v>0</v>
      </c>
      <c r="AO55" s="197" t="str">
        <f t="shared" si="10"/>
        <v>Học tiếp</v>
      </c>
    </row>
    <row r="56" spans="1:41" s="133" customFormat="1" ht="18.75" customHeight="1">
      <c r="A56" s="77">
        <v>46</v>
      </c>
      <c r="B56" s="57" t="s">
        <v>213</v>
      </c>
      <c r="C56" s="44" t="s">
        <v>168</v>
      </c>
      <c r="D56" s="45">
        <v>409160095</v>
      </c>
      <c r="E56" s="46" t="s">
        <v>270</v>
      </c>
      <c r="F56" s="74" t="s">
        <v>22</v>
      </c>
      <c r="G56" s="171" t="s">
        <v>93</v>
      </c>
      <c r="H56" s="45">
        <v>0</v>
      </c>
      <c r="I56" s="45">
        <f>'[1]HK1'!J55</f>
        <v>8</v>
      </c>
      <c r="J56" s="45">
        <f>'[1]HK1'!M55</f>
        <v>7</v>
      </c>
      <c r="K56" s="45">
        <f>'[1]HK1'!P55</f>
        <v>5</v>
      </c>
      <c r="L56" s="45">
        <f>'[1]HK1'!S55</f>
        <v>8</v>
      </c>
      <c r="M56" s="45">
        <f>'[1]HK1'!V55</f>
        <v>5</v>
      </c>
      <c r="N56" s="45">
        <f>'[1]HK1'!Y55</f>
        <v>5</v>
      </c>
      <c r="O56" s="75">
        <f>'[1]HK2'!J55</f>
        <v>5</v>
      </c>
      <c r="P56" s="75">
        <f>'[1]HK2'!M55</f>
        <v>4</v>
      </c>
      <c r="Q56" s="75">
        <f>'[1]HK2'!P55</f>
        <v>6</v>
      </c>
      <c r="R56" s="59">
        <f>'[1]HK2'!S55</f>
        <v>7</v>
      </c>
      <c r="S56" s="59">
        <f>'[1]HK2'!V55</f>
        <v>7</v>
      </c>
      <c r="T56" s="59">
        <f>'[1]HK3'!I49</f>
        <v>6</v>
      </c>
      <c r="U56" s="59">
        <f>'[1]HK3'!L49</f>
        <v>0</v>
      </c>
      <c r="V56" s="59">
        <f>'[1]HK3'!O49</f>
        <v>9</v>
      </c>
      <c r="W56" s="59">
        <f>'[1]HK3'!R49</f>
        <v>1</v>
      </c>
      <c r="X56" s="59">
        <f>'[1]HK3'!U49</f>
        <v>5</v>
      </c>
      <c r="Y56" s="59">
        <f>'[1]HK3'!X49</f>
        <v>7</v>
      </c>
      <c r="Z56" s="59">
        <f>'[1]HK3'!AA49</f>
        <v>5</v>
      </c>
      <c r="AA56" s="59">
        <f>'[1]HK3'!AD49</f>
        <v>5</v>
      </c>
      <c r="AB56" s="59">
        <f>'[1]HK4'!I49</f>
        <v>7</v>
      </c>
      <c r="AC56" s="150">
        <f>'HK4'!M55</f>
        <v>0</v>
      </c>
      <c r="AD56" s="59">
        <f>'[1]HK4'!O49</f>
        <v>5</v>
      </c>
      <c r="AE56" s="59">
        <f>'[1]HK4'!R49</f>
        <v>6</v>
      </c>
      <c r="AF56" s="59">
        <f>'[1]HK4'!U49</f>
        <v>7</v>
      </c>
      <c r="AG56" s="59">
        <f>'[1]HK4'!X49</f>
        <v>5</v>
      </c>
      <c r="AH56" s="59">
        <f>'[1]HK4'!AA49</f>
        <v>0</v>
      </c>
      <c r="AI56" s="59">
        <f>'[1]HK4'!AD49</f>
        <v>8</v>
      </c>
      <c r="AJ56" s="196">
        <f t="shared" si="6"/>
        <v>4.84</v>
      </c>
      <c r="AK56" s="196">
        <f t="shared" si="7"/>
        <v>5.4</v>
      </c>
      <c r="AL56" s="192" t="str">
        <f t="shared" si="5"/>
        <v>TB</v>
      </c>
      <c r="AM56" s="75">
        <f t="shared" si="8"/>
        <v>6</v>
      </c>
      <c r="AN56" s="75">
        <f t="shared" si="9"/>
        <v>16</v>
      </c>
      <c r="AO56" s="197" t="str">
        <f t="shared" si="10"/>
        <v>Ngừng học</v>
      </c>
    </row>
    <row r="57" spans="1:41" s="133" customFormat="1" ht="18.75" customHeight="1">
      <c r="A57" s="73">
        <v>47</v>
      </c>
      <c r="B57" s="57" t="s">
        <v>214</v>
      </c>
      <c r="C57" s="44" t="s">
        <v>215</v>
      </c>
      <c r="D57" s="52">
        <v>409160096</v>
      </c>
      <c r="E57" s="46" t="s">
        <v>271</v>
      </c>
      <c r="F57" s="74" t="s">
        <v>10</v>
      </c>
      <c r="G57" s="171" t="s">
        <v>93</v>
      </c>
      <c r="H57" s="45">
        <v>0</v>
      </c>
      <c r="I57" s="45">
        <f>'[1]HK1'!J56</f>
        <v>5</v>
      </c>
      <c r="J57" s="45">
        <f>'[1]HK1'!M56</f>
        <v>7</v>
      </c>
      <c r="K57" s="45">
        <f>'[1]HK1'!P56</f>
        <v>6</v>
      </c>
      <c r="L57" s="45">
        <f>'[1]HK1'!S56</f>
        <v>6</v>
      </c>
      <c r="M57" s="45">
        <f>'[1]HK1'!V56</f>
        <v>5</v>
      </c>
      <c r="N57" s="45">
        <f>'[1]HK1'!Y56</f>
        <v>7</v>
      </c>
      <c r="O57" s="75">
        <f>'[1]HK2'!J56</f>
        <v>5</v>
      </c>
      <c r="P57" s="75">
        <f>'[1]HK2'!M56</f>
        <v>5</v>
      </c>
      <c r="Q57" s="75">
        <f>'[1]HK2'!P56</f>
        <v>6</v>
      </c>
      <c r="R57" s="59">
        <f>'[1]HK2'!S56</f>
        <v>5</v>
      </c>
      <c r="S57" s="59">
        <f>'[1]HK2'!V56</f>
        <v>9</v>
      </c>
      <c r="T57" s="59">
        <f>'[1]HK3'!I50</f>
        <v>5</v>
      </c>
      <c r="U57" s="59">
        <f>'[1]HK3'!L50</f>
        <v>5</v>
      </c>
      <c r="V57" s="59">
        <f>'[1]HK3'!O50</f>
        <v>10</v>
      </c>
      <c r="W57" s="59">
        <f>'[1]HK3'!R50</f>
        <v>3</v>
      </c>
      <c r="X57" s="59">
        <f>'[1]HK3'!U50</f>
        <v>5</v>
      </c>
      <c r="Y57" s="59">
        <f>'[1]HK3'!X50</f>
        <v>6</v>
      </c>
      <c r="Z57" s="59">
        <f>'[1]HK3'!AA50</f>
        <v>6</v>
      </c>
      <c r="AA57" s="59">
        <f>'[1]HK3'!AD50</f>
        <v>6</v>
      </c>
      <c r="AB57" s="59">
        <f>'[1]HK4'!I50</f>
        <v>5</v>
      </c>
      <c r="AC57" s="150">
        <f>'HK4'!M56</f>
        <v>5</v>
      </c>
      <c r="AD57" s="59">
        <f>'[1]HK4'!O50</f>
        <v>0</v>
      </c>
      <c r="AE57" s="59">
        <f>'[1]HK4'!R50</f>
        <v>0</v>
      </c>
      <c r="AF57" s="59">
        <f>'[1]HK4'!U50</f>
        <v>5</v>
      </c>
      <c r="AG57" s="59">
        <f>'[1]HK4'!X50</f>
        <v>7</v>
      </c>
      <c r="AH57" s="59">
        <f>'[1]HK4'!AA50</f>
        <v>0</v>
      </c>
      <c r="AI57" s="59">
        <f>'[1]HK4'!AD50</f>
        <v>6</v>
      </c>
      <c r="AJ57" s="196">
        <f t="shared" si="6"/>
        <v>4.64</v>
      </c>
      <c r="AK57" s="196">
        <f t="shared" si="7"/>
        <v>5.08</v>
      </c>
      <c r="AL57" s="192" t="str">
        <f t="shared" si="5"/>
        <v>TB</v>
      </c>
      <c r="AM57" s="75">
        <f t="shared" si="8"/>
        <v>5</v>
      </c>
      <c r="AN57" s="75">
        <f t="shared" si="9"/>
        <v>11</v>
      </c>
      <c r="AO57" s="197" t="str">
        <f t="shared" si="10"/>
        <v>Ngừng học</v>
      </c>
    </row>
    <row r="58" spans="1:41" s="133" customFormat="1" ht="18.75" customHeight="1">
      <c r="A58" s="77">
        <v>48</v>
      </c>
      <c r="B58" s="57" t="s">
        <v>169</v>
      </c>
      <c r="C58" s="44" t="s">
        <v>170</v>
      </c>
      <c r="D58" s="59">
        <v>409160097</v>
      </c>
      <c r="E58" s="60" t="s">
        <v>272</v>
      </c>
      <c r="F58" s="74" t="s">
        <v>235</v>
      </c>
      <c r="G58" s="171" t="s">
        <v>93</v>
      </c>
      <c r="H58" s="45">
        <v>7</v>
      </c>
      <c r="I58" s="45">
        <f>'[1]HK1'!J57</f>
        <v>7</v>
      </c>
      <c r="J58" s="45">
        <f>'[1]HK1'!M57</f>
        <v>7</v>
      </c>
      <c r="K58" s="45">
        <f>'[1]HK1'!P57</f>
        <v>6</v>
      </c>
      <c r="L58" s="45">
        <f>'[1]HK1'!S57</f>
        <v>7</v>
      </c>
      <c r="M58" s="45">
        <f>'[1]HK1'!V57</f>
        <v>7</v>
      </c>
      <c r="N58" s="45">
        <f>'[1]HK1'!Y57</f>
        <v>5</v>
      </c>
      <c r="O58" s="75">
        <f>'[1]HK2'!J57</f>
        <v>5</v>
      </c>
      <c r="P58" s="75">
        <f>'[1]HK2'!M57</f>
        <v>7</v>
      </c>
      <c r="Q58" s="75">
        <f>'[1]HK2'!P57</f>
        <v>7</v>
      </c>
      <c r="R58" s="59">
        <f>'[1]HK2'!S57</f>
        <v>6</v>
      </c>
      <c r="S58" s="59">
        <f>'[1]HK2'!V57</f>
        <v>9</v>
      </c>
      <c r="T58" s="59">
        <f>'[1]HK3'!I51</f>
        <v>5</v>
      </c>
      <c r="U58" s="59">
        <f>'[1]HK3'!L51</f>
        <v>7</v>
      </c>
      <c r="V58" s="59">
        <f>'[1]HK3'!O51</f>
        <v>8</v>
      </c>
      <c r="W58" s="59">
        <f>'[1]HK3'!R51</f>
        <v>9</v>
      </c>
      <c r="X58" s="59">
        <f>'[1]HK3'!U51</f>
        <v>5</v>
      </c>
      <c r="Y58" s="59">
        <f>'[1]HK3'!X51</f>
        <v>7</v>
      </c>
      <c r="Z58" s="59">
        <f>'[1]HK3'!AA51</f>
        <v>5</v>
      </c>
      <c r="AA58" s="59">
        <f>'[1]HK3'!AD51</f>
        <v>9</v>
      </c>
      <c r="AB58" s="59">
        <f>'[1]HK4'!I51</f>
        <v>8</v>
      </c>
      <c r="AC58" s="150">
        <f>'HK4'!M57</f>
        <v>5</v>
      </c>
      <c r="AD58" s="59">
        <f>'[1]HK4'!O51</f>
        <v>6</v>
      </c>
      <c r="AE58" s="59">
        <f>'[1]HK4'!R51</f>
        <v>5</v>
      </c>
      <c r="AF58" s="59">
        <f>'[1]HK4'!U51</f>
        <v>7</v>
      </c>
      <c r="AG58" s="59">
        <f>'[1]HK4'!X51</f>
        <v>6</v>
      </c>
      <c r="AH58" s="59">
        <f>'[1]HK4'!AA51</f>
        <v>0</v>
      </c>
      <c r="AI58" s="59">
        <f>'[1]HK4'!AD51</f>
        <v>6</v>
      </c>
      <c r="AJ58" s="196">
        <f t="shared" si="6"/>
        <v>6.56</v>
      </c>
      <c r="AK58" s="196">
        <f t="shared" si="7"/>
        <v>6.54</v>
      </c>
      <c r="AL58" s="192" t="str">
        <f t="shared" si="5"/>
        <v>TBK</v>
      </c>
      <c r="AM58" s="75">
        <f t="shared" si="8"/>
        <v>1</v>
      </c>
      <c r="AN58" s="75">
        <f t="shared" si="9"/>
        <v>0</v>
      </c>
      <c r="AO58" s="197" t="str">
        <f t="shared" si="10"/>
        <v>Học tiếp</v>
      </c>
    </row>
    <row r="59" spans="1:41" s="133" customFormat="1" ht="18.75" customHeight="1">
      <c r="A59" s="73">
        <v>49</v>
      </c>
      <c r="B59" s="55" t="s">
        <v>171</v>
      </c>
      <c r="C59" s="56" t="s">
        <v>172</v>
      </c>
      <c r="D59" s="75">
        <v>409160098</v>
      </c>
      <c r="E59" s="46" t="s">
        <v>273</v>
      </c>
      <c r="F59" s="74" t="s">
        <v>27</v>
      </c>
      <c r="G59" s="171" t="s">
        <v>93</v>
      </c>
      <c r="H59" s="45">
        <v>6</v>
      </c>
      <c r="I59" s="45">
        <f>'[1]HK1'!J58</f>
        <v>7</v>
      </c>
      <c r="J59" s="45">
        <f>'[1]HK1'!M58</f>
        <v>7</v>
      </c>
      <c r="K59" s="45">
        <f>'[1]HK1'!P58</f>
        <v>5</v>
      </c>
      <c r="L59" s="45">
        <f>'[1]HK1'!S58</f>
        <v>7</v>
      </c>
      <c r="M59" s="45">
        <f>'[1]HK1'!V58</f>
        <v>5</v>
      </c>
      <c r="N59" s="45">
        <f>'[1]HK1'!Y58</f>
        <v>6</v>
      </c>
      <c r="O59" s="75">
        <f>'[1]HK2'!J58</f>
        <v>5</v>
      </c>
      <c r="P59" s="75">
        <f>'[1]HK2'!M58</f>
        <v>6</v>
      </c>
      <c r="Q59" s="75">
        <f>'[1]HK2'!P58</f>
        <v>6</v>
      </c>
      <c r="R59" s="59">
        <f>'[1]HK2'!S58</f>
        <v>7</v>
      </c>
      <c r="S59" s="59">
        <f>'[1]HK2'!V58</f>
        <v>8</v>
      </c>
      <c r="T59" s="59">
        <f>'[1]HK3'!I52</f>
        <v>7</v>
      </c>
      <c r="U59" s="59">
        <f>'[1]HK3'!L52</f>
        <v>6</v>
      </c>
      <c r="V59" s="59">
        <f>'[1]HK3'!O52</f>
        <v>10</v>
      </c>
      <c r="W59" s="59">
        <f>'[1]HK3'!R52</f>
        <v>5</v>
      </c>
      <c r="X59" s="59">
        <f>'[1]HK3'!U52</f>
        <v>6</v>
      </c>
      <c r="Y59" s="59">
        <f>'[1]HK3'!X52</f>
        <v>6</v>
      </c>
      <c r="Z59" s="59">
        <f>'[1]HK3'!AA52</f>
        <v>5</v>
      </c>
      <c r="AA59" s="59">
        <f>'[1]HK3'!AD52</f>
        <v>8</v>
      </c>
      <c r="AB59" s="59">
        <f>'[1]HK4'!I52</f>
        <v>8</v>
      </c>
      <c r="AC59" s="150">
        <f>'HK4'!M58</f>
        <v>6</v>
      </c>
      <c r="AD59" s="59">
        <f>'[1]HK4'!O52</f>
        <v>7</v>
      </c>
      <c r="AE59" s="59">
        <f>'[1]HK4'!R52</f>
        <v>8</v>
      </c>
      <c r="AF59" s="59">
        <f>'[1]HK4'!U52</f>
        <v>6</v>
      </c>
      <c r="AG59" s="59">
        <f>'[1]HK4'!X52</f>
        <v>7</v>
      </c>
      <c r="AH59" s="59">
        <f>'[1]HK4'!AA52</f>
        <v>0</v>
      </c>
      <c r="AI59" s="59">
        <f>'[1]HK4'!AD52</f>
        <v>5</v>
      </c>
      <c r="AJ59" s="196">
        <f t="shared" si="6"/>
        <v>6.8</v>
      </c>
      <c r="AK59" s="196">
        <f t="shared" si="7"/>
        <v>6.43</v>
      </c>
      <c r="AL59" s="192" t="str">
        <f t="shared" si="5"/>
        <v>TBK</v>
      </c>
      <c r="AM59" s="75">
        <f t="shared" si="8"/>
        <v>1</v>
      </c>
      <c r="AN59" s="75">
        <f t="shared" si="9"/>
        <v>0</v>
      </c>
      <c r="AO59" s="197" t="str">
        <f t="shared" si="10"/>
        <v>Học tiếp</v>
      </c>
    </row>
    <row r="60" spans="1:41" s="133" customFormat="1" ht="18.75" customHeight="1">
      <c r="A60" s="77">
        <v>50</v>
      </c>
      <c r="B60" s="55" t="s">
        <v>173</v>
      </c>
      <c r="C60" s="56" t="s">
        <v>172</v>
      </c>
      <c r="D60" s="75">
        <v>409160099</v>
      </c>
      <c r="E60" s="46" t="s">
        <v>274</v>
      </c>
      <c r="F60" s="74" t="s">
        <v>25</v>
      </c>
      <c r="G60" s="171" t="s">
        <v>93</v>
      </c>
      <c r="H60" s="45">
        <v>6</v>
      </c>
      <c r="I60" s="45">
        <f>'[1]HK1'!J59</f>
        <v>7</v>
      </c>
      <c r="J60" s="45">
        <f>'[1]HK1'!M59</f>
        <v>5</v>
      </c>
      <c r="K60" s="45">
        <f>'[1]HK1'!P59</f>
        <v>5</v>
      </c>
      <c r="L60" s="45">
        <f>'[1]HK1'!S59</f>
        <v>7</v>
      </c>
      <c r="M60" s="45">
        <f>'[1]HK1'!V59</f>
        <v>5</v>
      </c>
      <c r="N60" s="45">
        <f>'[1]HK1'!Y59</f>
        <v>8</v>
      </c>
      <c r="O60" s="75">
        <f>'[1]HK2'!J59</f>
        <v>5</v>
      </c>
      <c r="P60" s="75">
        <f>'[1]HK2'!M59</f>
        <v>7</v>
      </c>
      <c r="Q60" s="75">
        <f>'[1]HK2'!P59</f>
        <v>6</v>
      </c>
      <c r="R60" s="59">
        <f>'[1]HK2'!S59</f>
        <v>5</v>
      </c>
      <c r="S60" s="59">
        <f>'[1]HK2'!V59</f>
        <v>9</v>
      </c>
      <c r="T60" s="59">
        <f>'[1]HK3'!I53</f>
        <v>6</v>
      </c>
      <c r="U60" s="59">
        <f>'[1]HK3'!L53</f>
        <v>7</v>
      </c>
      <c r="V60" s="59">
        <f>'[1]HK3'!O53</f>
        <v>10</v>
      </c>
      <c r="W60" s="59">
        <f>'[1]HK3'!R53</f>
        <v>5</v>
      </c>
      <c r="X60" s="59">
        <f>'[1]HK3'!U53</f>
        <v>6</v>
      </c>
      <c r="Y60" s="59">
        <f>'[1]HK3'!X53</f>
        <v>5</v>
      </c>
      <c r="Z60" s="59">
        <f>'[1]HK3'!AA53</f>
        <v>6</v>
      </c>
      <c r="AA60" s="59">
        <f>'[1]HK3'!AD53</f>
        <v>6</v>
      </c>
      <c r="AB60" s="59">
        <f>'[1]HK4'!I53</f>
        <v>6</v>
      </c>
      <c r="AC60" s="150">
        <f>'HK4'!M59</f>
        <v>5</v>
      </c>
      <c r="AD60" s="59">
        <f>'[1]HK4'!O53</f>
        <v>5</v>
      </c>
      <c r="AE60" s="59">
        <f>'[1]HK4'!R53</f>
        <v>5</v>
      </c>
      <c r="AF60" s="59">
        <f>'[1]HK4'!U53</f>
        <v>7</v>
      </c>
      <c r="AG60" s="59">
        <f>'[1]HK4'!X53</f>
        <v>8</v>
      </c>
      <c r="AH60" s="59">
        <f>'[1]HK4'!AA53</f>
        <v>0</v>
      </c>
      <c r="AI60" s="59">
        <f>'[1]HK4'!AD53</f>
        <v>7</v>
      </c>
      <c r="AJ60" s="196">
        <f t="shared" si="6"/>
        <v>6.11</v>
      </c>
      <c r="AK60" s="196">
        <f t="shared" si="7"/>
        <v>5.95</v>
      </c>
      <c r="AL60" s="192" t="str">
        <f t="shared" si="5"/>
        <v>TB</v>
      </c>
      <c r="AM60" s="75">
        <f t="shared" si="8"/>
        <v>1</v>
      </c>
      <c r="AN60" s="75">
        <f t="shared" si="9"/>
        <v>0</v>
      </c>
      <c r="AO60" s="197" t="str">
        <f t="shared" si="10"/>
        <v>Học tiếp</v>
      </c>
    </row>
    <row r="61" spans="1:41" s="133" customFormat="1" ht="18.75" customHeight="1">
      <c r="A61" s="77">
        <v>51</v>
      </c>
      <c r="B61" s="55" t="s">
        <v>174</v>
      </c>
      <c r="C61" s="56" t="s">
        <v>172</v>
      </c>
      <c r="D61" s="75">
        <v>409160100</v>
      </c>
      <c r="E61" s="46" t="s">
        <v>262</v>
      </c>
      <c r="F61" s="74" t="s">
        <v>28</v>
      </c>
      <c r="G61" s="171" t="s">
        <v>93</v>
      </c>
      <c r="H61" s="45">
        <v>7</v>
      </c>
      <c r="I61" s="45">
        <f>'[1]HK1'!J60</f>
        <v>7</v>
      </c>
      <c r="J61" s="45">
        <f>'[1]HK1'!M60</f>
        <v>7</v>
      </c>
      <c r="K61" s="45">
        <f>'[1]HK1'!P60</f>
        <v>6</v>
      </c>
      <c r="L61" s="45">
        <f>'[1]HK1'!S60</f>
        <v>7</v>
      </c>
      <c r="M61" s="45">
        <f>'[1]HK1'!V60</f>
        <v>6</v>
      </c>
      <c r="N61" s="45">
        <f>'[1]HK1'!Y60</f>
        <v>7</v>
      </c>
      <c r="O61" s="75">
        <f>'[1]HK2'!J60</f>
        <v>5</v>
      </c>
      <c r="P61" s="75">
        <f>'[1]HK2'!M60</f>
        <v>6</v>
      </c>
      <c r="Q61" s="75">
        <f>'[1]HK2'!P60</f>
        <v>5</v>
      </c>
      <c r="R61" s="59">
        <f>'[1]HK2'!S60</f>
        <v>8</v>
      </c>
      <c r="S61" s="59">
        <f>'[1]HK2'!V60</f>
        <v>9</v>
      </c>
      <c r="T61" s="59">
        <f>'[1]HK3'!I54</f>
        <v>6</v>
      </c>
      <c r="U61" s="59">
        <f>'[1]HK3'!L54</f>
        <v>6</v>
      </c>
      <c r="V61" s="59">
        <f>'[1]HK3'!O54</f>
        <v>10</v>
      </c>
      <c r="W61" s="59">
        <f>'[1]HK3'!R54</f>
        <v>6</v>
      </c>
      <c r="X61" s="59">
        <f>'[1]HK3'!U54</f>
        <v>7</v>
      </c>
      <c r="Y61" s="59">
        <f>'[1]HK3'!X54</f>
        <v>6</v>
      </c>
      <c r="Z61" s="59">
        <f>'[1]HK3'!AA54</f>
        <v>5</v>
      </c>
      <c r="AA61" s="59">
        <f>'[1]HK3'!AD54</f>
        <v>7</v>
      </c>
      <c r="AB61" s="59">
        <f>'[1]HK4'!I54</f>
        <v>8</v>
      </c>
      <c r="AC61" s="150">
        <f>'HK4'!M60</f>
        <v>5</v>
      </c>
      <c r="AD61" s="59">
        <f>'[1]HK4'!O54</f>
        <v>4</v>
      </c>
      <c r="AE61" s="59">
        <f>'[1]HK4'!R54</f>
        <v>7</v>
      </c>
      <c r="AF61" s="59">
        <f>'[1]HK4'!U54</f>
        <v>7</v>
      </c>
      <c r="AG61" s="59">
        <f>'[1]HK4'!X54</f>
        <v>8</v>
      </c>
      <c r="AH61" s="59">
        <f>'[1]HK4'!AA54</f>
        <v>0</v>
      </c>
      <c r="AI61" s="59">
        <f>'[1]HK4'!AD54</f>
        <v>6</v>
      </c>
      <c r="AJ61" s="196">
        <f t="shared" si="6"/>
        <v>6.53</v>
      </c>
      <c r="AK61" s="196">
        <f t="shared" si="7"/>
        <v>6.36</v>
      </c>
      <c r="AL61" s="192" t="str">
        <f t="shared" si="5"/>
        <v>TBK</v>
      </c>
      <c r="AM61" s="75">
        <f t="shared" si="8"/>
        <v>2</v>
      </c>
      <c r="AN61" s="75">
        <f t="shared" si="9"/>
        <v>4</v>
      </c>
      <c r="AO61" s="197" t="str">
        <f t="shared" si="10"/>
        <v>Học tiếp</v>
      </c>
    </row>
    <row r="62" spans="1:41" s="133" customFormat="1" ht="18.75" customHeight="1">
      <c r="A62" s="73">
        <v>52</v>
      </c>
      <c r="B62" s="55" t="s">
        <v>175</v>
      </c>
      <c r="C62" s="56" t="s">
        <v>176</v>
      </c>
      <c r="D62" s="75">
        <v>409160101</v>
      </c>
      <c r="E62" s="46" t="s">
        <v>275</v>
      </c>
      <c r="F62" s="74" t="s">
        <v>5</v>
      </c>
      <c r="G62" s="171" t="s">
        <v>93</v>
      </c>
      <c r="H62" s="45">
        <v>7</v>
      </c>
      <c r="I62" s="45">
        <f>'[1]HK1'!J61</f>
        <v>8</v>
      </c>
      <c r="J62" s="45">
        <f>'[1]HK1'!M61</f>
        <v>7</v>
      </c>
      <c r="K62" s="45">
        <f>'[1]HK1'!P61</f>
        <v>5</v>
      </c>
      <c r="L62" s="45">
        <f>'[1]HK1'!S61</f>
        <v>5</v>
      </c>
      <c r="M62" s="45">
        <f>'[1]HK1'!V61</f>
        <v>7</v>
      </c>
      <c r="N62" s="45">
        <f>'[1]HK1'!Y61</f>
        <v>7</v>
      </c>
      <c r="O62" s="75">
        <f>'[1]HK2'!J61</f>
        <v>5</v>
      </c>
      <c r="P62" s="75">
        <f>'[1]HK2'!M61</f>
        <v>6</v>
      </c>
      <c r="Q62" s="75">
        <f>'[1]HK2'!P61</f>
        <v>5</v>
      </c>
      <c r="R62" s="59">
        <f>'[1]HK2'!S61</f>
        <v>8</v>
      </c>
      <c r="S62" s="59">
        <f>'[1]HK2'!V61</f>
        <v>8</v>
      </c>
      <c r="T62" s="59">
        <f>'[1]HK3'!I55</f>
        <v>6</v>
      </c>
      <c r="U62" s="59">
        <f>'[1]HK3'!L55</f>
        <v>7</v>
      </c>
      <c r="V62" s="59">
        <f>'[1]HK3'!O55</f>
        <v>10</v>
      </c>
      <c r="W62" s="59">
        <f>'[1]HK3'!R55</f>
        <v>5</v>
      </c>
      <c r="X62" s="59">
        <f>'[1]HK3'!U55</f>
        <v>6</v>
      </c>
      <c r="Y62" s="59">
        <f>'[1]HK3'!X55</f>
        <v>6</v>
      </c>
      <c r="Z62" s="59">
        <f>'[1]HK3'!AA55</f>
        <v>6</v>
      </c>
      <c r="AA62" s="59">
        <f>'[1]HK3'!AD55</f>
        <v>6</v>
      </c>
      <c r="AB62" s="59">
        <f>'[1]HK4'!I55</f>
        <v>6</v>
      </c>
      <c r="AC62" s="150">
        <f>'HK4'!M61</f>
        <v>6</v>
      </c>
      <c r="AD62" s="59">
        <f>'[1]HK4'!O55</f>
        <v>5</v>
      </c>
      <c r="AE62" s="59">
        <f>'[1]HK4'!R55</f>
        <v>5</v>
      </c>
      <c r="AF62" s="59">
        <f>'[1]HK4'!U55</f>
        <v>7</v>
      </c>
      <c r="AG62" s="59">
        <f>'[1]HK4'!X55</f>
        <v>7</v>
      </c>
      <c r="AH62" s="59">
        <f>'[1]HK4'!AA55</f>
        <v>0</v>
      </c>
      <c r="AI62" s="59">
        <f>'[1]HK4'!AD55</f>
        <v>7</v>
      </c>
      <c r="AJ62" s="196">
        <f t="shared" si="6"/>
        <v>6.29</v>
      </c>
      <c r="AK62" s="196">
        <f t="shared" si="7"/>
        <v>6.17</v>
      </c>
      <c r="AL62" s="192" t="str">
        <f t="shared" si="5"/>
        <v>TBK</v>
      </c>
      <c r="AM62" s="75">
        <f t="shared" si="8"/>
        <v>1</v>
      </c>
      <c r="AN62" s="75">
        <f t="shared" si="9"/>
        <v>0</v>
      </c>
      <c r="AO62" s="197" t="str">
        <f t="shared" si="10"/>
        <v>Học tiếp</v>
      </c>
    </row>
    <row r="63" spans="1:41" s="133" customFormat="1" ht="18.75" customHeight="1">
      <c r="A63" s="77">
        <v>53</v>
      </c>
      <c r="B63" s="55" t="s">
        <v>159</v>
      </c>
      <c r="C63" s="56" t="s">
        <v>177</v>
      </c>
      <c r="D63" s="75">
        <v>409160102</v>
      </c>
      <c r="E63" s="46" t="s">
        <v>48</v>
      </c>
      <c r="F63" s="74" t="s">
        <v>233</v>
      </c>
      <c r="G63" s="171" t="s">
        <v>93</v>
      </c>
      <c r="H63" s="45">
        <v>6</v>
      </c>
      <c r="I63" s="45">
        <f>'[1]HK1'!J62</f>
        <v>7</v>
      </c>
      <c r="J63" s="45">
        <f>'[1]HK1'!M62</f>
        <v>7</v>
      </c>
      <c r="K63" s="45">
        <f>'[1]HK1'!P62</f>
        <v>7</v>
      </c>
      <c r="L63" s="45">
        <f>'[1]HK1'!S62</f>
        <v>7</v>
      </c>
      <c r="M63" s="45">
        <f>'[1]HK1'!V62</f>
        <v>5</v>
      </c>
      <c r="N63" s="45">
        <f>'[1]HK1'!Y62</f>
        <v>6</v>
      </c>
      <c r="O63" s="75">
        <f>'[1]HK2'!J62</f>
        <v>5</v>
      </c>
      <c r="P63" s="75">
        <f>'[1]HK2'!M62</f>
        <v>6</v>
      </c>
      <c r="Q63" s="75">
        <f>'[1]HK2'!P62</f>
        <v>6</v>
      </c>
      <c r="R63" s="59">
        <f>'[1]HK2'!S62</f>
        <v>5</v>
      </c>
      <c r="S63" s="59">
        <f>'[1]HK2'!V62</f>
        <v>8</v>
      </c>
      <c r="T63" s="59">
        <f>'[1]HK3'!I56</f>
        <v>7</v>
      </c>
      <c r="U63" s="59">
        <f>'[1]HK3'!L56</f>
        <v>6</v>
      </c>
      <c r="V63" s="59">
        <f>'[1]HK3'!O56</f>
        <v>10</v>
      </c>
      <c r="W63" s="59">
        <f>'[1]HK3'!R56</f>
        <v>5</v>
      </c>
      <c r="X63" s="59">
        <f>'[1]HK3'!U56</f>
        <v>6</v>
      </c>
      <c r="Y63" s="59">
        <f>'[1]HK3'!X56</f>
        <v>5</v>
      </c>
      <c r="Z63" s="59">
        <f>'[1]HK3'!AA56</f>
        <v>6</v>
      </c>
      <c r="AA63" s="59">
        <f>'[1]HK3'!AD56</f>
        <v>5</v>
      </c>
      <c r="AB63" s="59">
        <f>'[1]HK4'!I56</f>
        <v>7</v>
      </c>
      <c r="AC63" s="150">
        <f>'HK4'!M62</f>
        <v>6</v>
      </c>
      <c r="AD63" s="59">
        <f>'[1]HK4'!O56</f>
        <v>5</v>
      </c>
      <c r="AE63" s="59">
        <f>'[1]HK4'!R56</f>
        <v>8</v>
      </c>
      <c r="AF63" s="59">
        <f>'[1]HK4'!U56</f>
        <v>7</v>
      </c>
      <c r="AG63" s="59">
        <f>'[1]HK4'!X56</f>
        <v>8</v>
      </c>
      <c r="AH63" s="59">
        <f>'[1]HK4'!AA56</f>
        <v>3</v>
      </c>
      <c r="AI63" s="59">
        <f>'[1]HK4'!AD56</f>
        <v>8</v>
      </c>
      <c r="AJ63" s="196">
        <f t="shared" si="6"/>
        <v>6.56</v>
      </c>
      <c r="AK63" s="196">
        <f t="shared" si="7"/>
        <v>6.33</v>
      </c>
      <c r="AL63" s="192" t="str">
        <f t="shared" si="5"/>
        <v>TBK</v>
      </c>
      <c r="AM63" s="75">
        <f t="shared" si="8"/>
        <v>1</v>
      </c>
      <c r="AN63" s="75">
        <f t="shared" si="9"/>
        <v>0</v>
      </c>
      <c r="AO63" s="197" t="str">
        <f t="shared" si="10"/>
        <v>Học tiếp</v>
      </c>
    </row>
    <row r="64" spans="1:41" s="133" customFormat="1" ht="18.75" customHeight="1">
      <c r="A64" s="73">
        <v>54</v>
      </c>
      <c r="B64" s="55" t="s">
        <v>178</v>
      </c>
      <c r="C64" s="56" t="s">
        <v>179</v>
      </c>
      <c r="D64" s="75">
        <v>409160103</v>
      </c>
      <c r="E64" s="46" t="s">
        <v>276</v>
      </c>
      <c r="F64" s="74" t="s">
        <v>233</v>
      </c>
      <c r="G64" s="171" t="s">
        <v>93</v>
      </c>
      <c r="H64" s="45">
        <v>6</v>
      </c>
      <c r="I64" s="45">
        <f>'[1]HK1'!J63</f>
        <v>6</v>
      </c>
      <c r="J64" s="45">
        <f>'[1]HK1'!M63</f>
        <v>7</v>
      </c>
      <c r="K64" s="45">
        <f>'[1]HK1'!P63</f>
        <v>7</v>
      </c>
      <c r="L64" s="45">
        <f>'[1]HK1'!S63</f>
        <v>9</v>
      </c>
      <c r="M64" s="45">
        <f>'[1]HK1'!V63</f>
        <v>7</v>
      </c>
      <c r="N64" s="45">
        <f>'[1]HK1'!Y63</f>
        <v>7</v>
      </c>
      <c r="O64" s="75">
        <f>'[1]HK2'!J63</f>
        <v>5</v>
      </c>
      <c r="P64" s="75">
        <f>'[1]HK2'!M63</f>
        <v>5</v>
      </c>
      <c r="Q64" s="75">
        <f>'[1]HK2'!P63</f>
        <v>5</v>
      </c>
      <c r="R64" s="59">
        <f>'[1]HK2'!S63</f>
        <v>6</v>
      </c>
      <c r="S64" s="59">
        <f>'[1]HK2'!V63</f>
        <v>8</v>
      </c>
      <c r="T64" s="59">
        <f>'[1]HK3'!I57</f>
        <v>6</v>
      </c>
      <c r="U64" s="59">
        <f>'[1]HK3'!L57</f>
        <v>6</v>
      </c>
      <c r="V64" s="59">
        <f>'[1]HK3'!O57</f>
        <v>10</v>
      </c>
      <c r="W64" s="59">
        <f>'[1]HK3'!R57</f>
        <v>6</v>
      </c>
      <c r="X64" s="59">
        <f>'[1]HK3'!U57</f>
        <v>5</v>
      </c>
      <c r="Y64" s="59">
        <f>'[1]HK3'!X57</f>
        <v>5</v>
      </c>
      <c r="Z64" s="59">
        <f>'[1]HK3'!AA57</f>
        <v>5</v>
      </c>
      <c r="AA64" s="59">
        <f>'[1]HK3'!AD57</f>
        <v>6</v>
      </c>
      <c r="AB64" s="59">
        <f>'[1]HK4'!I57</f>
        <v>6</v>
      </c>
      <c r="AC64" s="150">
        <f>'HK4'!M63</f>
        <v>5</v>
      </c>
      <c r="AD64" s="59">
        <f>'[1]HK4'!O57</f>
        <v>5</v>
      </c>
      <c r="AE64" s="59">
        <f>'[1]HK4'!R57</f>
        <v>7</v>
      </c>
      <c r="AF64" s="59">
        <f>'[1]HK4'!U57</f>
        <v>7</v>
      </c>
      <c r="AG64" s="59">
        <f>'[1]HK4'!X57</f>
        <v>7</v>
      </c>
      <c r="AH64" s="59">
        <f>'[1]HK4'!AA57</f>
        <v>9</v>
      </c>
      <c r="AI64" s="59">
        <f>'[1]HK4'!AD57</f>
        <v>6</v>
      </c>
      <c r="AJ64" s="196">
        <f t="shared" si="6"/>
        <v>6.16</v>
      </c>
      <c r="AK64" s="196">
        <f t="shared" si="7"/>
        <v>6.17</v>
      </c>
      <c r="AL64" s="192" t="str">
        <f t="shared" si="5"/>
        <v>TBK</v>
      </c>
      <c r="AM64" s="75">
        <f t="shared" si="8"/>
        <v>0</v>
      </c>
      <c r="AN64" s="75">
        <f t="shared" si="9"/>
        <v>0</v>
      </c>
      <c r="AO64" s="197" t="str">
        <f t="shared" si="10"/>
        <v>Học tiếp</v>
      </c>
    </row>
    <row r="65" spans="1:41" s="133" customFormat="1" ht="18.75" customHeight="1">
      <c r="A65" s="77">
        <v>55</v>
      </c>
      <c r="B65" s="55" t="s">
        <v>216</v>
      </c>
      <c r="C65" s="56" t="s">
        <v>209</v>
      </c>
      <c r="D65" s="75">
        <v>409160104</v>
      </c>
      <c r="E65" s="46" t="s">
        <v>49</v>
      </c>
      <c r="F65" s="74" t="s">
        <v>27</v>
      </c>
      <c r="G65" s="171" t="s">
        <v>93</v>
      </c>
      <c r="H65" s="45">
        <v>0</v>
      </c>
      <c r="I65" s="45">
        <f>'[1]HK1'!J64</f>
        <v>6</v>
      </c>
      <c r="J65" s="45">
        <f>'[1]HK1'!M64</f>
        <v>6</v>
      </c>
      <c r="K65" s="45">
        <f>'[1]HK1'!P64</f>
        <v>3</v>
      </c>
      <c r="L65" s="45">
        <f>'[1]HK1'!S64</f>
        <v>7</v>
      </c>
      <c r="M65" s="45">
        <f>'[1]HK1'!V64</f>
        <v>5</v>
      </c>
      <c r="N65" s="45">
        <f>'[1]HK1'!Y64</f>
        <v>7</v>
      </c>
      <c r="O65" s="75">
        <f>'[1]HK2'!J64</f>
        <v>5</v>
      </c>
      <c r="P65" s="75">
        <f>'[1]HK2'!M64</f>
        <v>5</v>
      </c>
      <c r="Q65" s="75">
        <f>'[1]HK2'!P64</f>
        <v>0</v>
      </c>
      <c r="R65" s="59">
        <f>'[1]HK2'!S64</f>
        <v>3</v>
      </c>
      <c r="S65" s="59">
        <f>'[1]HK2'!V64</f>
        <v>8</v>
      </c>
      <c r="T65" s="59">
        <f>'[1]HK3'!I58</f>
        <v>0</v>
      </c>
      <c r="U65" s="59">
        <f>'[1]HK3'!L58</f>
        <v>7</v>
      </c>
      <c r="V65" s="59">
        <f>'[1]HK3'!O58</f>
        <v>0</v>
      </c>
      <c r="W65" s="59">
        <f>'[1]HK3'!R58</f>
        <v>0</v>
      </c>
      <c r="X65" s="59">
        <f>'[1]HK3'!U58</f>
        <v>4</v>
      </c>
      <c r="Y65" s="59">
        <f>'[1]HK3'!X58</f>
        <v>0</v>
      </c>
      <c r="Z65" s="59">
        <f>'[1]HK3'!AA58</f>
        <v>0</v>
      </c>
      <c r="AA65" s="59">
        <f>'[1]HK3'!AD58</f>
        <v>6</v>
      </c>
      <c r="AB65" s="59">
        <f>'[1]HK4'!I58</f>
        <v>0</v>
      </c>
      <c r="AC65" s="150">
        <f>'HK4'!M64</f>
        <v>0</v>
      </c>
      <c r="AD65" s="59">
        <f>'[1]HK4'!O58</f>
        <v>0</v>
      </c>
      <c r="AE65" s="59">
        <f>'[1]HK4'!R58</f>
        <v>0</v>
      </c>
      <c r="AF65" s="59">
        <f>'[1]HK4'!U58</f>
        <v>0</v>
      </c>
      <c r="AG65" s="59">
        <f>'[1]HK4'!X58</f>
        <v>0</v>
      </c>
      <c r="AH65" s="59">
        <f>'[1]HK4'!AA58</f>
        <v>0</v>
      </c>
      <c r="AI65" s="59">
        <f>'[1]HK4'!AD58</f>
        <v>6</v>
      </c>
      <c r="AJ65" s="196">
        <f t="shared" si="6"/>
        <v>0.73</v>
      </c>
      <c r="AK65" s="196">
        <f t="shared" si="7"/>
        <v>2.28</v>
      </c>
      <c r="AL65" s="192" t="str">
        <f t="shared" si="5"/>
        <v>Kém</v>
      </c>
      <c r="AM65" s="75">
        <f t="shared" si="8"/>
        <v>17</v>
      </c>
      <c r="AN65" s="75">
        <f t="shared" si="9"/>
        <v>58.5</v>
      </c>
      <c r="AO65" s="197" t="str">
        <f t="shared" si="10"/>
        <v>Thôi học</v>
      </c>
    </row>
    <row r="66" spans="1:41" s="133" customFormat="1" ht="18.75" customHeight="1">
      <c r="A66" s="77">
        <v>56</v>
      </c>
      <c r="B66" s="55" t="s">
        <v>180</v>
      </c>
      <c r="C66" s="56" t="s">
        <v>181</v>
      </c>
      <c r="D66" s="75">
        <v>409160105</v>
      </c>
      <c r="E66" s="46" t="s">
        <v>277</v>
      </c>
      <c r="F66" s="74" t="s">
        <v>18</v>
      </c>
      <c r="G66" s="171" t="s">
        <v>93</v>
      </c>
      <c r="H66" s="45">
        <v>7</v>
      </c>
      <c r="I66" s="45">
        <f>'[1]HK1'!J65</f>
        <v>6</v>
      </c>
      <c r="J66" s="45">
        <f>'[1]HK1'!M65</f>
        <v>6</v>
      </c>
      <c r="K66" s="45">
        <f>'[1]HK1'!P65</f>
        <v>6</v>
      </c>
      <c r="L66" s="45">
        <f>'[1]HK1'!S65</f>
        <v>9</v>
      </c>
      <c r="M66" s="45">
        <f>'[1]HK1'!V65</f>
        <v>5</v>
      </c>
      <c r="N66" s="45">
        <f>'[1]HK1'!Y65</f>
        <v>0</v>
      </c>
      <c r="O66" s="75">
        <f>'[1]HK2'!J65</f>
        <v>6</v>
      </c>
      <c r="P66" s="75">
        <f>'[1]HK2'!M65</f>
        <v>6</v>
      </c>
      <c r="Q66" s="75">
        <f>'[1]HK2'!P65</f>
        <v>7</v>
      </c>
      <c r="R66" s="59">
        <f>'[1]HK2'!S65</f>
        <v>8</v>
      </c>
      <c r="S66" s="59">
        <f>'[1]HK2'!V65</f>
        <v>8</v>
      </c>
      <c r="T66" s="59">
        <f>'[1]HK3'!I59</f>
        <v>6</v>
      </c>
      <c r="U66" s="59">
        <f>'[1]HK3'!L59</f>
        <v>7</v>
      </c>
      <c r="V66" s="59">
        <f>'[1]HK3'!O59</f>
        <v>10</v>
      </c>
      <c r="W66" s="59">
        <f>'[1]HK3'!R59</f>
        <v>5</v>
      </c>
      <c r="X66" s="59">
        <f>'[1]HK3'!U59</f>
        <v>6</v>
      </c>
      <c r="Y66" s="59">
        <f>'[1]HK3'!X59</f>
        <v>5</v>
      </c>
      <c r="Z66" s="59">
        <f>'[1]HK3'!AA59</f>
        <v>6</v>
      </c>
      <c r="AA66" s="59">
        <f>'[1]HK3'!AD59</f>
        <v>9</v>
      </c>
      <c r="AB66" s="59">
        <f>'[1]HK4'!I59</f>
        <v>7</v>
      </c>
      <c r="AC66" s="150">
        <f>'HK4'!M65</f>
        <v>5</v>
      </c>
      <c r="AD66" s="59">
        <f>'[1]HK4'!O59</f>
        <v>5</v>
      </c>
      <c r="AE66" s="59">
        <f>'[1]HK4'!R59</f>
        <v>6</v>
      </c>
      <c r="AF66" s="59">
        <f>'[1]HK4'!U59</f>
        <v>7</v>
      </c>
      <c r="AG66" s="59">
        <f>'[1]HK4'!X59</f>
        <v>6</v>
      </c>
      <c r="AH66" s="59">
        <f>'[1]HK4'!AA59</f>
        <v>0</v>
      </c>
      <c r="AI66" s="59">
        <f>'[1]HK4'!AD59</f>
        <v>7</v>
      </c>
      <c r="AJ66" s="196">
        <f t="shared" si="6"/>
        <v>6.24</v>
      </c>
      <c r="AK66" s="196">
        <f t="shared" si="7"/>
        <v>6.4</v>
      </c>
      <c r="AL66" s="192" t="str">
        <f t="shared" si="5"/>
        <v>TBK</v>
      </c>
      <c r="AM66" s="75">
        <f t="shared" si="8"/>
        <v>2</v>
      </c>
      <c r="AN66" s="75">
        <f t="shared" si="9"/>
        <v>0</v>
      </c>
      <c r="AO66" s="197" t="str">
        <f t="shared" si="10"/>
        <v>Học tiếp</v>
      </c>
    </row>
    <row r="67" spans="1:41" s="133" customFormat="1" ht="18.75" customHeight="1">
      <c r="A67" s="73">
        <v>57</v>
      </c>
      <c r="B67" s="55" t="s">
        <v>182</v>
      </c>
      <c r="C67" s="56" t="s">
        <v>181</v>
      </c>
      <c r="D67" s="75">
        <v>409160106</v>
      </c>
      <c r="E67" s="46" t="s">
        <v>278</v>
      </c>
      <c r="F67" s="74" t="s">
        <v>12</v>
      </c>
      <c r="G67" s="171" t="s">
        <v>93</v>
      </c>
      <c r="H67" s="45">
        <v>5</v>
      </c>
      <c r="I67" s="45">
        <f>'[1]HK1'!J66</f>
        <v>8</v>
      </c>
      <c r="J67" s="45">
        <f>'[1]HK1'!M66</f>
        <v>6</v>
      </c>
      <c r="K67" s="45">
        <f>'[1]HK1'!P66</f>
        <v>7</v>
      </c>
      <c r="L67" s="45">
        <f>'[1]HK1'!S66</f>
        <v>6</v>
      </c>
      <c r="M67" s="45">
        <f>'[1]HK1'!V66</f>
        <v>5</v>
      </c>
      <c r="N67" s="45">
        <f>'[1]HK1'!Y66</f>
        <v>7</v>
      </c>
      <c r="O67" s="75">
        <f>'[1]HK2'!J66</f>
        <v>5</v>
      </c>
      <c r="P67" s="75">
        <f>'[1]HK2'!M66</f>
        <v>7</v>
      </c>
      <c r="Q67" s="75">
        <f>'[1]HK2'!P66</f>
        <v>7</v>
      </c>
      <c r="R67" s="59">
        <f>'[1]HK2'!S66</f>
        <v>8</v>
      </c>
      <c r="S67" s="59">
        <f>'[1]HK2'!V66</f>
        <v>9</v>
      </c>
      <c r="T67" s="59">
        <f>'[1]HK3'!I60</f>
        <v>6</v>
      </c>
      <c r="U67" s="59">
        <f>'[1]HK3'!L60</f>
        <v>8</v>
      </c>
      <c r="V67" s="59">
        <f>'[1]HK3'!O60</f>
        <v>10</v>
      </c>
      <c r="W67" s="59">
        <f>'[1]HK3'!R60</f>
        <v>5</v>
      </c>
      <c r="X67" s="59">
        <f>'[1]HK3'!U60</f>
        <v>6</v>
      </c>
      <c r="Y67" s="59">
        <f>'[1]HK3'!X60</f>
        <v>5</v>
      </c>
      <c r="Z67" s="59">
        <f>'[1]HK3'!AA60</f>
        <v>6</v>
      </c>
      <c r="AA67" s="59">
        <f>'[1]HK3'!AD60</f>
        <v>4</v>
      </c>
      <c r="AB67" s="59">
        <f>'[1]HK4'!I60</f>
        <v>8</v>
      </c>
      <c r="AC67" s="150">
        <f>'HK4'!M66</f>
        <v>6</v>
      </c>
      <c r="AD67" s="59">
        <f>'[1]HK4'!O60</f>
        <v>6</v>
      </c>
      <c r="AE67" s="59">
        <f>'[1]HK4'!R60</f>
        <v>8</v>
      </c>
      <c r="AF67" s="59">
        <f>'[1]HK4'!U60</f>
        <v>7</v>
      </c>
      <c r="AG67" s="59">
        <f>'[1]HK4'!X60</f>
        <v>7</v>
      </c>
      <c r="AH67" s="59">
        <f>'[1]HK4'!AA60</f>
        <v>0</v>
      </c>
      <c r="AI67" s="59">
        <f>'[1]HK4'!AD60</f>
        <v>7</v>
      </c>
      <c r="AJ67" s="196">
        <f t="shared" si="6"/>
        <v>6.78</v>
      </c>
      <c r="AK67" s="196">
        <f t="shared" si="7"/>
        <v>6.68</v>
      </c>
      <c r="AL67" s="192" t="str">
        <f t="shared" si="5"/>
        <v>TBK</v>
      </c>
      <c r="AM67" s="75">
        <f t="shared" si="8"/>
        <v>2</v>
      </c>
      <c r="AN67" s="75">
        <f t="shared" si="9"/>
        <v>0</v>
      </c>
      <c r="AO67" s="197" t="str">
        <f t="shared" si="10"/>
        <v>Học tiếp</v>
      </c>
    </row>
    <row r="68" spans="1:41" s="133" customFormat="1" ht="18.75" customHeight="1">
      <c r="A68" s="77">
        <v>58</v>
      </c>
      <c r="B68" s="55" t="s">
        <v>175</v>
      </c>
      <c r="C68" s="56" t="s">
        <v>181</v>
      </c>
      <c r="D68" s="75">
        <v>409160107</v>
      </c>
      <c r="E68" s="46" t="s">
        <v>279</v>
      </c>
      <c r="F68" s="74" t="s">
        <v>15</v>
      </c>
      <c r="G68" s="171" t="s">
        <v>93</v>
      </c>
      <c r="H68" s="45">
        <v>6</v>
      </c>
      <c r="I68" s="45">
        <f>'[1]HK1'!J67</f>
        <v>7</v>
      </c>
      <c r="J68" s="45">
        <f>'[1]HK1'!M67</f>
        <v>6</v>
      </c>
      <c r="K68" s="45">
        <f>'[1]HK1'!P67</f>
        <v>5</v>
      </c>
      <c r="L68" s="45">
        <f>'[1]HK1'!S67</f>
        <v>6</v>
      </c>
      <c r="M68" s="45">
        <f>'[1]HK1'!V67</f>
        <v>5</v>
      </c>
      <c r="N68" s="45">
        <f>'[1]HK1'!Y67</f>
        <v>5</v>
      </c>
      <c r="O68" s="75">
        <f>'[1]HK2'!J67</f>
        <v>5</v>
      </c>
      <c r="P68" s="75">
        <f>'[1]HK2'!M67</f>
        <v>6</v>
      </c>
      <c r="Q68" s="75">
        <f>'[1]HK2'!P67</f>
        <v>6</v>
      </c>
      <c r="R68" s="59">
        <f>'[1]HK2'!S67</f>
        <v>6</v>
      </c>
      <c r="S68" s="59">
        <f>'[1]HK2'!V67</f>
        <v>9</v>
      </c>
      <c r="T68" s="59">
        <f>'[1]HK3'!I61</f>
        <v>6</v>
      </c>
      <c r="U68" s="59">
        <f>'[1]HK3'!L61</f>
        <v>6</v>
      </c>
      <c r="V68" s="59">
        <f>'[1]HK3'!O61</f>
        <v>10</v>
      </c>
      <c r="W68" s="59">
        <f>'[1]HK3'!R61</f>
        <v>6</v>
      </c>
      <c r="X68" s="59">
        <f>'[1]HK3'!U61</f>
        <v>6</v>
      </c>
      <c r="Y68" s="59">
        <f>'[1]HK3'!X61</f>
        <v>5</v>
      </c>
      <c r="Z68" s="59">
        <f>'[1]HK3'!AA61</f>
        <v>6</v>
      </c>
      <c r="AA68" s="59">
        <f>'[1]HK3'!AD61</f>
        <v>9</v>
      </c>
      <c r="AB68" s="59">
        <f>'[1]HK4'!I61</f>
        <v>5</v>
      </c>
      <c r="AC68" s="150">
        <f>'HK4'!M67</f>
        <v>4</v>
      </c>
      <c r="AD68" s="59">
        <f>'[1]HK4'!O61</f>
        <v>5</v>
      </c>
      <c r="AE68" s="59">
        <f>'[1]HK4'!R61</f>
        <v>0</v>
      </c>
      <c r="AF68" s="59">
        <f>'[1]HK4'!U61</f>
        <v>6</v>
      </c>
      <c r="AG68" s="59">
        <f>'[1]HK4'!X61</f>
        <v>7</v>
      </c>
      <c r="AH68" s="59">
        <f>'[1]HK4'!AA61</f>
        <v>0</v>
      </c>
      <c r="AI68" s="59">
        <f>'[1]HK4'!AD61</f>
        <v>5</v>
      </c>
      <c r="AJ68" s="196">
        <f t="shared" si="6"/>
        <v>5.47</v>
      </c>
      <c r="AK68" s="196">
        <f t="shared" si="7"/>
        <v>5.6</v>
      </c>
      <c r="AL68" s="192" t="str">
        <f t="shared" si="5"/>
        <v>TB</v>
      </c>
      <c r="AM68" s="75">
        <f t="shared" si="8"/>
        <v>3</v>
      </c>
      <c r="AN68" s="75">
        <f t="shared" si="9"/>
        <v>8</v>
      </c>
      <c r="AO68" s="197" t="str">
        <f t="shared" si="10"/>
        <v>Học tiếp</v>
      </c>
    </row>
    <row r="69" spans="1:41" s="133" customFormat="1" ht="18.75" customHeight="1">
      <c r="A69" s="73">
        <v>59</v>
      </c>
      <c r="B69" s="55" t="s">
        <v>183</v>
      </c>
      <c r="C69" s="56" t="s">
        <v>184</v>
      </c>
      <c r="D69" s="75">
        <v>409160109</v>
      </c>
      <c r="E69" s="46" t="s">
        <v>50</v>
      </c>
      <c r="F69" s="74" t="s">
        <v>29</v>
      </c>
      <c r="G69" s="171" t="s">
        <v>93</v>
      </c>
      <c r="H69" s="45">
        <v>6</v>
      </c>
      <c r="I69" s="45">
        <f>'[1]HK1'!J68</f>
        <v>5</v>
      </c>
      <c r="J69" s="45">
        <f>'[1]HK1'!M68</f>
        <v>7</v>
      </c>
      <c r="K69" s="45">
        <f>'[1]HK1'!P68</f>
        <v>5</v>
      </c>
      <c r="L69" s="45">
        <f>'[1]HK1'!S68</f>
        <v>5</v>
      </c>
      <c r="M69" s="45">
        <f>'[1]HK1'!V68</f>
        <v>7</v>
      </c>
      <c r="N69" s="45">
        <f>'[1]HK1'!Y68</f>
        <v>7</v>
      </c>
      <c r="O69" s="75">
        <f>'[1]HK2'!J68</f>
        <v>6</v>
      </c>
      <c r="P69" s="75">
        <f>'[1]HK2'!M68</f>
        <v>5</v>
      </c>
      <c r="Q69" s="75">
        <f>'[1]HK2'!P68</f>
        <v>5</v>
      </c>
      <c r="R69" s="59">
        <f>'[1]HK2'!S68</f>
        <v>6</v>
      </c>
      <c r="S69" s="59">
        <f>'[1]HK2'!V68</f>
        <v>8</v>
      </c>
      <c r="T69" s="59">
        <f>'[1]HK3'!I62</f>
        <v>6</v>
      </c>
      <c r="U69" s="59">
        <f>'[1]HK3'!L62</f>
        <v>5</v>
      </c>
      <c r="V69" s="59">
        <f>'[1]HK3'!O62</f>
        <v>10</v>
      </c>
      <c r="W69" s="59">
        <f>'[1]HK3'!R62</f>
        <v>5</v>
      </c>
      <c r="X69" s="59">
        <f>'[1]HK3'!U62</f>
        <v>5</v>
      </c>
      <c r="Y69" s="59">
        <f>'[1]HK3'!X62</f>
        <v>5</v>
      </c>
      <c r="Z69" s="59">
        <f>'[1]HK3'!AA62</f>
        <v>5</v>
      </c>
      <c r="AA69" s="59">
        <f>'[1]HK3'!AD62</f>
        <v>6</v>
      </c>
      <c r="AB69" s="59">
        <f>'[1]HK4'!I62</f>
        <v>8</v>
      </c>
      <c r="AC69" s="150">
        <f>'HK4'!M68</f>
        <v>5</v>
      </c>
      <c r="AD69" s="59">
        <f>'[1]HK4'!O62</f>
        <v>5</v>
      </c>
      <c r="AE69" s="59">
        <f>'[1]HK4'!R62</f>
        <v>6</v>
      </c>
      <c r="AF69" s="59">
        <f>'[1]HK4'!U62</f>
        <v>6</v>
      </c>
      <c r="AG69" s="59">
        <f>'[1]HK4'!X62</f>
        <v>5</v>
      </c>
      <c r="AH69" s="59">
        <f>'[1]HK4'!AA62</f>
        <v>0</v>
      </c>
      <c r="AI69" s="59">
        <f>'[1]HK4'!AD62</f>
        <v>5</v>
      </c>
      <c r="AJ69" s="196">
        <f t="shared" si="6"/>
        <v>6.02</v>
      </c>
      <c r="AK69" s="196">
        <f t="shared" si="7"/>
        <v>5.81</v>
      </c>
      <c r="AL69" s="192" t="str">
        <f t="shared" si="5"/>
        <v>TB</v>
      </c>
      <c r="AM69" s="75">
        <f t="shared" si="8"/>
        <v>1</v>
      </c>
      <c r="AN69" s="75">
        <f t="shared" si="9"/>
        <v>0</v>
      </c>
      <c r="AO69" s="197" t="str">
        <f t="shared" si="10"/>
        <v>Học tiếp</v>
      </c>
    </row>
    <row r="70" spans="1:41" s="133" customFormat="1" ht="18.75" customHeight="1">
      <c r="A70" s="77">
        <v>60</v>
      </c>
      <c r="B70" s="55" t="s">
        <v>185</v>
      </c>
      <c r="C70" s="56" t="s">
        <v>186</v>
      </c>
      <c r="D70" s="75">
        <v>409160110</v>
      </c>
      <c r="E70" s="46" t="s">
        <v>51</v>
      </c>
      <c r="F70" s="74" t="s">
        <v>19</v>
      </c>
      <c r="G70" s="171" t="s">
        <v>93</v>
      </c>
      <c r="H70" s="45">
        <v>7</v>
      </c>
      <c r="I70" s="45">
        <f>'[1]HK1'!J69</f>
        <v>7</v>
      </c>
      <c r="J70" s="45">
        <f>'[1]HK1'!M69</f>
        <v>7</v>
      </c>
      <c r="K70" s="45">
        <f>'[1]HK1'!P69</f>
        <v>7</v>
      </c>
      <c r="L70" s="45">
        <f>'[1]HK1'!S69</f>
        <v>9</v>
      </c>
      <c r="M70" s="45">
        <f>'[1]HK1'!V69</f>
        <v>9</v>
      </c>
      <c r="N70" s="45">
        <f>'[1]HK1'!Y69</f>
        <v>9</v>
      </c>
      <c r="O70" s="75">
        <f>'[1]HK2'!J69</f>
        <v>5</v>
      </c>
      <c r="P70" s="75">
        <f>'[1]HK2'!M69</f>
        <v>6</v>
      </c>
      <c r="Q70" s="75">
        <f>'[1]HK2'!P69</f>
        <v>8</v>
      </c>
      <c r="R70" s="59">
        <f>'[1]HK2'!S69</f>
        <v>5</v>
      </c>
      <c r="S70" s="59">
        <f>'[1]HK2'!V69</f>
        <v>8</v>
      </c>
      <c r="T70" s="59">
        <f>'[1]HK3'!I63</f>
        <v>6</v>
      </c>
      <c r="U70" s="59">
        <f>'[1]HK3'!L63</f>
        <v>6</v>
      </c>
      <c r="V70" s="59">
        <f>'[1]HK3'!O63</f>
        <v>10</v>
      </c>
      <c r="W70" s="59">
        <f>'[1]HK3'!R63</f>
        <v>6</v>
      </c>
      <c r="X70" s="59">
        <f>'[1]HK3'!U63</f>
        <v>6</v>
      </c>
      <c r="Y70" s="59">
        <f>'[1]HK3'!X63</f>
        <v>6</v>
      </c>
      <c r="Z70" s="59">
        <f>'[1]HK3'!AA63</f>
        <v>5</v>
      </c>
      <c r="AA70" s="59">
        <f>'[1]HK3'!AD63</f>
        <v>10</v>
      </c>
      <c r="AB70" s="59">
        <f>'[1]HK4'!I63</f>
        <v>9</v>
      </c>
      <c r="AC70" s="150">
        <f>'HK4'!M69</f>
        <v>6</v>
      </c>
      <c r="AD70" s="59">
        <f>'[1]HK4'!O63</f>
        <v>6</v>
      </c>
      <c r="AE70" s="59">
        <f>'[1]HK4'!R63</f>
        <v>7</v>
      </c>
      <c r="AF70" s="59">
        <f>'[1]HK4'!U63</f>
        <v>7</v>
      </c>
      <c r="AG70" s="59">
        <f>'[1]HK4'!X63</f>
        <v>8</v>
      </c>
      <c r="AH70" s="59">
        <f>'[1]HK4'!AA63</f>
        <v>0</v>
      </c>
      <c r="AI70" s="59">
        <f>'[1]HK4'!AD63</f>
        <v>8</v>
      </c>
      <c r="AJ70" s="196">
        <f t="shared" si="6"/>
        <v>6.87</v>
      </c>
      <c r="AK70" s="196">
        <f t="shared" si="7"/>
        <v>6.95</v>
      </c>
      <c r="AL70" s="192" t="str">
        <f t="shared" si="5"/>
        <v>TBK</v>
      </c>
      <c r="AM70" s="75">
        <f t="shared" si="8"/>
        <v>1</v>
      </c>
      <c r="AN70" s="75">
        <f t="shared" si="9"/>
        <v>0</v>
      </c>
      <c r="AO70" s="197" t="str">
        <f t="shared" si="10"/>
        <v>Học tiếp</v>
      </c>
    </row>
    <row r="71" spans="1:41" s="133" customFormat="1" ht="18.75" customHeight="1">
      <c r="A71" s="77">
        <v>61</v>
      </c>
      <c r="B71" s="55" t="s">
        <v>187</v>
      </c>
      <c r="C71" s="56" t="s">
        <v>188</v>
      </c>
      <c r="D71" s="75">
        <v>409160111</v>
      </c>
      <c r="E71" s="46" t="s">
        <v>52</v>
      </c>
      <c r="F71" s="74" t="s">
        <v>235</v>
      </c>
      <c r="G71" s="171" t="s">
        <v>93</v>
      </c>
      <c r="H71" s="45">
        <v>6</v>
      </c>
      <c r="I71" s="45">
        <f>'[1]HK1'!J70</f>
        <v>8</v>
      </c>
      <c r="J71" s="45">
        <f>'[1]HK1'!M70</f>
        <v>7</v>
      </c>
      <c r="K71" s="45">
        <f>'[1]HK1'!P70</f>
        <v>6</v>
      </c>
      <c r="L71" s="45">
        <f>'[1]HK1'!S70</f>
        <v>8</v>
      </c>
      <c r="M71" s="45">
        <f>'[1]HK1'!V70</f>
        <v>5</v>
      </c>
      <c r="N71" s="45">
        <f>'[1]HK1'!Y70</f>
        <v>6</v>
      </c>
      <c r="O71" s="75">
        <f>'[1]HK2'!J70</f>
        <v>5</v>
      </c>
      <c r="P71" s="75">
        <f>'[1]HK2'!M70</f>
        <v>6</v>
      </c>
      <c r="Q71" s="75">
        <f>'[1]HK2'!P70</f>
        <v>6</v>
      </c>
      <c r="R71" s="59">
        <f>'[1]HK2'!S70</f>
        <v>7</v>
      </c>
      <c r="S71" s="59">
        <f>'[1]HK2'!V70</f>
        <v>8</v>
      </c>
      <c r="T71" s="59">
        <f>'[1]HK3'!I64</f>
        <v>5</v>
      </c>
      <c r="U71" s="59">
        <f>'[1]HK3'!L64</f>
        <v>7</v>
      </c>
      <c r="V71" s="59">
        <f>'[1]HK3'!O64</f>
        <v>10</v>
      </c>
      <c r="W71" s="59">
        <f>'[1]HK3'!R64</f>
        <v>6</v>
      </c>
      <c r="X71" s="59">
        <f>'[1]HK3'!U64</f>
        <v>5</v>
      </c>
      <c r="Y71" s="59">
        <f>'[1]HK3'!X64</f>
        <v>6</v>
      </c>
      <c r="Z71" s="59">
        <f>'[1]HK3'!AA64</f>
        <v>6</v>
      </c>
      <c r="AA71" s="59">
        <f>'[1]HK3'!AD64</f>
        <v>7</v>
      </c>
      <c r="AB71" s="59">
        <f>'[1]HK4'!I64</f>
        <v>8</v>
      </c>
      <c r="AC71" s="150">
        <f>'HK4'!M70</f>
        <v>6</v>
      </c>
      <c r="AD71" s="59">
        <f>'[1]HK4'!O64</f>
        <v>4</v>
      </c>
      <c r="AE71" s="59">
        <f>'[1]HK4'!R64</f>
        <v>7</v>
      </c>
      <c r="AF71" s="59">
        <f>'[1]HK4'!U64</f>
        <v>7</v>
      </c>
      <c r="AG71" s="59">
        <f>'[1]HK4'!X64</f>
        <v>6</v>
      </c>
      <c r="AH71" s="59">
        <f>'[1]HK4'!AA64</f>
        <v>2</v>
      </c>
      <c r="AI71" s="59">
        <f>'[1]HK4'!AD64</f>
        <v>5</v>
      </c>
      <c r="AJ71" s="196">
        <f t="shared" si="6"/>
        <v>6.47</v>
      </c>
      <c r="AK71" s="196">
        <f t="shared" si="7"/>
        <v>6.41</v>
      </c>
      <c r="AL71" s="192" t="str">
        <f t="shared" si="5"/>
        <v>TBK</v>
      </c>
      <c r="AM71" s="75">
        <f t="shared" si="8"/>
        <v>2</v>
      </c>
      <c r="AN71" s="75">
        <f t="shared" si="9"/>
        <v>4</v>
      </c>
      <c r="AO71" s="197" t="str">
        <f t="shared" si="10"/>
        <v>Học tiếp</v>
      </c>
    </row>
    <row r="72" spans="1:41" s="133" customFormat="1" ht="18.75" customHeight="1">
      <c r="A72" s="73">
        <v>62</v>
      </c>
      <c r="B72" s="55" t="s">
        <v>189</v>
      </c>
      <c r="C72" s="56" t="s">
        <v>190</v>
      </c>
      <c r="D72" s="75">
        <v>409160112</v>
      </c>
      <c r="E72" s="46" t="s">
        <v>53</v>
      </c>
      <c r="F72" s="74" t="s">
        <v>16</v>
      </c>
      <c r="G72" s="171" t="s">
        <v>93</v>
      </c>
      <c r="H72" s="45">
        <v>6</v>
      </c>
      <c r="I72" s="45">
        <f>'[1]HK1'!J71</f>
        <v>6</v>
      </c>
      <c r="J72" s="45">
        <f>'[1]HK1'!M71</f>
        <v>6</v>
      </c>
      <c r="K72" s="45">
        <f>'[1]HK1'!P71</f>
        <v>5</v>
      </c>
      <c r="L72" s="45">
        <f>'[1]HK1'!S71</f>
        <v>8</v>
      </c>
      <c r="M72" s="45">
        <f>'[1]HK1'!V71</f>
        <v>5</v>
      </c>
      <c r="N72" s="45">
        <f>'[1]HK1'!Y71</f>
        <v>8</v>
      </c>
      <c r="O72" s="75">
        <f>'[1]HK2'!J71</f>
        <v>6</v>
      </c>
      <c r="P72" s="75">
        <f>'[1]HK2'!M71</f>
        <v>6</v>
      </c>
      <c r="Q72" s="75">
        <f>'[1]HK2'!P71</f>
        <v>5</v>
      </c>
      <c r="R72" s="59">
        <f>'[1]HK2'!S71</f>
        <v>6</v>
      </c>
      <c r="S72" s="59">
        <f>'[1]HK2'!V71</f>
        <v>8</v>
      </c>
      <c r="T72" s="59">
        <f>'[1]HK3'!I65</f>
        <v>7</v>
      </c>
      <c r="U72" s="59">
        <f>'[1]HK3'!L65</f>
        <v>5</v>
      </c>
      <c r="V72" s="59">
        <f>'[1]HK3'!O65</f>
        <v>9</v>
      </c>
      <c r="W72" s="59">
        <f>'[1]HK3'!R65</f>
        <v>5</v>
      </c>
      <c r="X72" s="59">
        <f>'[1]HK3'!U65</f>
        <v>6</v>
      </c>
      <c r="Y72" s="59">
        <f>'[1]HK3'!X65</f>
        <v>5</v>
      </c>
      <c r="Z72" s="59">
        <f>'[1]HK3'!AA65</f>
        <v>6</v>
      </c>
      <c r="AA72" s="59">
        <f>'[1]HK3'!AD65</f>
        <v>9</v>
      </c>
      <c r="AB72" s="59">
        <f>'[1]HK4'!I65</f>
        <v>7</v>
      </c>
      <c r="AC72" s="150">
        <f>'HK4'!M71</f>
        <v>5</v>
      </c>
      <c r="AD72" s="59">
        <f>'[1]HK4'!O65</f>
        <v>5</v>
      </c>
      <c r="AE72" s="59">
        <f>'[1]HK4'!R65</f>
        <v>5</v>
      </c>
      <c r="AF72" s="59">
        <f>'[1]HK4'!U65</f>
        <v>6</v>
      </c>
      <c r="AG72" s="59">
        <f>'[1]HK4'!X65</f>
        <v>8</v>
      </c>
      <c r="AH72" s="59">
        <f>'[1]HK4'!AA65</f>
        <v>0</v>
      </c>
      <c r="AI72" s="59">
        <f>'[1]HK4'!AD65</f>
        <v>5</v>
      </c>
      <c r="AJ72" s="196">
        <f t="shared" si="6"/>
        <v>6</v>
      </c>
      <c r="AK72" s="196">
        <f t="shared" si="7"/>
        <v>5.9</v>
      </c>
      <c r="AL72" s="192" t="str">
        <f t="shared" si="5"/>
        <v>TB</v>
      </c>
      <c r="AM72" s="75">
        <f t="shared" si="8"/>
        <v>1</v>
      </c>
      <c r="AN72" s="75">
        <f t="shared" si="9"/>
        <v>0</v>
      </c>
      <c r="AO72" s="197" t="str">
        <f t="shared" si="10"/>
        <v>Học tiếp</v>
      </c>
    </row>
    <row r="73" spans="1:41" s="133" customFormat="1" ht="18.75" customHeight="1">
      <c r="A73" s="77">
        <v>63</v>
      </c>
      <c r="B73" s="55" t="s">
        <v>191</v>
      </c>
      <c r="C73" s="56" t="s">
        <v>192</v>
      </c>
      <c r="D73" s="75">
        <v>409160113</v>
      </c>
      <c r="E73" s="46" t="s">
        <v>271</v>
      </c>
      <c r="F73" s="74" t="s">
        <v>18</v>
      </c>
      <c r="G73" s="171" t="s">
        <v>93</v>
      </c>
      <c r="H73" s="45">
        <v>6</v>
      </c>
      <c r="I73" s="45">
        <f>'[1]HK1'!J72</f>
        <v>7</v>
      </c>
      <c r="J73" s="45">
        <f>'[1]HK1'!M72</f>
        <v>7</v>
      </c>
      <c r="K73" s="45">
        <f>'[1]HK1'!P72</f>
        <v>5</v>
      </c>
      <c r="L73" s="45">
        <f>'[1]HK1'!S72</f>
        <v>5</v>
      </c>
      <c r="M73" s="45">
        <f>'[1]HK1'!V72</f>
        <v>4</v>
      </c>
      <c r="N73" s="45">
        <f>'[1]HK1'!Y72</f>
        <v>6</v>
      </c>
      <c r="O73" s="75">
        <f>'[1]HK2'!J72</f>
        <v>5</v>
      </c>
      <c r="P73" s="75">
        <f>'[1]HK2'!M72</f>
        <v>6</v>
      </c>
      <c r="Q73" s="75">
        <f>'[1]HK2'!P72</f>
        <v>6</v>
      </c>
      <c r="R73" s="59">
        <f>'[1]HK2'!S72</f>
        <v>5</v>
      </c>
      <c r="S73" s="59">
        <f>'[1]HK2'!V72</f>
        <v>8</v>
      </c>
      <c r="T73" s="59">
        <f>'[1]HK3'!I66</f>
        <v>7</v>
      </c>
      <c r="U73" s="59">
        <f>'[1]HK3'!L66</f>
        <v>5</v>
      </c>
      <c r="V73" s="59">
        <f>'[1]HK3'!O66</f>
        <v>7</v>
      </c>
      <c r="W73" s="59">
        <f>'[1]HK3'!R66</f>
        <v>6</v>
      </c>
      <c r="X73" s="59">
        <f>'[1]HK3'!U66</f>
        <v>6</v>
      </c>
      <c r="Y73" s="59">
        <f>'[1]HK3'!X66</f>
        <v>6</v>
      </c>
      <c r="Z73" s="59">
        <f>'[1]HK3'!AA66</f>
        <v>6</v>
      </c>
      <c r="AA73" s="59">
        <f>'[1]HK3'!AD66</f>
        <v>9</v>
      </c>
      <c r="AB73" s="59">
        <f>'[1]HK4'!I66</f>
        <v>6</v>
      </c>
      <c r="AC73" s="150">
        <f>'HK4'!M72</f>
        <v>6</v>
      </c>
      <c r="AD73" s="59">
        <f>'[1]HK4'!O66</f>
        <v>4</v>
      </c>
      <c r="AE73" s="59">
        <f>'[1]HK4'!R66</f>
        <v>7</v>
      </c>
      <c r="AF73" s="59">
        <f>'[1]HK4'!U66</f>
        <v>6</v>
      </c>
      <c r="AG73" s="59">
        <f>'[1]HK4'!X66</f>
        <v>6</v>
      </c>
      <c r="AH73" s="59">
        <f>'[1]HK4'!AA66</f>
        <v>0</v>
      </c>
      <c r="AI73" s="59">
        <f>'[1]HK4'!AD66</f>
        <v>5</v>
      </c>
      <c r="AJ73" s="196">
        <f t="shared" si="6"/>
        <v>6</v>
      </c>
      <c r="AK73" s="196">
        <f t="shared" si="7"/>
        <v>5.78</v>
      </c>
      <c r="AL73" s="192" t="str">
        <f t="shared" si="5"/>
        <v>TB</v>
      </c>
      <c r="AM73" s="75">
        <f t="shared" si="8"/>
        <v>3</v>
      </c>
      <c r="AN73" s="75">
        <f t="shared" si="9"/>
        <v>8</v>
      </c>
      <c r="AO73" s="197" t="str">
        <f t="shared" si="10"/>
        <v>Học tiếp</v>
      </c>
    </row>
    <row r="74" spans="1:41" s="133" customFormat="1" ht="18.75" customHeight="1">
      <c r="A74" s="73">
        <v>64</v>
      </c>
      <c r="B74" s="55" t="s">
        <v>193</v>
      </c>
      <c r="C74" s="56" t="s">
        <v>194</v>
      </c>
      <c r="D74" s="75">
        <v>409160114</v>
      </c>
      <c r="E74" s="46" t="s">
        <v>280</v>
      </c>
      <c r="F74" s="74" t="s">
        <v>8</v>
      </c>
      <c r="G74" s="171" t="s">
        <v>93</v>
      </c>
      <c r="H74" s="45">
        <v>6</v>
      </c>
      <c r="I74" s="45">
        <f>'[1]HK1'!J73</f>
        <v>8</v>
      </c>
      <c r="J74" s="45">
        <f>'[1]HK1'!M73</f>
        <v>7</v>
      </c>
      <c r="K74" s="45">
        <f>'[1]HK1'!P73</f>
        <v>5</v>
      </c>
      <c r="L74" s="45">
        <f>'[1]HK1'!S73</f>
        <v>7</v>
      </c>
      <c r="M74" s="45">
        <f>'[1]HK1'!V73</f>
        <v>5</v>
      </c>
      <c r="N74" s="45">
        <f>'[1]HK1'!Y73</f>
        <v>7</v>
      </c>
      <c r="O74" s="75">
        <f>'[1]HK2'!J73</f>
        <v>5</v>
      </c>
      <c r="P74" s="75">
        <f>'[1]HK2'!M73</f>
        <v>6</v>
      </c>
      <c r="Q74" s="75">
        <f>'[1]HK2'!P73</f>
        <v>8</v>
      </c>
      <c r="R74" s="59">
        <f>'[1]HK2'!S73</f>
        <v>6</v>
      </c>
      <c r="S74" s="59">
        <f>'[1]HK2'!V73</f>
        <v>8</v>
      </c>
      <c r="T74" s="59">
        <f>'[1]HK3'!I67</f>
        <v>7</v>
      </c>
      <c r="U74" s="59">
        <f>'[1]HK3'!L67</f>
        <v>7</v>
      </c>
      <c r="V74" s="59">
        <f>'[1]HK3'!O67</f>
        <v>10</v>
      </c>
      <c r="W74" s="59">
        <f>'[1]HK3'!R67</f>
        <v>5</v>
      </c>
      <c r="X74" s="59">
        <f>'[1]HK3'!U67</f>
        <v>6</v>
      </c>
      <c r="Y74" s="59">
        <f>'[1]HK3'!X67</f>
        <v>5</v>
      </c>
      <c r="Z74" s="59">
        <f>'[1]HK3'!AA67</f>
        <v>5</v>
      </c>
      <c r="AA74" s="59">
        <f>'[1]HK3'!AD67</f>
        <v>10</v>
      </c>
      <c r="AB74" s="59">
        <f>'[1]HK4'!I67</f>
        <v>6</v>
      </c>
      <c r="AC74" s="150">
        <f>'HK4'!M73</f>
        <v>6</v>
      </c>
      <c r="AD74" s="59">
        <f>'[1]HK4'!O67</f>
        <v>5</v>
      </c>
      <c r="AE74" s="59">
        <f>'[1]HK4'!R67</f>
        <v>6</v>
      </c>
      <c r="AF74" s="59">
        <f>'[1]HK4'!U67</f>
        <v>6</v>
      </c>
      <c r="AG74" s="59">
        <f>'[1]HK4'!X67</f>
        <v>6</v>
      </c>
      <c r="AH74" s="59">
        <f>'[1]HK4'!AA67</f>
        <v>0</v>
      </c>
      <c r="AI74" s="59">
        <f>'[1]HK4'!AD67</f>
        <v>8</v>
      </c>
      <c r="AJ74" s="196">
        <f t="shared" si="6"/>
        <v>6.22</v>
      </c>
      <c r="AK74" s="196">
        <f t="shared" si="7"/>
        <v>6.3</v>
      </c>
      <c r="AL74" s="192" t="str">
        <f t="shared" si="5"/>
        <v>TBK</v>
      </c>
      <c r="AM74" s="75">
        <f t="shared" si="8"/>
        <v>1</v>
      </c>
      <c r="AN74" s="75">
        <f t="shared" si="9"/>
        <v>0</v>
      </c>
      <c r="AO74" s="197" t="str">
        <f t="shared" si="10"/>
        <v>Học tiếp</v>
      </c>
    </row>
    <row r="75" spans="1:41" s="133" customFormat="1" ht="18.75" customHeight="1">
      <c r="A75" s="77">
        <v>65</v>
      </c>
      <c r="B75" s="55" t="s">
        <v>195</v>
      </c>
      <c r="C75" s="56" t="s">
        <v>196</v>
      </c>
      <c r="D75" s="75">
        <v>409160115</v>
      </c>
      <c r="E75" s="46" t="s">
        <v>281</v>
      </c>
      <c r="F75" s="74" t="s">
        <v>235</v>
      </c>
      <c r="G75" s="171" t="s">
        <v>93</v>
      </c>
      <c r="H75" s="45" t="s">
        <v>37</v>
      </c>
      <c r="I75" s="45">
        <f>'[1]HK1'!J74</f>
        <v>8</v>
      </c>
      <c r="J75" s="45">
        <f>'[1]HK1'!M74</f>
        <v>7</v>
      </c>
      <c r="K75" s="45">
        <f>'[1]HK1'!P74</f>
        <v>5</v>
      </c>
      <c r="L75" s="45">
        <f>'[1]HK1'!S74</f>
        <v>7</v>
      </c>
      <c r="M75" s="45">
        <f>'[1]HK1'!V74</f>
        <v>6</v>
      </c>
      <c r="N75" s="45">
        <f>'[1]HK1'!Y74</f>
        <v>7</v>
      </c>
      <c r="O75" s="75">
        <f>'[1]HK2'!J74</f>
        <v>5</v>
      </c>
      <c r="P75" s="75">
        <f>'[1]HK2'!M74</f>
        <v>6</v>
      </c>
      <c r="Q75" s="75">
        <f>'[1]HK2'!P74</f>
        <v>8</v>
      </c>
      <c r="R75" s="59">
        <f>'[1]HK2'!S74</f>
        <v>6</v>
      </c>
      <c r="S75" s="59">
        <f>'[1]HK2'!V74</f>
        <v>9</v>
      </c>
      <c r="T75" s="59">
        <f>'[1]HK3'!I68</f>
        <v>6</v>
      </c>
      <c r="U75" s="59">
        <f>'[1]HK3'!L68</f>
        <v>7</v>
      </c>
      <c r="V75" s="59">
        <f>'[1]HK3'!O68</f>
        <v>9</v>
      </c>
      <c r="W75" s="59">
        <f>'[1]HK3'!R68</f>
        <v>5</v>
      </c>
      <c r="X75" s="59">
        <f>'[1]HK3'!U68</f>
        <v>6</v>
      </c>
      <c r="Y75" s="59">
        <f>'[1]HK3'!X68</f>
        <v>5</v>
      </c>
      <c r="Z75" s="59">
        <f>'[1]HK3'!AA68</f>
        <v>6</v>
      </c>
      <c r="AA75" s="59">
        <f>'[1]HK3'!AD68</f>
        <v>10</v>
      </c>
      <c r="AB75" s="59">
        <f>'[1]HK4'!I68</f>
        <v>5</v>
      </c>
      <c r="AC75" s="150">
        <f>'HK4'!M74</f>
        <v>7</v>
      </c>
      <c r="AD75" s="59">
        <f>'[1]HK4'!O68</f>
        <v>4</v>
      </c>
      <c r="AE75" s="59">
        <f>'[1]HK4'!R68</f>
        <v>5</v>
      </c>
      <c r="AF75" s="59">
        <f>'[1]HK4'!U68</f>
        <v>8</v>
      </c>
      <c r="AG75" s="59">
        <f>'[1]HK4'!X68</f>
        <v>7</v>
      </c>
      <c r="AH75" s="59">
        <f>'[1]HK4'!AA68</f>
        <v>0</v>
      </c>
      <c r="AI75" s="59">
        <f>'[1]HK4'!AD68</f>
        <v>6</v>
      </c>
      <c r="AJ75" s="196">
        <f aca="true" t="shared" si="11" ref="AJ75:AJ83">ROUND(SUMPRODUCT(T75:AI75,$T$10:$AI$10)/SUM($T$10:$AI$10),2)</f>
        <v>6.11</v>
      </c>
      <c r="AK75" s="196">
        <f aca="true" t="shared" si="12" ref="AK75:AK83">ROUND(SUMPRODUCT(H75:AI75,$H$10:$AI$10)/SUM($H$10:$AI$10),2)</f>
        <v>6.29</v>
      </c>
      <c r="AL75" s="192" t="str">
        <f t="shared" si="5"/>
        <v>TBK</v>
      </c>
      <c r="AM75" s="75">
        <f aca="true" t="shared" si="13" ref="AM75:AM83">COUNTIF(H75:AI75,"&lt;5")</f>
        <v>2</v>
      </c>
      <c r="AN75" s="75">
        <f aca="true" t="shared" si="14" ref="AN75:AN83">SUMIF(H75:AI75,"&lt;5",$H$10:$AI$10)</f>
        <v>4</v>
      </c>
      <c r="AO75" s="197" t="str">
        <f aca="true" t="shared" si="15" ref="AO75:AO83">IF(AND(AJ75&gt;=5,AN75&lt;=25),"Học tiếp",IF(OR(AJ75&lt;3.5,AK75&lt;4),"Thôi học","Ngừng học"))</f>
        <v>Học tiếp</v>
      </c>
    </row>
    <row r="76" spans="1:41" s="133" customFormat="1" ht="18.75" customHeight="1">
      <c r="A76" s="77">
        <v>66</v>
      </c>
      <c r="B76" s="55" t="s">
        <v>197</v>
      </c>
      <c r="C76" s="56" t="s">
        <v>198</v>
      </c>
      <c r="D76" s="75">
        <v>409160116</v>
      </c>
      <c r="E76" s="46" t="s">
        <v>282</v>
      </c>
      <c r="F76" s="74" t="s">
        <v>25</v>
      </c>
      <c r="G76" s="171" t="s">
        <v>93</v>
      </c>
      <c r="H76" s="45">
        <v>6</v>
      </c>
      <c r="I76" s="45">
        <f>'[1]HK1'!J75</f>
        <v>5</v>
      </c>
      <c r="J76" s="45">
        <f>'[1]HK1'!M75</f>
        <v>5</v>
      </c>
      <c r="K76" s="45">
        <f>'[1]HK1'!P75</f>
        <v>6</v>
      </c>
      <c r="L76" s="45">
        <f>'[1]HK1'!S75</f>
        <v>5</v>
      </c>
      <c r="M76" s="45">
        <f>'[1]HK1'!V75</f>
        <v>6</v>
      </c>
      <c r="N76" s="45">
        <f>'[1]HK1'!Y75</f>
        <v>5</v>
      </c>
      <c r="O76" s="75">
        <f>'[1]HK2'!J75</f>
        <v>5</v>
      </c>
      <c r="P76" s="75">
        <f>'[1]HK2'!M75</f>
        <v>5</v>
      </c>
      <c r="Q76" s="75">
        <f>'[1]HK2'!P75</f>
        <v>6</v>
      </c>
      <c r="R76" s="59">
        <f>'[1]HK2'!S75</f>
        <v>5</v>
      </c>
      <c r="S76" s="59">
        <f>'[1]HK2'!V75</f>
        <v>8</v>
      </c>
      <c r="T76" s="59">
        <f>'[1]HK3'!I69</f>
        <v>5</v>
      </c>
      <c r="U76" s="59">
        <f>'[1]HK3'!L69</f>
        <v>7</v>
      </c>
      <c r="V76" s="59">
        <f>'[1]HK3'!O69</f>
        <v>10</v>
      </c>
      <c r="W76" s="59">
        <f>'[1]HK3'!R69</f>
        <v>4</v>
      </c>
      <c r="X76" s="59">
        <f>'[1]HK3'!U69</f>
        <v>5</v>
      </c>
      <c r="Y76" s="59">
        <f>'[1]HK3'!X69</f>
        <v>5</v>
      </c>
      <c r="Z76" s="59">
        <f>'[1]HK3'!AA69</f>
        <v>5</v>
      </c>
      <c r="AA76" s="59">
        <f>'[1]HK3'!AD69</f>
        <v>5</v>
      </c>
      <c r="AB76" s="59">
        <f>'[1]HK4'!I69</f>
        <v>5</v>
      </c>
      <c r="AC76" s="150">
        <f>'HK4'!M75</f>
        <v>6</v>
      </c>
      <c r="AD76" s="59">
        <f>'[1]HK4'!O69</f>
        <v>6</v>
      </c>
      <c r="AE76" s="59">
        <f>'[1]HK4'!R69</f>
        <v>7</v>
      </c>
      <c r="AF76" s="59">
        <f>'[1]HK4'!U69</f>
        <v>6</v>
      </c>
      <c r="AG76" s="59">
        <f>'[1]HK4'!X69</f>
        <v>5</v>
      </c>
      <c r="AH76" s="59">
        <f>'[1]HK4'!AA69</f>
        <v>0</v>
      </c>
      <c r="AI76" s="59">
        <f>'[1]HK4'!AD69</f>
        <v>5</v>
      </c>
      <c r="AJ76" s="196">
        <f t="shared" si="11"/>
        <v>5.91</v>
      </c>
      <c r="AK76" s="196">
        <f t="shared" si="12"/>
        <v>5.67</v>
      </c>
      <c r="AL76" s="192" t="str">
        <f aca="true" t="shared" si="16" ref="AL76:AL83">IF(AK76&gt;=9,"Xuất Sắc",IF(AK76&gt;=8,"Giỏi",IF(AK76&gt;=7,"Khá",IF(AK76&gt;=6,"TBK",IF(AK76&gt;=5,"TB",IF(AK76&gt;=4,"Yếu","Kém"))))))</f>
        <v>TB</v>
      </c>
      <c r="AM76" s="75">
        <f t="shared" si="13"/>
        <v>2</v>
      </c>
      <c r="AN76" s="75">
        <f t="shared" si="14"/>
        <v>4</v>
      </c>
      <c r="AO76" s="197" t="str">
        <f t="shared" si="15"/>
        <v>Học tiếp</v>
      </c>
    </row>
    <row r="77" spans="1:41" s="133" customFormat="1" ht="18.75" customHeight="1">
      <c r="A77" s="73">
        <v>67</v>
      </c>
      <c r="B77" s="55" t="s">
        <v>199</v>
      </c>
      <c r="C77" s="56" t="s">
        <v>200</v>
      </c>
      <c r="D77" s="75">
        <v>409160117</v>
      </c>
      <c r="E77" s="46" t="s">
        <v>54</v>
      </c>
      <c r="F77" s="74" t="s">
        <v>7</v>
      </c>
      <c r="G77" s="171" t="s">
        <v>93</v>
      </c>
      <c r="H77" s="45">
        <v>6</v>
      </c>
      <c r="I77" s="45">
        <f>'[1]HK1'!J76</f>
        <v>7</v>
      </c>
      <c r="J77" s="45">
        <f>'[1]HK1'!M76</f>
        <v>6</v>
      </c>
      <c r="K77" s="45">
        <f>'[1]HK1'!P76</f>
        <v>6</v>
      </c>
      <c r="L77" s="45">
        <f>'[1]HK1'!S76</f>
        <v>6</v>
      </c>
      <c r="M77" s="45">
        <f>'[1]HK1'!V76</f>
        <v>6</v>
      </c>
      <c r="N77" s="45">
        <f>'[1]HK1'!Y76</f>
        <v>7</v>
      </c>
      <c r="O77" s="75">
        <f>'[1]HK2'!J76</f>
        <v>5</v>
      </c>
      <c r="P77" s="75">
        <f>'[1]HK2'!M76</f>
        <v>6</v>
      </c>
      <c r="Q77" s="75">
        <f>'[1]HK2'!P76</f>
        <v>8</v>
      </c>
      <c r="R77" s="59">
        <f>'[1]HK2'!S76</f>
        <v>6</v>
      </c>
      <c r="S77" s="59">
        <f>'[1]HK2'!V76</f>
        <v>9</v>
      </c>
      <c r="T77" s="59">
        <f>'[1]HK3'!I70</f>
        <v>7</v>
      </c>
      <c r="U77" s="59">
        <f>'[1]HK3'!L70</f>
        <v>7</v>
      </c>
      <c r="V77" s="59">
        <f>'[1]HK3'!O70</f>
        <v>10</v>
      </c>
      <c r="W77" s="59">
        <f>'[1]HK3'!R70</f>
        <v>5</v>
      </c>
      <c r="X77" s="59">
        <f>'[1]HK3'!U70</f>
        <v>5</v>
      </c>
      <c r="Y77" s="59">
        <f>'[1]HK3'!X70</f>
        <v>6</v>
      </c>
      <c r="Z77" s="59">
        <f>'[1]HK3'!AA70</f>
        <v>6</v>
      </c>
      <c r="AA77" s="59">
        <f>'[1]HK3'!AD70</f>
        <v>10</v>
      </c>
      <c r="AB77" s="59">
        <f>'[1]HK4'!I70</f>
        <v>7</v>
      </c>
      <c r="AC77" s="150">
        <f>'HK4'!M76</f>
        <v>6</v>
      </c>
      <c r="AD77" s="59">
        <f>'[1]HK4'!O70</f>
        <v>4</v>
      </c>
      <c r="AE77" s="59">
        <f>'[1]HK4'!R70</f>
        <v>7</v>
      </c>
      <c r="AF77" s="59">
        <f>'[1]HK4'!U70</f>
        <v>7</v>
      </c>
      <c r="AG77" s="59">
        <f>'[1]HK4'!X70</f>
        <v>8</v>
      </c>
      <c r="AH77" s="59">
        <f>'[1]HK4'!AA70</f>
        <v>0</v>
      </c>
      <c r="AI77" s="59">
        <f>'[1]HK4'!AD70</f>
        <v>6</v>
      </c>
      <c r="AJ77" s="196">
        <f t="shared" si="11"/>
        <v>6.49</v>
      </c>
      <c r="AK77" s="196">
        <f t="shared" si="12"/>
        <v>6.42</v>
      </c>
      <c r="AL77" s="192" t="str">
        <f t="shared" si="16"/>
        <v>TBK</v>
      </c>
      <c r="AM77" s="75">
        <f t="shared" si="13"/>
        <v>2</v>
      </c>
      <c r="AN77" s="75">
        <f t="shared" si="14"/>
        <v>4</v>
      </c>
      <c r="AO77" s="197" t="str">
        <f t="shared" si="15"/>
        <v>Học tiếp</v>
      </c>
    </row>
    <row r="78" spans="1:41" s="133" customFormat="1" ht="18.75" customHeight="1">
      <c r="A78" s="77">
        <v>68</v>
      </c>
      <c r="B78" s="55" t="s">
        <v>217</v>
      </c>
      <c r="C78" s="56" t="s">
        <v>218</v>
      </c>
      <c r="D78" s="75">
        <v>409160118</v>
      </c>
      <c r="E78" s="46" t="s">
        <v>283</v>
      </c>
      <c r="F78" s="74" t="s">
        <v>11</v>
      </c>
      <c r="G78" s="172" t="s">
        <v>93</v>
      </c>
      <c r="H78" s="45">
        <v>7</v>
      </c>
      <c r="I78" s="45">
        <f>'[1]HK1'!J77</f>
        <v>6</v>
      </c>
      <c r="J78" s="45">
        <f>'[1]HK1'!M77</f>
        <v>6</v>
      </c>
      <c r="K78" s="45">
        <f>'[1]HK1'!P77</f>
        <v>5</v>
      </c>
      <c r="L78" s="45">
        <f>'[1]HK1'!S77</f>
        <v>3</v>
      </c>
      <c r="M78" s="45">
        <f>'[1]HK1'!V77</f>
        <v>6</v>
      </c>
      <c r="N78" s="45">
        <f>'[1]HK1'!Y77</f>
        <v>5</v>
      </c>
      <c r="O78" s="75">
        <f>'[1]HK2'!J77</f>
        <v>5</v>
      </c>
      <c r="P78" s="75">
        <f>'[1]HK2'!M77</f>
        <v>6</v>
      </c>
      <c r="Q78" s="75">
        <f>'[1]HK2'!P77</f>
        <v>6</v>
      </c>
      <c r="R78" s="59">
        <f>'[1]HK2'!S77</f>
        <v>5</v>
      </c>
      <c r="S78" s="59">
        <f>'[1]HK2'!V77</f>
        <v>8</v>
      </c>
      <c r="T78" s="59">
        <f>'[1]HK3'!I71</f>
        <v>6</v>
      </c>
      <c r="U78" s="59">
        <f>'[1]HK3'!L71</f>
        <v>7</v>
      </c>
      <c r="V78" s="59">
        <f>'[1]HK3'!O71</f>
        <v>6</v>
      </c>
      <c r="W78" s="59">
        <f>'[1]HK3'!R71</f>
        <v>2</v>
      </c>
      <c r="X78" s="59">
        <f>'[1]HK3'!U71</f>
        <v>4</v>
      </c>
      <c r="Y78" s="59">
        <f>'[1]HK3'!X71</f>
        <v>5</v>
      </c>
      <c r="Z78" s="59">
        <f>'[1]HK3'!AA71</f>
        <v>5</v>
      </c>
      <c r="AA78" s="59">
        <f>'[1]HK3'!AD71</f>
        <v>5</v>
      </c>
      <c r="AB78" s="59">
        <f>'[1]HK4'!I71</f>
        <v>6</v>
      </c>
      <c r="AC78" s="150">
        <f>'HK4'!M77</f>
        <v>5</v>
      </c>
      <c r="AD78" s="59">
        <f>'[1]HK4'!O71</f>
        <v>0</v>
      </c>
      <c r="AE78" s="59">
        <f>'[1]HK4'!R71</f>
        <v>0</v>
      </c>
      <c r="AF78" s="59">
        <f>'[1]HK4'!U71</f>
        <v>6</v>
      </c>
      <c r="AG78" s="59">
        <f>'[1]HK4'!X71</f>
        <v>5</v>
      </c>
      <c r="AH78" s="59">
        <f>'[1]HK4'!AA71</f>
        <v>0</v>
      </c>
      <c r="AI78" s="59">
        <f>'[1]HK4'!AD71</f>
        <v>0</v>
      </c>
      <c r="AJ78" s="196">
        <f t="shared" si="11"/>
        <v>4.4</v>
      </c>
      <c r="AK78" s="196">
        <f t="shared" si="12"/>
        <v>4.85</v>
      </c>
      <c r="AL78" s="192" t="str">
        <f t="shared" si="16"/>
        <v>Yếu</v>
      </c>
      <c r="AM78" s="75">
        <f t="shared" si="13"/>
        <v>7</v>
      </c>
      <c r="AN78" s="75">
        <f t="shared" si="14"/>
        <v>18</v>
      </c>
      <c r="AO78" s="197" t="str">
        <f t="shared" si="15"/>
        <v>Ngừng học</v>
      </c>
    </row>
    <row r="79" spans="1:41" s="133" customFormat="1" ht="18.75" customHeight="1">
      <c r="A79" s="73">
        <v>69</v>
      </c>
      <c r="B79" s="55" t="s">
        <v>219</v>
      </c>
      <c r="C79" s="56" t="s">
        <v>218</v>
      </c>
      <c r="D79" s="75">
        <v>409160119</v>
      </c>
      <c r="E79" s="46" t="s">
        <v>284</v>
      </c>
      <c r="F79" s="74" t="s">
        <v>15</v>
      </c>
      <c r="G79" s="172" t="s">
        <v>93</v>
      </c>
      <c r="H79" s="45">
        <v>6</v>
      </c>
      <c r="I79" s="45">
        <f>'[1]HK1'!J78</f>
        <v>4</v>
      </c>
      <c r="J79" s="45">
        <f>'[1]HK1'!M78</f>
        <v>6</v>
      </c>
      <c r="K79" s="45">
        <f>'[1]HK1'!P78</f>
        <v>5</v>
      </c>
      <c r="L79" s="45">
        <f>'[1]HK1'!S78</f>
        <v>3</v>
      </c>
      <c r="M79" s="45">
        <f>'[1]HK1'!V78</f>
        <v>3</v>
      </c>
      <c r="N79" s="45">
        <f>'[1]HK1'!Y78</f>
        <v>6</v>
      </c>
      <c r="O79" s="75">
        <f>'[1]HK2'!J78</f>
        <v>5</v>
      </c>
      <c r="P79" s="75">
        <f>'[1]HK2'!M78</f>
        <v>3</v>
      </c>
      <c r="Q79" s="75">
        <f>'[1]HK2'!P78</f>
        <v>6</v>
      </c>
      <c r="R79" s="59">
        <f>'[1]HK2'!S78</f>
        <v>6</v>
      </c>
      <c r="S79" s="59">
        <f>'[1]HK2'!V78</f>
        <v>7</v>
      </c>
      <c r="T79" s="59">
        <f>'[1]HK3'!I72</f>
        <v>5</v>
      </c>
      <c r="U79" s="59">
        <f>'[1]HK3'!L72</f>
        <v>0</v>
      </c>
      <c r="V79" s="59">
        <f>'[1]HK3'!O72</f>
        <v>10</v>
      </c>
      <c r="W79" s="59">
        <f>'[1]HK3'!R72</f>
        <v>1</v>
      </c>
      <c r="X79" s="59">
        <f>'[1]HK3'!U72</f>
        <v>4</v>
      </c>
      <c r="Y79" s="59">
        <f>'[1]HK3'!X72</f>
        <v>7</v>
      </c>
      <c r="Z79" s="59">
        <f>'[1]HK3'!AA72</f>
        <v>0</v>
      </c>
      <c r="AA79" s="59">
        <f>'[1]HK3'!AD72</f>
        <v>3</v>
      </c>
      <c r="AB79" s="59">
        <f>'[1]HK4'!I72</f>
        <v>3</v>
      </c>
      <c r="AC79" s="150">
        <f>'HK4'!M78</f>
        <v>0</v>
      </c>
      <c r="AD79" s="59">
        <f>'[1]HK4'!O72</f>
        <v>2</v>
      </c>
      <c r="AE79" s="59">
        <f>'[1]HK4'!R72</f>
        <v>6</v>
      </c>
      <c r="AF79" s="59">
        <f>'[1]HK4'!U72</f>
        <v>7</v>
      </c>
      <c r="AG79" s="59">
        <f>'[1]HK4'!X72</f>
        <v>7</v>
      </c>
      <c r="AH79" s="59">
        <f>'[1]HK4'!AA72</f>
        <v>0</v>
      </c>
      <c r="AI79" s="59">
        <f>'[1]HK4'!AD72</f>
        <v>8</v>
      </c>
      <c r="AJ79" s="196">
        <f t="shared" si="11"/>
        <v>4</v>
      </c>
      <c r="AK79" s="196">
        <f t="shared" si="12"/>
        <v>4.32</v>
      </c>
      <c r="AL79" s="192" t="str">
        <f t="shared" si="16"/>
        <v>Yếu</v>
      </c>
      <c r="AM79" s="75">
        <f t="shared" si="13"/>
        <v>13</v>
      </c>
      <c r="AN79" s="75">
        <f t="shared" si="14"/>
        <v>41</v>
      </c>
      <c r="AO79" s="197" t="str">
        <f t="shared" si="15"/>
        <v>Ngừng học</v>
      </c>
    </row>
    <row r="80" spans="1:41" s="133" customFormat="1" ht="18.75" customHeight="1">
      <c r="A80" s="77">
        <v>70</v>
      </c>
      <c r="B80" s="55" t="s">
        <v>201</v>
      </c>
      <c r="C80" s="56" t="s">
        <v>202</v>
      </c>
      <c r="D80" s="75">
        <v>409160120</v>
      </c>
      <c r="E80" s="46" t="s">
        <v>285</v>
      </c>
      <c r="F80" s="74" t="s">
        <v>29</v>
      </c>
      <c r="G80" s="172" t="s">
        <v>92</v>
      </c>
      <c r="H80" s="45">
        <v>6</v>
      </c>
      <c r="I80" s="45">
        <f>'[1]HK1'!J79</f>
        <v>8</v>
      </c>
      <c r="J80" s="45">
        <f>'[1]HK1'!M79</f>
        <v>8</v>
      </c>
      <c r="K80" s="45">
        <f>'[1]HK1'!P79</f>
        <v>8</v>
      </c>
      <c r="L80" s="45">
        <f>'[1]HK1'!S79</f>
        <v>6</v>
      </c>
      <c r="M80" s="45">
        <f>'[1]HK1'!V79</f>
        <v>7</v>
      </c>
      <c r="N80" s="45">
        <f>'[1]HK1'!Y79</f>
        <v>6</v>
      </c>
      <c r="O80" s="75">
        <f>'[1]HK2'!J79</f>
        <v>8</v>
      </c>
      <c r="P80" s="75">
        <f>'[1]HK2'!M79</f>
        <v>5</v>
      </c>
      <c r="Q80" s="75">
        <f>'[1]HK2'!P79</f>
        <v>5</v>
      </c>
      <c r="R80" s="59">
        <f>'[1]HK2'!S79</f>
        <v>6</v>
      </c>
      <c r="S80" s="59">
        <f>'[1]HK2'!V79</f>
        <v>7</v>
      </c>
      <c r="T80" s="59">
        <f>'[1]HK3'!I73</f>
        <v>5</v>
      </c>
      <c r="U80" s="59">
        <f>'[1]HK3'!L73</f>
        <v>5</v>
      </c>
      <c r="V80" s="59">
        <f>'[1]HK3'!O73</f>
        <v>10</v>
      </c>
      <c r="W80" s="59">
        <f>'[1]HK3'!R73</f>
        <v>6</v>
      </c>
      <c r="X80" s="59">
        <f>'[1]HK3'!U73</f>
        <v>5</v>
      </c>
      <c r="Y80" s="59">
        <f>'[1]HK3'!X73</f>
        <v>5</v>
      </c>
      <c r="Z80" s="59">
        <f>'[1]HK3'!AA73</f>
        <v>5</v>
      </c>
      <c r="AA80" s="59">
        <f>'[1]HK3'!AD73</f>
        <v>5</v>
      </c>
      <c r="AB80" s="59">
        <f>'[1]HK4'!I73</f>
        <v>7</v>
      </c>
      <c r="AC80" s="150">
        <f>'HK4'!M79</f>
        <v>5</v>
      </c>
      <c r="AD80" s="59">
        <f>'[1]HK4'!O73</f>
        <v>5</v>
      </c>
      <c r="AE80" s="59">
        <f>'[1]HK4'!R73</f>
        <v>6</v>
      </c>
      <c r="AF80" s="59">
        <f>'[1]HK4'!U73</f>
        <v>6</v>
      </c>
      <c r="AG80" s="59">
        <f>'[1]HK4'!X73</f>
        <v>5</v>
      </c>
      <c r="AH80" s="59">
        <f>'[1]HK4'!AA73</f>
        <v>0</v>
      </c>
      <c r="AI80" s="59">
        <f>'[1]HK4'!AD73</f>
        <v>7</v>
      </c>
      <c r="AJ80" s="196">
        <f t="shared" si="11"/>
        <v>5.91</v>
      </c>
      <c r="AK80" s="196">
        <f t="shared" si="12"/>
        <v>6.26</v>
      </c>
      <c r="AL80" s="192" t="str">
        <f t="shared" si="16"/>
        <v>TBK</v>
      </c>
      <c r="AM80" s="75">
        <f t="shared" si="13"/>
        <v>1</v>
      </c>
      <c r="AN80" s="75">
        <f t="shared" si="14"/>
        <v>0</v>
      </c>
      <c r="AO80" s="197" t="str">
        <f t="shared" si="15"/>
        <v>Học tiếp</v>
      </c>
    </row>
    <row r="81" spans="1:41" s="133" customFormat="1" ht="18.75" customHeight="1">
      <c r="A81" s="77">
        <v>71</v>
      </c>
      <c r="B81" s="55" t="s">
        <v>203</v>
      </c>
      <c r="C81" s="56" t="s">
        <v>204</v>
      </c>
      <c r="D81" s="75">
        <v>409160121</v>
      </c>
      <c r="E81" s="46" t="s">
        <v>286</v>
      </c>
      <c r="F81" s="74" t="s">
        <v>5</v>
      </c>
      <c r="G81" s="172" t="s">
        <v>93</v>
      </c>
      <c r="H81" s="45">
        <v>6</v>
      </c>
      <c r="I81" s="45">
        <f>'[1]HK1'!J80</f>
        <v>8</v>
      </c>
      <c r="J81" s="45">
        <f>'[1]HK1'!M80</f>
        <v>7</v>
      </c>
      <c r="K81" s="45">
        <f>'[1]HK1'!P80</f>
        <v>7</v>
      </c>
      <c r="L81" s="45">
        <f>'[1]HK1'!S80</f>
        <v>8</v>
      </c>
      <c r="M81" s="45">
        <f>'[1]HK1'!V80</f>
        <v>6</v>
      </c>
      <c r="N81" s="45">
        <f>'[1]HK1'!Y80</f>
        <v>8</v>
      </c>
      <c r="O81" s="75">
        <f>'[1]HK2'!J80</f>
        <v>5</v>
      </c>
      <c r="P81" s="75">
        <f>'[1]HK2'!M80</f>
        <v>6</v>
      </c>
      <c r="Q81" s="75">
        <f>'[1]HK2'!P80</f>
        <v>6</v>
      </c>
      <c r="R81" s="59">
        <f>'[1]HK2'!S80</f>
        <v>6</v>
      </c>
      <c r="S81" s="59">
        <f>'[1]HK2'!V80</f>
        <v>9</v>
      </c>
      <c r="T81" s="59">
        <f>'[1]HK3'!I74</f>
        <v>6</v>
      </c>
      <c r="U81" s="59">
        <f>'[1]HK3'!L74</f>
        <v>7</v>
      </c>
      <c r="V81" s="59">
        <f>'[1]HK3'!O74</f>
        <v>10</v>
      </c>
      <c r="W81" s="59">
        <f>'[1]HK3'!R74</f>
        <v>6</v>
      </c>
      <c r="X81" s="59">
        <f>'[1]HK3'!U74</f>
        <v>7</v>
      </c>
      <c r="Y81" s="59">
        <f>'[1]HK3'!X74</f>
        <v>5</v>
      </c>
      <c r="Z81" s="59">
        <f>'[1]HK3'!AA74</f>
        <v>6</v>
      </c>
      <c r="AA81" s="59">
        <f>'[1]HK3'!AD74</f>
        <v>8</v>
      </c>
      <c r="AB81" s="59">
        <f>'[1]HK4'!I74</f>
        <v>8</v>
      </c>
      <c r="AC81" s="150">
        <f>'HK4'!M80</f>
        <v>5</v>
      </c>
      <c r="AD81" s="59">
        <f>'[1]HK4'!O74</f>
        <v>5</v>
      </c>
      <c r="AE81" s="59">
        <f>'[1]HK4'!R74</f>
        <v>7</v>
      </c>
      <c r="AF81" s="59">
        <f>'[1]HK4'!U74</f>
        <v>7</v>
      </c>
      <c r="AG81" s="59">
        <f>'[1]HK4'!X74</f>
        <v>6</v>
      </c>
      <c r="AH81" s="59">
        <f>'[1]HK4'!AA74</f>
        <v>0</v>
      </c>
      <c r="AI81" s="59">
        <f>'[1]HK4'!AD74</f>
        <v>6</v>
      </c>
      <c r="AJ81" s="196">
        <f t="shared" si="11"/>
        <v>6.58</v>
      </c>
      <c r="AK81" s="196">
        <f t="shared" si="12"/>
        <v>6.53</v>
      </c>
      <c r="AL81" s="192" t="str">
        <f t="shared" si="16"/>
        <v>TBK</v>
      </c>
      <c r="AM81" s="75">
        <f t="shared" si="13"/>
        <v>1</v>
      </c>
      <c r="AN81" s="75">
        <f t="shared" si="14"/>
        <v>0</v>
      </c>
      <c r="AO81" s="197" t="str">
        <f t="shared" si="15"/>
        <v>Học tiếp</v>
      </c>
    </row>
    <row r="82" spans="1:41" s="133" customFormat="1" ht="18.75" customHeight="1">
      <c r="A82" s="73">
        <v>72</v>
      </c>
      <c r="B82" s="55" t="s">
        <v>205</v>
      </c>
      <c r="C82" s="56" t="s">
        <v>206</v>
      </c>
      <c r="D82" s="75">
        <v>409160122</v>
      </c>
      <c r="E82" s="46" t="s">
        <v>287</v>
      </c>
      <c r="F82" s="74" t="s">
        <v>6</v>
      </c>
      <c r="G82" s="172" t="s">
        <v>93</v>
      </c>
      <c r="H82" s="45">
        <v>6</v>
      </c>
      <c r="I82" s="45">
        <f>'[1]HK1'!J81</f>
        <v>8</v>
      </c>
      <c r="J82" s="45">
        <f>'[1]HK1'!M81</f>
        <v>7</v>
      </c>
      <c r="K82" s="45">
        <f>'[1]HK1'!P81</f>
        <v>5</v>
      </c>
      <c r="L82" s="45">
        <f>'[1]HK1'!S81</f>
        <v>7</v>
      </c>
      <c r="M82" s="45">
        <f>'[1]HK1'!V81</f>
        <v>7</v>
      </c>
      <c r="N82" s="45">
        <f>'[1]HK1'!Y81</f>
        <v>7</v>
      </c>
      <c r="O82" s="75">
        <f>'[1]HK2'!J81</f>
        <v>5</v>
      </c>
      <c r="P82" s="75">
        <f>'[1]HK2'!M81</f>
        <v>5</v>
      </c>
      <c r="Q82" s="75">
        <f>'[1]HK2'!P81</f>
        <v>5</v>
      </c>
      <c r="R82" s="59">
        <f>'[1]HK2'!S81</f>
        <v>8</v>
      </c>
      <c r="S82" s="59">
        <f>'[1]HK2'!V81</f>
        <v>8</v>
      </c>
      <c r="T82" s="59">
        <f>'[1]HK3'!I75</f>
        <v>5</v>
      </c>
      <c r="U82" s="59">
        <f>'[1]HK3'!L75</f>
        <v>7</v>
      </c>
      <c r="V82" s="59">
        <f>'[1]HK3'!O75</f>
        <v>10</v>
      </c>
      <c r="W82" s="59">
        <f>'[1]HK3'!R75</f>
        <v>6</v>
      </c>
      <c r="X82" s="59">
        <f>'[1]HK3'!U75</f>
        <v>6</v>
      </c>
      <c r="Y82" s="59">
        <f>'[1]HK3'!X75</f>
        <v>5</v>
      </c>
      <c r="Z82" s="59">
        <f>'[1]HK3'!AA75</f>
        <v>7</v>
      </c>
      <c r="AA82" s="59">
        <f>'[1]HK3'!AD75</f>
        <v>9</v>
      </c>
      <c r="AB82" s="59">
        <f>'[1]HK4'!I75</f>
        <v>9</v>
      </c>
      <c r="AC82" s="150">
        <f>'HK4'!M81</f>
        <v>6</v>
      </c>
      <c r="AD82" s="59">
        <f>'[1]HK4'!O75</f>
        <v>7</v>
      </c>
      <c r="AE82" s="59">
        <f>'[1]HK4'!R75</f>
        <v>6</v>
      </c>
      <c r="AF82" s="59">
        <f>'[1]HK4'!U75</f>
        <v>7</v>
      </c>
      <c r="AG82" s="59">
        <f>'[1]HK4'!X75</f>
        <v>8</v>
      </c>
      <c r="AH82" s="59">
        <f>'[1]HK4'!AA75</f>
        <v>0</v>
      </c>
      <c r="AI82" s="59">
        <f>'[1]HK4'!AD75</f>
        <v>6</v>
      </c>
      <c r="AJ82" s="196">
        <f t="shared" si="11"/>
        <v>6.82</v>
      </c>
      <c r="AK82" s="196">
        <f t="shared" si="12"/>
        <v>6.5</v>
      </c>
      <c r="AL82" s="192" t="str">
        <f t="shared" si="16"/>
        <v>TBK</v>
      </c>
      <c r="AM82" s="75">
        <f t="shared" si="13"/>
        <v>1</v>
      </c>
      <c r="AN82" s="75">
        <f t="shared" si="14"/>
        <v>0</v>
      </c>
      <c r="AO82" s="197" t="str">
        <f t="shared" si="15"/>
        <v>Học tiếp</v>
      </c>
    </row>
    <row r="83" spans="1:41" s="133" customFormat="1" ht="18.75" customHeight="1" thickBot="1">
      <c r="A83" s="83">
        <v>73</v>
      </c>
      <c r="B83" s="62" t="s">
        <v>207</v>
      </c>
      <c r="C83" s="63" t="s">
        <v>208</v>
      </c>
      <c r="D83" s="85">
        <v>409160123</v>
      </c>
      <c r="E83" s="64" t="s">
        <v>288</v>
      </c>
      <c r="F83" s="84" t="s">
        <v>30</v>
      </c>
      <c r="G83" s="173" t="s">
        <v>93</v>
      </c>
      <c r="H83" s="154">
        <v>6</v>
      </c>
      <c r="I83" s="154">
        <f>'[1]HK1'!J82</f>
        <v>6</v>
      </c>
      <c r="J83" s="154">
        <f>'[1]HK1'!M82</f>
        <v>5</v>
      </c>
      <c r="K83" s="154">
        <f>'[1]HK1'!P82</f>
        <v>5</v>
      </c>
      <c r="L83" s="154">
        <f>'[1]HK1'!S82</f>
        <v>7</v>
      </c>
      <c r="M83" s="154">
        <f>'[1]HK1'!V82</f>
        <v>5</v>
      </c>
      <c r="N83" s="154">
        <f>'[1]HK1'!Y82</f>
        <v>8</v>
      </c>
      <c r="O83" s="85">
        <f>'[1]HK2'!J82</f>
        <v>5</v>
      </c>
      <c r="P83" s="85">
        <f>'[1]HK2'!M82</f>
        <v>6</v>
      </c>
      <c r="Q83" s="85">
        <f>'[1]HK2'!P82</f>
        <v>5</v>
      </c>
      <c r="R83" s="59">
        <f>'[1]HK2'!S82</f>
        <v>5</v>
      </c>
      <c r="S83" s="198">
        <f>'[1]HK2'!V82</f>
        <v>9</v>
      </c>
      <c r="T83" s="198">
        <f>'[1]HK3'!I76</f>
        <v>6</v>
      </c>
      <c r="U83" s="198">
        <f>'[1]HK3'!L76</f>
        <v>5</v>
      </c>
      <c r="V83" s="198">
        <f>'[1]HK3'!O76</f>
        <v>10</v>
      </c>
      <c r="W83" s="198">
        <f>'[1]HK3'!R76</f>
        <v>5</v>
      </c>
      <c r="X83" s="198">
        <f>'[1]HK3'!U76</f>
        <v>7</v>
      </c>
      <c r="Y83" s="198">
        <f>'[1]HK3'!X76</f>
        <v>5</v>
      </c>
      <c r="Z83" s="198">
        <f>'[1]HK3'!AA76</f>
        <v>6</v>
      </c>
      <c r="AA83" s="198">
        <f>'[1]HK3'!AD76</f>
        <v>9</v>
      </c>
      <c r="AB83" s="198">
        <f>'[1]HK4'!I76</f>
        <v>6</v>
      </c>
      <c r="AC83" s="150">
        <f>'HK4'!M82</f>
        <v>6</v>
      </c>
      <c r="AD83" s="198">
        <f>'[1]HK4'!O76</f>
        <v>6</v>
      </c>
      <c r="AE83" s="198">
        <f>'[1]HK4'!R76</f>
        <v>9</v>
      </c>
      <c r="AF83" s="198">
        <f>'[1]HK4'!U76</f>
        <v>7</v>
      </c>
      <c r="AG83" s="198">
        <f>'[1]HK4'!X76</f>
        <v>7</v>
      </c>
      <c r="AH83" s="198">
        <f>'[1]HK4'!AA76</f>
        <v>0</v>
      </c>
      <c r="AI83" s="198">
        <f>'[1]HK4'!AD76</f>
        <v>5</v>
      </c>
      <c r="AJ83" s="199">
        <f t="shared" si="11"/>
        <v>6.49</v>
      </c>
      <c r="AK83" s="199">
        <f t="shared" si="12"/>
        <v>5.97</v>
      </c>
      <c r="AL83" s="85" t="str">
        <f t="shared" si="16"/>
        <v>TB</v>
      </c>
      <c r="AM83" s="85">
        <f t="shared" si="13"/>
        <v>1</v>
      </c>
      <c r="AN83" s="85">
        <f t="shared" si="14"/>
        <v>0</v>
      </c>
      <c r="AO83" s="200" t="str">
        <f t="shared" si="15"/>
        <v>Học tiếp</v>
      </c>
    </row>
    <row r="84" spans="1:32" s="120" customFormat="1" ht="17.25" customHeight="1" thickTop="1">
      <c r="A84" s="113"/>
      <c r="B84" s="114"/>
      <c r="C84" s="114"/>
      <c r="D84" s="115"/>
      <c r="E84" s="116"/>
      <c r="F84" s="115"/>
      <c r="G84" s="115"/>
      <c r="H84" s="134"/>
      <c r="I84" s="134"/>
      <c r="J84" s="134"/>
      <c r="K84" s="134"/>
      <c r="L84" s="134"/>
      <c r="M84" s="134"/>
      <c r="N84" s="134"/>
      <c r="O84" s="115"/>
      <c r="Q84" s="115"/>
      <c r="R84" s="134"/>
      <c r="T84" s="124"/>
      <c r="U84" s="124"/>
      <c r="V84" s="115"/>
      <c r="W84" s="136"/>
      <c r="X84" s="135"/>
      <c r="Y84" s="135"/>
      <c r="Z84" s="135"/>
      <c r="AA84" s="178"/>
      <c r="AF84" s="167" t="s">
        <v>303</v>
      </c>
    </row>
    <row r="85" spans="1:32" s="120" customFormat="1" ht="15" customHeight="1">
      <c r="A85" s="113"/>
      <c r="B85" s="114"/>
      <c r="D85" s="28" t="s">
        <v>231</v>
      </c>
      <c r="E85" s="121"/>
      <c r="F85" s="122"/>
      <c r="G85" s="123"/>
      <c r="H85" s="28"/>
      <c r="I85" s="28"/>
      <c r="J85" s="28"/>
      <c r="K85" s="28"/>
      <c r="L85" s="28"/>
      <c r="M85" s="28"/>
      <c r="N85" s="28"/>
      <c r="O85" s="117"/>
      <c r="Q85" s="117"/>
      <c r="R85" s="28"/>
      <c r="T85" s="118"/>
      <c r="U85" s="118"/>
      <c r="V85" s="117"/>
      <c r="W85" s="119"/>
      <c r="AA85" s="91"/>
      <c r="AF85" s="118" t="s">
        <v>301</v>
      </c>
    </row>
    <row r="86" spans="1:32" s="120" customFormat="1" ht="15" customHeight="1">
      <c r="A86" s="113"/>
      <c r="D86" s="124" t="s">
        <v>31</v>
      </c>
      <c r="E86" s="125"/>
      <c r="F86" s="113"/>
      <c r="G86" s="126"/>
      <c r="H86" s="28"/>
      <c r="I86" s="28"/>
      <c r="J86" s="28"/>
      <c r="K86" s="28"/>
      <c r="L86" s="28"/>
      <c r="M86" s="28"/>
      <c r="N86" s="28"/>
      <c r="O86" s="117"/>
      <c r="Q86" s="117"/>
      <c r="R86" s="28"/>
      <c r="T86" s="118"/>
      <c r="U86" s="118"/>
      <c r="V86" s="117"/>
      <c r="W86" s="119"/>
      <c r="AA86" s="91"/>
      <c r="AF86" s="118"/>
    </row>
    <row r="87" spans="1:32" s="120" customFormat="1" ht="13.5" customHeight="1">
      <c r="A87" s="113"/>
      <c r="D87" s="28"/>
      <c r="E87" s="125"/>
      <c r="F87" s="113"/>
      <c r="G87" s="126"/>
      <c r="H87" s="28"/>
      <c r="I87" s="28"/>
      <c r="J87" s="28"/>
      <c r="K87" s="28"/>
      <c r="L87" s="28"/>
      <c r="M87" s="28"/>
      <c r="N87" s="28"/>
      <c r="O87" s="117"/>
      <c r="Q87" s="117"/>
      <c r="R87" s="28"/>
      <c r="T87" s="118"/>
      <c r="U87" s="118"/>
      <c r="V87" s="117"/>
      <c r="W87" s="119"/>
      <c r="AA87" s="91"/>
      <c r="AF87" s="118"/>
    </row>
    <row r="88" spans="1:32" s="120" customFormat="1" ht="16.5" customHeight="1">
      <c r="A88" s="113"/>
      <c r="C88" s="118"/>
      <c r="D88" s="118"/>
      <c r="E88" s="125"/>
      <c r="F88" s="113"/>
      <c r="G88" s="126"/>
      <c r="H88" s="28"/>
      <c r="I88" s="28"/>
      <c r="J88" s="28"/>
      <c r="K88" s="28"/>
      <c r="L88" s="28"/>
      <c r="M88" s="28"/>
      <c r="N88" s="28"/>
      <c r="O88" s="117"/>
      <c r="Q88" s="117"/>
      <c r="R88" s="28"/>
      <c r="T88" s="118"/>
      <c r="U88" s="118"/>
      <c r="V88" s="117"/>
      <c r="W88" s="119"/>
      <c r="AA88" s="91"/>
      <c r="AF88" s="129"/>
    </row>
    <row r="89" spans="1:32" s="120" customFormat="1" ht="28.5" customHeight="1">
      <c r="A89" s="127"/>
      <c r="C89" s="127"/>
      <c r="D89" s="128"/>
      <c r="E89" s="125"/>
      <c r="F89" s="113"/>
      <c r="G89" s="126"/>
      <c r="H89" s="28"/>
      <c r="I89" s="28"/>
      <c r="J89" s="28"/>
      <c r="K89" s="28"/>
      <c r="L89" s="28"/>
      <c r="M89" s="28"/>
      <c r="N89" s="28"/>
      <c r="O89" s="117"/>
      <c r="Q89" s="117"/>
      <c r="R89" s="28"/>
      <c r="T89" s="129"/>
      <c r="U89" s="129"/>
      <c r="V89" s="117"/>
      <c r="W89" s="119"/>
      <c r="AA89" s="91"/>
      <c r="AF89" s="118" t="s">
        <v>302</v>
      </c>
    </row>
    <row r="90" spans="1:27" s="120" customFormat="1" ht="16.5" customHeight="1">
      <c r="A90" s="113"/>
      <c r="D90" s="118" t="s">
        <v>232</v>
      </c>
      <c r="E90" s="125"/>
      <c r="F90" s="113"/>
      <c r="G90" s="126"/>
      <c r="H90" s="28"/>
      <c r="I90" s="28"/>
      <c r="J90" s="28"/>
      <c r="K90" s="28"/>
      <c r="L90" s="28"/>
      <c r="M90" s="28"/>
      <c r="N90" s="118"/>
      <c r="O90" s="117"/>
      <c r="Q90" s="117"/>
      <c r="R90" s="28"/>
      <c r="T90" s="129"/>
      <c r="U90" s="129"/>
      <c r="V90" s="117"/>
      <c r="W90" s="119"/>
      <c r="AA90" s="91"/>
    </row>
  </sheetData>
  <sheetProtection/>
  <mergeCells count="47">
    <mergeCell ref="F8:F10"/>
    <mergeCell ref="G8:G10"/>
    <mergeCell ref="A5:AO5"/>
    <mergeCell ref="A6:AO6"/>
    <mergeCell ref="A8:A10"/>
    <mergeCell ref="B8:C8"/>
    <mergeCell ref="D8:D10"/>
    <mergeCell ref="E8:E10"/>
    <mergeCell ref="H8:H9"/>
    <mergeCell ref="I8:I9"/>
    <mergeCell ref="N8:N9"/>
    <mergeCell ref="O8:O9"/>
    <mergeCell ref="P8:P9"/>
    <mergeCell ref="Q8:Q9"/>
    <mergeCell ref="J8:J9"/>
    <mergeCell ref="K8:K9"/>
    <mergeCell ref="L8:L9"/>
    <mergeCell ref="M8:M9"/>
    <mergeCell ref="R8:R9"/>
    <mergeCell ref="S8:S9"/>
    <mergeCell ref="V8:V9"/>
    <mergeCell ref="W8:W9"/>
    <mergeCell ref="T8:T9"/>
    <mergeCell ref="U8:U9"/>
    <mergeCell ref="X8:X9"/>
    <mergeCell ref="Y8:Y9"/>
    <mergeCell ref="Z1:AK1"/>
    <mergeCell ref="Z2:AK2"/>
    <mergeCell ref="AG8:AG9"/>
    <mergeCell ref="Z8:Z9"/>
    <mergeCell ref="AA8:AA9"/>
    <mergeCell ref="AH8:AH9"/>
    <mergeCell ref="AO8:AO9"/>
    <mergeCell ref="AJ8:AJ9"/>
    <mergeCell ref="AK8:AK9"/>
    <mergeCell ref="AL8:AL9"/>
    <mergeCell ref="AM8:AM9"/>
    <mergeCell ref="A1:I1"/>
    <mergeCell ref="A2:I2"/>
    <mergeCell ref="A3:I3"/>
    <mergeCell ref="AN8:AN9"/>
    <mergeCell ref="AF8:AF9"/>
    <mergeCell ref="AI8:AI9"/>
    <mergeCell ref="AB8:AB9"/>
    <mergeCell ref="AC8:AC9"/>
    <mergeCell ref="AD8:AD9"/>
    <mergeCell ref="AE8:AE9"/>
  </mergeCells>
  <printOptions/>
  <pageMargins left="0.4724409448818898" right="0.15748031496062992" top="0.33" bottom="0.2" header="0.15748031496062992" footer="0.16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89"/>
  <sheetViews>
    <sheetView zoomScalePageLayoutView="0" workbookViewId="0" topLeftCell="B3">
      <pane xSplit="2" ySplit="7" topLeftCell="D70" activePane="bottomRight" state="frozen"/>
      <selection pane="topLeft" activeCell="B3" sqref="B3"/>
      <selection pane="topRight" activeCell="D3" sqref="D3"/>
      <selection pane="bottomLeft" activeCell="B10" sqref="B10"/>
      <selection pane="bottomRight" activeCell="U73" sqref="U73"/>
    </sheetView>
  </sheetViews>
  <sheetFormatPr defaultColWidth="8.796875" defaultRowHeight="15"/>
  <cols>
    <col min="1" max="1" width="3.59765625" style="1" customWidth="1"/>
    <col min="2" max="2" width="13.19921875" style="10" customWidth="1"/>
    <col min="3" max="3" width="6.09765625" style="10" customWidth="1"/>
    <col min="4" max="4" width="8.09765625" style="130" customWidth="1"/>
    <col min="5" max="5" width="8.3984375" style="11" customWidth="1"/>
    <col min="6" max="6" width="11.5" style="11" customWidth="1"/>
    <col min="7" max="7" width="4.8984375" style="11" customWidth="1"/>
    <col min="8" max="22" width="3.59765625" style="155" customWidth="1"/>
    <col min="23" max="23" width="3.59765625" style="162" customWidth="1"/>
    <col min="24" max="24" width="3.59765625" style="160" customWidth="1"/>
    <col min="25" max="25" width="3.59765625" style="1" customWidth="1"/>
    <col min="26" max="26" width="3.8984375" style="1" customWidth="1"/>
    <col min="27" max="27" width="9.09765625" style="91" customWidth="1"/>
    <col min="28" max="16384" width="9" style="1" customWidth="1"/>
  </cols>
  <sheetData>
    <row r="1" spans="1:27" s="2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709" t="s">
        <v>221</v>
      </c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23"/>
      <c r="X1" s="156"/>
      <c r="AA1" s="89"/>
    </row>
    <row r="2" spans="1:27" s="2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709" t="s">
        <v>222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23"/>
      <c r="X2" s="156"/>
      <c r="AA2" s="89"/>
    </row>
    <row r="3" spans="1:27" s="2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6"/>
      <c r="X3" s="157"/>
      <c r="AA3" s="89"/>
    </row>
    <row r="4" spans="1:27" s="30" customFormat="1" ht="18" customHeight="1">
      <c r="A4" s="710" t="s">
        <v>298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AA4" s="90"/>
    </row>
    <row r="5" spans="1:27" s="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AA5" s="90"/>
    </row>
    <row r="6" spans="1:27" s="30" customFormat="1" ht="7.5" customHeight="1" thickBot="1">
      <c r="A6" s="31"/>
      <c r="B6" s="31"/>
      <c r="C6" s="31"/>
      <c r="D6" s="31"/>
      <c r="E6" s="32"/>
      <c r="F6" s="31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47"/>
      <c r="X6" s="158"/>
      <c r="AA6" s="90"/>
    </row>
    <row r="7" spans="1:27" s="120" customFormat="1" ht="27" customHeight="1" thickTop="1">
      <c r="A7" s="711" t="s">
        <v>1</v>
      </c>
      <c r="B7" s="697" t="s">
        <v>58</v>
      </c>
      <c r="C7" s="698"/>
      <c r="D7" s="705" t="s">
        <v>55</v>
      </c>
      <c r="E7" s="705" t="s">
        <v>56</v>
      </c>
      <c r="F7" s="705" t="s">
        <v>57</v>
      </c>
      <c r="G7" s="674" t="s">
        <v>220</v>
      </c>
      <c r="H7" s="703" t="s">
        <v>9</v>
      </c>
      <c r="I7" s="701" t="s">
        <v>60</v>
      </c>
      <c r="J7" s="701" t="s">
        <v>61</v>
      </c>
      <c r="K7" s="672" t="s">
        <v>293</v>
      </c>
      <c r="L7" s="701" t="s">
        <v>60</v>
      </c>
      <c r="M7" s="701" t="s">
        <v>61</v>
      </c>
      <c r="N7" s="703" t="s">
        <v>32</v>
      </c>
      <c r="O7" s="701" t="s">
        <v>60</v>
      </c>
      <c r="P7" s="701" t="s">
        <v>61</v>
      </c>
      <c r="Q7" s="703" t="s">
        <v>294</v>
      </c>
      <c r="R7" s="701" t="s">
        <v>60</v>
      </c>
      <c r="S7" s="701" t="s">
        <v>61</v>
      </c>
      <c r="T7" s="703" t="s">
        <v>295</v>
      </c>
      <c r="U7" s="701" t="s">
        <v>60</v>
      </c>
      <c r="V7" s="701" t="s">
        <v>61</v>
      </c>
      <c r="W7" s="703" t="s">
        <v>0</v>
      </c>
      <c r="X7" s="701" t="s">
        <v>60</v>
      </c>
      <c r="Y7" s="701" t="s">
        <v>61</v>
      </c>
      <c r="Z7" s="676" t="s">
        <v>296</v>
      </c>
      <c r="AA7" s="699" t="s">
        <v>297</v>
      </c>
    </row>
    <row r="8" spans="1:27" s="120" customFormat="1" ht="60" customHeight="1">
      <c r="A8" s="712"/>
      <c r="B8" s="139" t="s">
        <v>228</v>
      </c>
      <c r="C8" s="142" t="s">
        <v>229</v>
      </c>
      <c r="D8" s="679"/>
      <c r="E8" s="679"/>
      <c r="F8" s="679"/>
      <c r="G8" s="675"/>
      <c r="H8" s="704"/>
      <c r="I8" s="702"/>
      <c r="J8" s="702"/>
      <c r="K8" s="673"/>
      <c r="L8" s="702"/>
      <c r="M8" s="702"/>
      <c r="N8" s="704"/>
      <c r="O8" s="702"/>
      <c r="P8" s="702"/>
      <c r="Q8" s="704"/>
      <c r="R8" s="702"/>
      <c r="S8" s="702"/>
      <c r="T8" s="704"/>
      <c r="U8" s="702"/>
      <c r="V8" s="702"/>
      <c r="W8" s="704"/>
      <c r="X8" s="702"/>
      <c r="Y8" s="702"/>
      <c r="Z8" s="677"/>
      <c r="AA8" s="700"/>
    </row>
    <row r="9" spans="1:27" s="133" customFormat="1" ht="16.5" customHeight="1" thickBot="1">
      <c r="A9" s="713"/>
      <c r="B9" s="140"/>
      <c r="C9" s="141"/>
      <c r="D9" s="678"/>
      <c r="E9" s="678"/>
      <c r="F9" s="678"/>
      <c r="G9" s="706"/>
      <c r="H9" s="174">
        <v>0</v>
      </c>
      <c r="I9" s="174">
        <v>0</v>
      </c>
      <c r="J9" s="174">
        <v>4</v>
      </c>
      <c r="K9" s="175">
        <v>0</v>
      </c>
      <c r="L9" s="174">
        <v>0</v>
      </c>
      <c r="M9" s="174">
        <v>3</v>
      </c>
      <c r="N9" s="174">
        <v>0</v>
      </c>
      <c r="O9" s="174">
        <v>0</v>
      </c>
      <c r="P9" s="174">
        <v>5</v>
      </c>
      <c r="Q9" s="174">
        <v>0</v>
      </c>
      <c r="R9" s="174">
        <v>0</v>
      </c>
      <c r="S9" s="174">
        <v>4</v>
      </c>
      <c r="T9" s="174">
        <v>0</v>
      </c>
      <c r="U9" s="174">
        <v>0</v>
      </c>
      <c r="V9" s="174">
        <v>4</v>
      </c>
      <c r="W9" s="174">
        <v>0</v>
      </c>
      <c r="X9" s="174">
        <v>0</v>
      </c>
      <c r="Y9" s="174">
        <v>0</v>
      </c>
      <c r="Z9" s="174">
        <f>SUM(H9:Y9)</f>
        <v>20</v>
      </c>
      <c r="AA9" s="177">
        <v>0</v>
      </c>
    </row>
    <row r="10" spans="1:27" s="132" customFormat="1" ht="18" customHeight="1" thickTop="1">
      <c r="A10" s="69">
        <v>1</v>
      </c>
      <c r="B10" s="35" t="s">
        <v>95</v>
      </c>
      <c r="C10" s="36" t="s">
        <v>96</v>
      </c>
      <c r="D10" s="37">
        <v>409160048</v>
      </c>
      <c r="E10" s="38" t="s">
        <v>236</v>
      </c>
      <c r="F10" s="70" t="s">
        <v>15</v>
      </c>
      <c r="G10" s="169" t="s">
        <v>92</v>
      </c>
      <c r="H10" s="149">
        <v>8</v>
      </c>
      <c r="I10" s="149"/>
      <c r="J10" s="150">
        <f>IF(I10="",H10,IF(H10&gt;=5,I10,MAX(H10,I10)))</f>
        <v>8</v>
      </c>
      <c r="K10" s="149">
        <v>7</v>
      </c>
      <c r="L10" s="149"/>
      <c r="M10" s="150">
        <f>IF(L10="",K10,IF(K10&gt;=5,L10,MAX(K10,L10)))</f>
        <v>7</v>
      </c>
      <c r="N10" s="150">
        <v>6</v>
      </c>
      <c r="O10" s="149"/>
      <c r="P10" s="150">
        <f>IF(O10="",N10,IF(N10&gt;=5,O10,MAX(N10,O10)))</f>
        <v>6</v>
      </c>
      <c r="Q10" s="150">
        <v>9</v>
      </c>
      <c r="R10" s="149"/>
      <c r="S10" s="150">
        <f>IF(R10="",Q10,IF(Q10&gt;=5,R10,MAX(Q10,R10)))</f>
        <v>9</v>
      </c>
      <c r="T10" s="149">
        <v>5</v>
      </c>
      <c r="U10" s="149"/>
      <c r="V10" s="150">
        <f>IF(U10="",T10,IF(T10&gt;=5,U10,MAX(T10,U10)))</f>
        <v>5</v>
      </c>
      <c r="W10" s="149">
        <v>6</v>
      </c>
      <c r="X10" s="149"/>
      <c r="Y10" s="150">
        <f aca="true" t="shared" si="0" ref="Y10:Y73">IF(X10="",W10,IF(W10&gt;=5,X10,MAX(W10,X10)))</f>
        <v>6</v>
      </c>
      <c r="Z10" s="176">
        <f>ROUND(SUMPRODUCT(H10:Y10,$H$9:$Y$9)/SUM($H$9:$Y$9),2)</f>
        <v>6.95</v>
      </c>
      <c r="AA10" s="163" t="str">
        <f>IF(Z10&gt;=9,"Xuaát Saéc",IF(Z10&gt;=8,"Gioûi",IF(Z10&gt;=7,"Khaù",IF(Z10&gt;=6,"TB.Khaù",IF(Z10&gt;=5,"Trung Bình",IF(Z10&gt;=4,"Yeáu","Keùm"))))))</f>
        <v>TB.Khaù</v>
      </c>
    </row>
    <row r="11" spans="1:27" s="132" customFormat="1" ht="18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170" t="s">
        <v>93</v>
      </c>
      <c r="H11" s="151">
        <v>8</v>
      </c>
      <c r="I11" s="151"/>
      <c r="J11" s="52">
        <f aca="true" t="shared" si="1" ref="J11:J74">IF(I11="",H11,IF(H11&gt;=5,I11,MAX(H11,I11)))</f>
        <v>8</v>
      </c>
      <c r="K11" s="151">
        <v>8</v>
      </c>
      <c r="L11" s="151"/>
      <c r="M11" s="52">
        <f aca="true" t="shared" si="2" ref="M11:M74">IF(L11="",K11,IF(K11&gt;=5,L11,MAX(K11,L11)))</f>
        <v>8</v>
      </c>
      <c r="N11" s="52">
        <v>5</v>
      </c>
      <c r="O11" s="151"/>
      <c r="P11" s="52">
        <f aca="true" t="shared" si="3" ref="P11:P74">IF(O11="",N11,IF(N11&gt;=5,O11,MAX(N11,O11)))</f>
        <v>5</v>
      </c>
      <c r="Q11" s="52">
        <v>9</v>
      </c>
      <c r="R11" s="151"/>
      <c r="S11" s="52">
        <f aca="true" t="shared" si="4" ref="S11:S74">IF(R11="",Q11,IF(Q11&gt;=5,R11,MAX(Q11,R11)))</f>
        <v>9</v>
      </c>
      <c r="T11" s="151">
        <v>5</v>
      </c>
      <c r="U11" s="151"/>
      <c r="V11" s="52">
        <f aca="true" t="shared" si="5" ref="V11:V74">IF(U11="",T11,IF(T11&gt;=5,U11,MAX(T11,U11)))</f>
        <v>5</v>
      </c>
      <c r="W11" s="151">
        <v>6</v>
      </c>
      <c r="X11" s="151"/>
      <c r="Y11" s="52">
        <f t="shared" si="0"/>
        <v>6</v>
      </c>
      <c r="Z11" s="176">
        <f aca="true" t="shared" si="6" ref="Z11:Z74">ROUND(SUMPRODUCT(H11:Y11,$H$9:$Y$9)/SUM($H$9:$Y$9),2)</f>
        <v>6.85</v>
      </c>
      <c r="AA11" s="164" t="str">
        <f aca="true" t="shared" si="7" ref="AA11:AA74">IF(Z11&gt;=9,"Xuaát Saéc",IF(Z11&gt;=8,"Gioûi",IF(Z11&gt;=7,"Khaù",IF(Z11&gt;=6,"TB.Khaù",IF(Z11&gt;=5,"Trung Bình",IF(Z11&gt;=4,"Yeáu","Keùm"))))))</f>
        <v>TB.Khaù</v>
      </c>
    </row>
    <row r="12" spans="1:27" s="132" customFormat="1" ht="18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170" t="s">
        <v>93</v>
      </c>
      <c r="H12" s="152">
        <v>6</v>
      </c>
      <c r="I12" s="152"/>
      <c r="J12" s="52">
        <f t="shared" si="1"/>
        <v>6</v>
      </c>
      <c r="K12" s="152">
        <v>6</v>
      </c>
      <c r="L12" s="152"/>
      <c r="M12" s="52">
        <f t="shared" si="2"/>
        <v>6</v>
      </c>
      <c r="N12" s="45">
        <v>4</v>
      </c>
      <c r="O12" s="152">
        <v>5</v>
      </c>
      <c r="P12" s="52">
        <f t="shared" si="3"/>
        <v>5</v>
      </c>
      <c r="Q12" s="45">
        <v>6</v>
      </c>
      <c r="R12" s="152"/>
      <c r="S12" s="52">
        <f t="shared" si="4"/>
        <v>6</v>
      </c>
      <c r="T12" s="152">
        <v>7</v>
      </c>
      <c r="U12" s="152"/>
      <c r="V12" s="52">
        <f t="shared" si="5"/>
        <v>7</v>
      </c>
      <c r="W12" s="152">
        <v>8</v>
      </c>
      <c r="X12" s="152"/>
      <c r="Y12" s="52">
        <f t="shared" si="0"/>
        <v>8</v>
      </c>
      <c r="Z12" s="176">
        <f t="shared" si="6"/>
        <v>5.95</v>
      </c>
      <c r="AA12" s="164" t="str">
        <f t="shared" si="7"/>
        <v>Trung Bình</v>
      </c>
    </row>
    <row r="13" spans="1:27" s="132" customFormat="1" ht="18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170" t="s">
        <v>93</v>
      </c>
      <c r="H13" s="152">
        <v>7</v>
      </c>
      <c r="I13" s="152"/>
      <c r="J13" s="52">
        <f t="shared" si="1"/>
        <v>7</v>
      </c>
      <c r="K13" s="152">
        <v>6</v>
      </c>
      <c r="L13" s="152"/>
      <c r="M13" s="52">
        <f t="shared" si="2"/>
        <v>6</v>
      </c>
      <c r="N13" s="45">
        <v>7</v>
      </c>
      <c r="O13" s="152"/>
      <c r="P13" s="52">
        <f t="shared" si="3"/>
        <v>7</v>
      </c>
      <c r="Q13" s="45">
        <v>6</v>
      </c>
      <c r="R13" s="152"/>
      <c r="S13" s="52">
        <f t="shared" si="4"/>
        <v>6</v>
      </c>
      <c r="T13" s="152">
        <v>5</v>
      </c>
      <c r="U13" s="152"/>
      <c r="V13" s="52">
        <f t="shared" si="5"/>
        <v>5</v>
      </c>
      <c r="W13" s="152">
        <v>8</v>
      </c>
      <c r="X13" s="152"/>
      <c r="Y13" s="52">
        <f t="shared" si="0"/>
        <v>8</v>
      </c>
      <c r="Z13" s="176">
        <f t="shared" si="6"/>
        <v>6.25</v>
      </c>
      <c r="AA13" s="164" t="str">
        <f t="shared" si="7"/>
        <v>TB.Khaù</v>
      </c>
    </row>
    <row r="14" spans="1:27" s="132" customFormat="1" ht="18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170" t="s">
        <v>93</v>
      </c>
      <c r="H14" s="152">
        <v>6</v>
      </c>
      <c r="I14" s="152"/>
      <c r="J14" s="52">
        <f t="shared" si="1"/>
        <v>6</v>
      </c>
      <c r="K14" s="152">
        <v>6</v>
      </c>
      <c r="L14" s="152"/>
      <c r="M14" s="52">
        <f t="shared" si="2"/>
        <v>6</v>
      </c>
      <c r="N14" s="45">
        <v>7</v>
      </c>
      <c r="O14" s="152"/>
      <c r="P14" s="52">
        <f t="shared" si="3"/>
        <v>7</v>
      </c>
      <c r="Q14" s="45">
        <v>6</v>
      </c>
      <c r="R14" s="152"/>
      <c r="S14" s="52">
        <f t="shared" si="4"/>
        <v>6</v>
      </c>
      <c r="T14" s="152">
        <v>9</v>
      </c>
      <c r="U14" s="152"/>
      <c r="V14" s="52">
        <f t="shared" si="5"/>
        <v>9</v>
      </c>
      <c r="W14" s="152">
        <v>7</v>
      </c>
      <c r="X14" s="152"/>
      <c r="Y14" s="52">
        <f>IF(X14="",W14,IF(W14&gt;=5,X14,MAX(W14,X14)))</f>
        <v>7</v>
      </c>
      <c r="Z14" s="176">
        <f t="shared" si="6"/>
        <v>6.85</v>
      </c>
      <c r="AA14" s="164" t="str">
        <f t="shared" si="7"/>
        <v>TB.Khaù</v>
      </c>
    </row>
    <row r="15" spans="1:27" s="132" customFormat="1" ht="18" customHeight="1">
      <c r="A15" s="77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170" t="s">
        <v>93</v>
      </c>
      <c r="H15" s="152">
        <v>7</v>
      </c>
      <c r="I15" s="152"/>
      <c r="J15" s="52">
        <f t="shared" si="1"/>
        <v>7</v>
      </c>
      <c r="K15" s="152">
        <v>7</v>
      </c>
      <c r="L15" s="152"/>
      <c r="M15" s="52">
        <f t="shared" si="2"/>
        <v>7</v>
      </c>
      <c r="N15" s="45">
        <v>7</v>
      </c>
      <c r="O15" s="152"/>
      <c r="P15" s="52">
        <f t="shared" si="3"/>
        <v>7</v>
      </c>
      <c r="Q15" s="45">
        <v>9</v>
      </c>
      <c r="R15" s="152"/>
      <c r="S15" s="52">
        <f t="shared" si="4"/>
        <v>9</v>
      </c>
      <c r="T15" s="152">
        <v>8</v>
      </c>
      <c r="U15" s="152"/>
      <c r="V15" s="52">
        <f t="shared" si="5"/>
        <v>8</v>
      </c>
      <c r="W15" s="152">
        <v>7</v>
      </c>
      <c r="X15" s="152"/>
      <c r="Y15" s="52">
        <f t="shared" si="0"/>
        <v>7</v>
      </c>
      <c r="Z15" s="176">
        <f t="shared" si="6"/>
        <v>7.6</v>
      </c>
      <c r="AA15" s="164" t="str">
        <f t="shared" si="7"/>
        <v>Khaù</v>
      </c>
    </row>
    <row r="16" spans="1:27" s="132" customFormat="1" ht="18" customHeight="1">
      <c r="A16" s="73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170" t="s">
        <v>93</v>
      </c>
      <c r="H16" s="152">
        <v>6</v>
      </c>
      <c r="I16" s="152"/>
      <c r="J16" s="52">
        <f t="shared" si="1"/>
        <v>6</v>
      </c>
      <c r="K16" s="152">
        <v>6</v>
      </c>
      <c r="L16" s="152"/>
      <c r="M16" s="52">
        <f t="shared" si="2"/>
        <v>6</v>
      </c>
      <c r="N16" s="45">
        <v>6</v>
      </c>
      <c r="O16" s="152"/>
      <c r="P16" s="52">
        <f t="shared" si="3"/>
        <v>6</v>
      </c>
      <c r="Q16" s="45">
        <v>3</v>
      </c>
      <c r="R16" s="152">
        <v>6</v>
      </c>
      <c r="S16" s="52">
        <f t="shared" si="4"/>
        <v>6</v>
      </c>
      <c r="T16" s="152">
        <v>5</v>
      </c>
      <c r="U16" s="152"/>
      <c r="V16" s="52">
        <f t="shared" si="5"/>
        <v>5</v>
      </c>
      <c r="W16" s="152">
        <v>6</v>
      </c>
      <c r="X16" s="152"/>
      <c r="Y16" s="52">
        <f t="shared" si="0"/>
        <v>6</v>
      </c>
      <c r="Z16" s="176">
        <f t="shared" si="6"/>
        <v>5.8</v>
      </c>
      <c r="AA16" s="164" t="str">
        <f t="shared" si="7"/>
        <v>Trung Bình</v>
      </c>
    </row>
    <row r="17" spans="1:27" s="132" customFormat="1" ht="18" customHeight="1">
      <c r="A17" s="77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170" t="s">
        <v>93</v>
      </c>
      <c r="H17" s="152">
        <v>7</v>
      </c>
      <c r="I17" s="152"/>
      <c r="J17" s="52">
        <f t="shared" si="1"/>
        <v>7</v>
      </c>
      <c r="K17" s="152">
        <v>7</v>
      </c>
      <c r="L17" s="152"/>
      <c r="M17" s="52">
        <f t="shared" si="2"/>
        <v>7</v>
      </c>
      <c r="N17" s="45">
        <v>5</v>
      </c>
      <c r="O17" s="152"/>
      <c r="P17" s="52">
        <f t="shared" si="3"/>
        <v>5</v>
      </c>
      <c r="Q17" s="45">
        <v>8</v>
      </c>
      <c r="R17" s="152"/>
      <c r="S17" s="52">
        <f t="shared" si="4"/>
        <v>8</v>
      </c>
      <c r="T17" s="152">
        <v>6</v>
      </c>
      <c r="U17" s="152"/>
      <c r="V17" s="52">
        <f t="shared" si="5"/>
        <v>6</v>
      </c>
      <c r="W17" s="152">
        <v>8</v>
      </c>
      <c r="X17" s="152"/>
      <c r="Y17" s="52">
        <f t="shared" si="0"/>
        <v>8</v>
      </c>
      <c r="Z17" s="176">
        <f t="shared" si="6"/>
        <v>6.5</v>
      </c>
      <c r="AA17" s="164" t="str">
        <f t="shared" si="7"/>
        <v>TB.Khaù</v>
      </c>
    </row>
    <row r="18" spans="1:27" s="132" customFormat="1" ht="18" customHeight="1">
      <c r="A18" s="73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170" t="s">
        <v>93</v>
      </c>
      <c r="H18" s="152">
        <v>4</v>
      </c>
      <c r="I18" s="152">
        <v>6</v>
      </c>
      <c r="J18" s="52">
        <f t="shared" si="1"/>
        <v>6</v>
      </c>
      <c r="K18" s="152">
        <v>7</v>
      </c>
      <c r="L18" s="152"/>
      <c r="M18" s="52">
        <f t="shared" si="2"/>
        <v>7</v>
      </c>
      <c r="N18" s="45">
        <v>5</v>
      </c>
      <c r="O18" s="152"/>
      <c r="P18" s="52">
        <f t="shared" si="3"/>
        <v>5</v>
      </c>
      <c r="Q18" s="45">
        <v>4</v>
      </c>
      <c r="R18" s="152">
        <v>9</v>
      </c>
      <c r="S18" s="52">
        <f t="shared" si="4"/>
        <v>9</v>
      </c>
      <c r="T18" s="152">
        <v>3</v>
      </c>
      <c r="U18" s="152">
        <v>7</v>
      </c>
      <c r="V18" s="52">
        <f t="shared" si="5"/>
        <v>7</v>
      </c>
      <c r="W18" s="152">
        <v>8</v>
      </c>
      <c r="X18" s="152"/>
      <c r="Y18" s="52">
        <f t="shared" si="0"/>
        <v>8</v>
      </c>
      <c r="Z18" s="176">
        <f t="shared" si="6"/>
        <v>6.7</v>
      </c>
      <c r="AA18" s="164" t="str">
        <f t="shared" si="7"/>
        <v>TB.Khaù</v>
      </c>
    </row>
    <row r="19" spans="1:27" s="132" customFormat="1" ht="18" customHeight="1">
      <c r="A19" s="77">
        <v>10</v>
      </c>
      <c r="B19" s="43" t="s">
        <v>210</v>
      </c>
      <c r="C19" s="53" t="s">
        <v>110</v>
      </c>
      <c r="D19" s="45">
        <v>409160057</v>
      </c>
      <c r="E19" s="46" t="s">
        <v>245</v>
      </c>
      <c r="F19" s="74" t="s">
        <v>19</v>
      </c>
      <c r="G19" s="170" t="s">
        <v>93</v>
      </c>
      <c r="H19" s="152">
        <v>3</v>
      </c>
      <c r="I19" s="152">
        <v>5</v>
      </c>
      <c r="J19" s="52">
        <f t="shared" si="1"/>
        <v>5</v>
      </c>
      <c r="K19" s="152">
        <v>6</v>
      </c>
      <c r="L19" s="152"/>
      <c r="M19" s="52">
        <f t="shared" si="2"/>
        <v>6</v>
      </c>
      <c r="N19" s="45">
        <v>4</v>
      </c>
      <c r="O19" s="152">
        <v>5</v>
      </c>
      <c r="P19" s="52">
        <f t="shared" si="3"/>
        <v>5</v>
      </c>
      <c r="Q19" s="45">
        <v>7</v>
      </c>
      <c r="R19" s="152"/>
      <c r="S19" s="52">
        <f t="shared" si="4"/>
        <v>7</v>
      </c>
      <c r="T19" s="152">
        <v>3</v>
      </c>
      <c r="U19" s="152">
        <v>5</v>
      </c>
      <c r="V19" s="52">
        <f t="shared" si="5"/>
        <v>5</v>
      </c>
      <c r="W19" s="152">
        <v>8</v>
      </c>
      <c r="X19" s="152"/>
      <c r="Y19" s="52">
        <f t="shared" si="0"/>
        <v>8</v>
      </c>
      <c r="Z19" s="176">
        <f t="shared" si="6"/>
        <v>5.55</v>
      </c>
      <c r="AA19" s="164" t="str">
        <f t="shared" si="7"/>
        <v>Trung Bình</v>
      </c>
    </row>
    <row r="20" spans="1:27" s="132" customFormat="1" ht="18" customHeight="1">
      <c r="A20" s="77">
        <v>11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170" t="s">
        <v>93</v>
      </c>
      <c r="H20" s="152">
        <v>3</v>
      </c>
      <c r="I20" s="152">
        <v>5</v>
      </c>
      <c r="J20" s="52">
        <f t="shared" si="1"/>
        <v>5</v>
      </c>
      <c r="K20" s="152">
        <v>6</v>
      </c>
      <c r="L20" s="152"/>
      <c r="M20" s="52">
        <f t="shared" si="2"/>
        <v>6</v>
      </c>
      <c r="N20" s="45">
        <v>7</v>
      </c>
      <c r="O20" s="152"/>
      <c r="P20" s="52">
        <f t="shared" si="3"/>
        <v>7</v>
      </c>
      <c r="Q20" s="45">
        <v>4</v>
      </c>
      <c r="R20" s="152">
        <v>8</v>
      </c>
      <c r="S20" s="52">
        <f t="shared" si="4"/>
        <v>8</v>
      </c>
      <c r="T20" s="152">
        <v>6</v>
      </c>
      <c r="U20" s="152"/>
      <c r="V20" s="52">
        <f t="shared" si="5"/>
        <v>6</v>
      </c>
      <c r="W20" s="152">
        <v>6</v>
      </c>
      <c r="X20" s="152"/>
      <c r="Y20" s="52">
        <f t="shared" si="0"/>
        <v>6</v>
      </c>
      <c r="Z20" s="176">
        <f t="shared" si="6"/>
        <v>6.45</v>
      </c>
      <c r="AA20" s="164" t="str">
        <f t="shared" si="7"/>
        <v>TB.Khaù</v>
      </c>
    </row>
    <row r="21" spans="1:27" s="132" customFormat="1" ht="18" customHeight="1">
      <c r="A21" s="73">
        <v>12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170" t="s">
        <v>93</v>
      </c>
      <c r="H21" s="152">
        <v>3</v>
      </c>
      <c r="I21" s="152">
        <v>5</v>
      </c>
      <c r="J21" s="52">
        <f t="shared" si="1"/>
        <v>5</v>
      </c>
      <c r="K21" s="152">
        <v>6</v>
      </c>
      <c r="L21" s="152"/>
      <c r="M21" s="52">
        <f t="shared" si="2"/>
        <v>6</v>
      </c>
      <c r="N21" s="45">
        <v>4</v>
      </c>
      <c r="O21" s="152">
        <v>5</v>
      </c>
      <c r="P21" s="52">
        <f t="shared" si="3"/>
        <v>5</v>
      </c>
      <c r="Q21" s="45">
        <v>6</v>
      </c>
      <c r="R21" s="152"/>
      <c r="S21" s="52">
        <f t="shared" si="4"/>
        <v>6</v>
      </c>
      <c r="T21" s="152">
        <v>7</v>
      </c>
      <c r="U21" s="152"/>
      <c r="V21" s="52">
        <f t="shared" si="5"/>
        <v>7</v>
      </c>
      <c r="W21" s="152">
        <v>8</v>
      </c>
      <c r="X21" s="152"/>
      <c r="Y21" s="52">
        <f t="shared" si="0"/>
        <v>8</v>
      </c>
      <c r="Z21" s="176">
        <f t="shared" si="6"/>
        <v>5.75</v>
      </c>
      <c r="AA21" s="164" t="str">
        <f t="shared" si="7"/>
        <v>Trung Bình</v>
      </c>
    </row>
    <row r="22" spans="1:27" s="132" customFormat="1" ht="18" customHeight="1">
      <c r="A22" s="77">
        <v>13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170" t="s">
        <v>93</v>
      </c>
      <c r="H22" s="152">
        <v>8</v>
      </c>
      <c r="I22" s="152"/>
      <c r="J22" s="52">
        <f t="shared" si="1"/>
        <v>8</v>
      </c>
      <c r="K22" s="152">
        <v>8</v>
      </c>
      <c r="L22" s="152"/>
      <c r="M22" s="52">
        <f t="shared" si="2"/>
        <v>8</v>
      </c>
      <c r="N22" s="45">
        <v>5</v>
      </c>
      <c r="O22" s="152"/>
      <c r="P22" s="52">
        <f t="shared" si="3"/>
        <v>5</v>
      </c>
      <c r="Q22" s="45">
        <v>8</v>
      </c>
      <c r="R22" s="152"/>
      <c r="S22" s="52">
        <f t="shared" si="4"/>
        <v>8</v>
      </c>
      <c r="T22" s="152">
        <v>5</v>
      </c>
      <c r="U22" s="152"/>
      <c r="V22" s="52">
        <f t="shared" si="5"/>
        <v>5</v>
      </c>
      <c r="W22" s="152">
        <v>9</v>
      </c>
      <c r="X22" s="152"/>
      <c r="Y22" s="52">
        <f t="shared" si="0"/>
        <v>9</v>
      </c>
      <c r="Z22" s="176">
        <f t="shared" si="6"/>
        <v>6.65</v>
      </c>
      <c r="AA22" s="164" t="str">
        <f t="shared" si="7"/>
        <v>TB.Khaù</v>
      </c>
    </row>
    <row r="23" spans="1:27" s="132" customFormat="1" ht="18" customHeight="1">
      <c r="A23" s="73">
        <v>14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170" t="s">
        <v>93</v>
      </c>
      <c r="H23" s="152">
        <v>7</v>
      </c>
      <c r="I23" s="152"/>
      <c r="J23" s="52">
        <f t="shared" si="1"/>
        <v>7</v>
      </c>
      <c r="K23" s="152">
        <v>6</v>
      </c>
      <c r="L23" s="152"/>
      <c r="M23" s="52">
        <f t="shared" si="2"/>
        <v>6</v>
      </c>
      <c r="N23" s="45">
        <v>4</v>
      </c>
      <c r="O23" s="152">
        <v>5</v>
      </c>
      <c r="P23" s="52">
        <f t="shared" si="3"/>
        <v>5</v>
      </c>
      <c r="Q23" s="45">
        <v>8</v>
      </c>
      <c r="R23" s="152"/>
      <c r="S23" s="52">
        <f t="shared" si="4"/>
        <v>8</v>
      </c>
      <c r="T23" s="152">
        <v>5</v>
      </c>
      <c r="U23" s="152"/>
      <c r="V23" s="52">
        <f t="shared" si="5"/>
        <v>5</v>
      </c>
      <c r="W23" s="152">
        <v>6</v>
      </c>
      <c r="X23" s="152"/>
      <c r="Y23" s="52">
        <f t="shared" si="0"/>
        <v>6</v>
      </c>
      <c r="Z23" s="176">
        <f t="shared" si="6"/>
        <v>6.15</v>
      </c>
      <c r="AA23" s="164" t="str">
        <f t="shared" si="7"/>
        <v>TB.Khaù</v>
      </c>
    </row>
    <row r="24" spans="1:27" s="132" customFormat="1" ht="18" customHeight="1">
      <c r="A24" s="77">
        <v>15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170" t="s">
        <v>93</v>
      </c>
      <c r="H24" s="152">
        <v>8</v>
      </c>
      <c r="I24" s="152"/>
      <c r="J24" s="52">
        <f t="shared" si="1"/>
        <v>8</v>
      </c>
      <c r="K24" s="152">
        <v>6</v>
      </c>
      <c r="L24" s="152"/>
      <c r="M24" s="52">
        <f t="shared" si="2"/>
        <v>6</v>
      </c>
      <c r="N24" s="45">
        <v>4</v>
      </c>
      <c r="O24" s="152">
        <v>5</v>
      </c>
      <c r="P24" s="52">
        <f t="shared" si="3"/>
        <v>5</v>
      </c>
      <c r="Q24" s="45">
        <v>8</v>
      </c>
      <c r="R24" s="152"/>
      <c r="S24" s="52">
        <f t="shared" si="4"/>
        <v>8</v>
      </c>
      <c r="T24" s="152">
        <v>4</v>
      </c>
      <c r="U24" s="152">
        <v>6</v>
      </c>
      <c r="V24" s="52">
        <f t="shared" si="5"/>
        <v>6</v>
      </c>
      <c r="W24" s="152">
        <v>7</v>
      </c>
      <c r="X24" s="152"/>
      <c r="Y24" s="52">
        <f t="shared" si="0"/>
        <v>7</v>
      </c>
      <c r="Z24" s="176">
        <f t="shared" si="6"/>
        <v>6.55</v>
      </c>
      <c r="AA24" s="164" t="str">
        <f t="shared" si="7"/>
        <v>TB.Khaù</v>
      </c>
    </row>
    <row r="25" spans="1:27" s="132" customFormat="1" ht="18" customHeight="1">
      <c r="A25" s="77">
        <v>16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171" t="s">
        <v>93</v>
      </c>
      <c r="H25" s="75">
        <v>7</v>
      </c>
      <c r="I25" s="75"/>
      <c r="J25" s="52">
        <f t="shared" si="1"/>
        <v>7</v>
      </c>
      <c r="K25" s="75">
        <v>5</v>
      </c>
      <c r="L25" s="75"/>
      <c r="M25" s="52">
        <f t="shared" si="2"/>
        <v>5</v>
      </c>
      <c r="N25" s="45">
        <v>4</v>
      </c>
      <c r="O25" s="75">
        <v>5</v>
      </c>
      <c r="P25" s="52">
        <f t="shared" si="3"/>
        <v>5</v>
      </c>
      <c r="Q25" s="45">
        <v>6</v>
      </c>
      <c r="R25" s="75"/>
      <c r="S25" s="52">
        <f t="shared" si="4"/>
        <v>6</v>
      </c>
      <c r="T25" s="75">
        <v>4</v>
      </c>
      <c r="U25" s="75">
        <v>6</v>
      </c>
      <c r="V25" s="52">
        <f t="shared" si="5"/>
        <v>6</v>
      </c>
      <c r="W25" s="75">
        <v>8</v>
      </c>
      <c r="X25" s="75"/>
      <c r="Y25" s="52">
        <f t="shared" si="0"/>
        <v>8</v>
      </c>
      <c r="Z25" s="176">
        <f t="shared" si="6"/>
        <v>5.8</v>
      </c>
      <c r="AA25" s="166" t="str">
        <f t="shared" si="7"/>
        <v>Trung Bình</v>
      </c>
    </row>
    <row r="26" spans="1:27" s="132" customFormat="1" ht="18" customHeight="1">
      <c r="A26" s="73">
        <v>17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171" t="s">
        <v>93</v>
      </c>
      <c r="H26" s="152">
        <v>7</v>
      </c>
      <c r="I26" s="152"/>
      <c r="J26" s="52">
        <f t="shared" si="1"/>
        <v>7</v>
      </c>
      <c r="K26" s="152">
        <v>7</v>
      </c>
      <c r="L26" s="152"/>
      <c r="M26" s="52">
        <f t="shared" si="2"/>
        <v>7</v>
      </c>
      <c r="N26" s="45">
        <v>4</v>
      </c>
      <c r="O26" s="152">
        <v>5</v>
      </c>
      <c r="P26" s="52">
        <f t="shared" si="3"/>
        <v>5</v>
      </c>
      <c r="Q26" s="45">
        <v>7</v>
      </c>
      <c r="R26" s="152"/>
      <c r="S26" s="52">
        <f t="shared" si="4"/>
        <v>7</v>
      </c>
      <c r="T26" s="152">
        <v>6</v>
      </c>
      <c r="U26" s="152"/>
      <c r="V26" s="52">
        <f t="shared" si="5"/>
        <v>6</v>
      </c>
      <c r="W26" s="152">
        <v>7</v>
      </c>
      <c r="X26" s="152"/>
      <c r="Y26" s="52">
        <f t="shared" si="0"/>
        <v>7</v>
      </c>
      <c r="Z26" s="176">
        <f t="shared" si="6"/>
        <v>6.3</v>
      </c>
      <c r="AA26" s="164" t="str">
        <f t="shared" si="7"/>
        <v>TB.Khaù</v>
      </c>
    </row>
    <row r="27" spans="1:27" s="132" customFormat="1" ht="18" customHeight="1">
      <c r="A27" s="77">
        <v>18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171" t="s">
        <v>93</v>
      </c>
      <c r="H27" s="152">
        <v>7</v>
      </c>
      <c r="I27" s="152"/>
      <c r="J27" s="52">
        <f t="shared" si="1"/>
        <v>7</v>
      </c>
      <c r="K27" s="152">
        <v>7</v>
      </c>
      <c r="L27" s="152"/>
      <c r="M27" s="52">
        <f t="shared" si="2"/>
        <v>7</v>
      </c>
      <c r="N27" s="45">
        <v>7</v>
      </c>
      <c r="O27" s="152"/>
      <c r="P27" s="52">
        <f t="shared" si="3"/>
        <v>7</v>
      </c>
      <c r="Q27" s="45">
        <v>5</v>
      </c>
      <c r="R27" s="152"/>
      <c r="S27" s="52">
        <f t="shared" si="4"/>
        <v>5</v>
      </c>
      <c r="T27" s="152">
        <v>6</v>
      </c>
      <c r="U27" s="152"/>
      <c r="V27" s="52">
        <f t="shared" si="5"/>
        <v>6</v>
      </c>
      <c r="W27" s="152">
        <v>7</v>
      </c>
      <c r="X27" s="152"/>
      <c r="Y27" s="52">
        <f t="shared" si="0"/>
        <v>7</v>
      </c>
      <c r="Z27" s="176">
        <f t="shared" si="6"/>
        <v>6.4</v>
      </c>
      <c r="AA27" s="164" t="str">
        <f t="shared" si="7"/>
        <v>TB.Khaù</v>
      </c>
    </row>
    <row r="28" spans="1:27" s="132" customFormat="1" ht="18" customHeight="1">
      <c r="A28" s="73">
        <v>19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171" t="s">
        <v>93</v>
      </c>
      <c r="H28" s="152">
        <v>8</v>
      </c>
      <c r="I28" s="152"/>
      <c r="J28" s="52">
        <f t="shared" si="1"/>
        <v>8</v>
      </c>
      <c r="K28" s="152">
        <v>7</v>
      </c>
      <c r="L28" s="152"/>
      <c r="M28" s="52">
        <f t="shared" si="2"/>
        <v>7</v>
      </c>
      <c r="N28" s="45">
        <v>6</v>
      </c>
      <c r="O28" s="152"/>
      <c r="P28" s="52">
        <f t="shared" si="3"/>
        <v>6</v>
      </c>
      <c r="Q28" s="45">
        <v>10</v>
      </c>
      <c r="R28" s="152"/>
      <c r="S28" s="52">
        <f t="shared" si="4"/>
        <v>10</v>
      </c>
      <c r="T28" s="152">
        <v>7</v>
      </c>
      <c r="U28" s="152"/>
      <c r="V28" s="52">
        <f t="shared" si="5"/>
        <v>7</v>
      </c>
      <c r="W28" s="152">
        <v>8</v>
      </c>
      <c r="X28" s="152"/>
      <c r="Y28" s="52">
        <f t="shared" si="0"/>
        <v>8</v>
      </c>
      <c r="Z28" s="176">
        <f t="shared" si="6"/>
        <v>7.55</v>
      </c>
      <c r="AA28" s="164" t="str">
        <f t="shared" si="7"/>
        <v>Khaù</v>
      </c>
    </row>
    <row r="29" spans="1:27" s="132" customFormat="1" ht="18" customHeight="1">
      <c r="A29" s="77">
        <v>20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171" t="s">
        <v>93</v>
      </c>
      <c r="H29" s="152">
        <v>5</v>
      </c>
      <c r="I29" s="152"/>
      <c r="J29" s="52">
        <f t="shared" si="1"/>
        <v>5</v>
      </c>
      <c r="K29" s="152">
        <v>7</v>
      </c>
      <c r="L29" s="152"/>
      <c r="M29" s="52">
        <f t="shared" si="2"/>
        <v>7</v>
      </c>
      <c r="N29" s="45">
        <v>5</v>
      </c>
      <c r="O29" s="152"/>
      <c r="P29" s="52">
        <f t="shared" si="3"/>
        <v>5</v>
      </c>
      <c r="Q29" s="45">
        <v>4</v>
      </c>
      <c r="R29" s="152"/>
      <c r="S29" s="52">
        <f t="shared" si="4"/>
        <v>4</v>
      </c>
      <c r="T29" s="152">
        <v>5</v>
      </c>
      <c r="U29" s="152"/>
      <c r="V29" s="52">
        <f t="shared" si="5"/>
        <v>5</v>
      </c>
      <c r="W29" s="152">
        <v>8</v>
      </c>
      <c r="X29" s="152"/>
      <c r="Y29" s="52">
        <f t="shared" si="0"/>
        <v>8</v>
      </c>
      <c r="Z29" s="176">
        <f t="shared" si="6"/>
        <v>5.1</v>
      </c>
      <c r="AA29" s="164" t="str">
        <f t="shared" si="7"/>
        <v>Trung Bình</v>
      </c>
    </row>
    <row r="30" spans="1:27" s="132" customFormat="1" ht="18" customHeight="1">
      <c r="A30" s="77">
        <v>21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171" t="s">
        <v>93</v>
      </c>
      <c r="H30" s="152">
        <v>6</v>
      </c>
      <c r="I30" s="152"/>
      <c r="J30" s="52">
        <f t="shared" si="1"/>
        <v>6</v>
      </c>
      <c r="K30" s="152">
        <v>6</v>
      </c>
      <c r="L30" s="152"/>
      <c r="M30" s="52">
        <f t="shared" si="2"/>
        <v>6</v>
      </c>
      <c r="N30" s="45">
        <v>7</v>
      </c>
      <c r="O30" s="152"/>
      <c r="P30" s="52">
        <f t="shared" si="3"/>
        <v>7</v>
      </c>
      <c r="Q30" s="45">
        <v>9</v>
      </c>
      <c r="R30" s="152"/>
      <c r="S30" s="52">
        <f t="shared" si="4"/>
        <v>9</v>
      </c>
      <c r="T30" s="152">
        <v>4</v>
      </c>
      <c r="U30" s="152">
        <v>7</v>
      </c>
      <c r="V30" s="52">
        <f t="shared" si="5"/>
        <v>7</v>
      </c>
      <c r="W30" s="152">
        <v>7</v>
      </c>
      <c r="X30" s="152"/>
      <c r="Y30" s="52">
        <f t="shared" si="0"/>
        <v>7</v>
      </c>
      <c r="Z30" s="176">
        <f t="shared" si="6"/>
        <v>7.05</v>
      </c>
      <c r="AA30" s="164" t="str">
        <f t="shared" si="7"/>
        <v>Khaù</v>
      </c>
    </row>
    <row r="31" spans="1:27" s="132" customFormat="1" ht="18" customHeight="1">
      <c r="A31" s="73">
        <v>22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171" t="s">
        <v>93</v>
      </c>
      <c r="H31" s="152">
        <v>6</v>
      </c>
      <c r="I31" s="152"/>
      <c r="J31" s="52">
        <f t="shared" si="1"/>
        <v>6</v>
      </c>
      <c r="K31" s="152">
        <v>7</v>
      </c>
      <c r="L31" s="152"/>
      <c r="M31" s="52">
        <f t="shared" si="2"/>
        <v>7</v>
      </c>
      <c r="N31" s="45">
        <v>6</v>
      </c>
      <c r="O31" s="152"/>
      <c r="P31" s="52">
        <f t="shared" si="3"/>
        <v>6</v>
      </c>
      <c r="Q31" s="45">
        <v>7</v>
      </c>
      <c r="R31" s="152"/>
      <c r="S31" s="52">
        <f t="shared" si="4"/>
        <v>7</v>
      </c>
      <c r="T31" s="152">
        <v>7</v>
      </c>
      <c r="U31" s="152"/>
      <c r="V31" s="52">
        <f t="shared" si="5"/>
        <v>7</v>
      </c>
      <c r="W31" s="152">
        <v>7</v>
      </c>
      <c r="X31" s="152"/>
      <c r="Y31" s="52">
        <f t="shared" si="0"/>
        <v>7</v>
      </c>
      <c r="Z31" s="176">
        <f t="shared" si="6"/>
        <v>6.55</v>
      </c>
      <c r="AA31" s="164" t="str">
        <f t="shared" si="7"/>
        <v>TB.Khaù</v>
      </c>
    </row>
    <row r="32" spans="1:27" s="132" customFormat="1" ht="18" customHeight="1">
      <c r="A32" s="77">
        <v>23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171" t="s">
        <v>93</v>
      </c>
      <c r="H32" s="152">
        <v>5</v>
      </c>
      <c r="I32" s="152"/>
      <c r="J32" s="52">
        <f t="shared" si="1"/>
        <v>5</v>
      </c>
      <c r="K32" s="152">
        <v>5</v>
      </c>
      <c r="L32" s="152"/>
      <c r="M32" s="52">
        <f t="shared" si="2"/>
        <v>5</v>
      </c>
      <c r="N32" s="45">
        <v>7</v>
      </c>
      <c r="O32" s="152"/>
      <c r="P32" s="52">
        <f t="shared" si="3"/>
        <v>7</v>
      </c>
      <c r="Q32" s="45">
        <v>5</v>
      </c>
      <c r="R32" s="152"/>
      <c r="S32" s="52">
        <f t="shared" si="4"/>
        <v>5</v>
      </c>
      <c r="T32" s="152">
        <v>4</v>
      </c>
      <c r="U32" s="152">
        <v>5</v>
      </c>
      <c r="V32" s="52">
        <f t="shared" si="5"/>
        <v>5</v>
      </c>
      <c r="W32" s="152">
        <v>7</v>
      </c>
      <c r="X32" s="152"/>
      <c r="Y32" s="52">
        <f t="shared" si="0"/>
        <v>7</v>
      </c>
      <c r="Z32" s="176">
        <f t="shared" si="6"/>
        <v>5.5</v>
      </c>
      <c r="AA32" s="164" t="str">
        <f t="shared" si="7"/>
        <v>Trung Bình</v>
      </c>
    </row>
    <row r="33" spans="1:27" s="132" customFormat="1" ht="18" customHeight="1">
      <c r="A33" s="73">
        <v>24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171" t="s">
        <v>93</v>
      </c>
      <c r="H33" s="152">
        <v>7</v>
      </c>
      <c r="I33" s="152"/>
      <c r="J33" s="52">
        <f t="shared" si="1"/>
        <v>7</v>
      </c>
      <c r="K33" s="152">
        <v>7</v>
      </c>
      <c r="L33" s="152"/>
      <c r="M33" s="52">
        <f t="shared" si="2"/>
        <v>7</v>
      </c>
      <c r="N33" s="45">
        <v>4</v>
      </c>
      <c r="O33" s="152">
        <v>5</v>
      </c>
      <c r="P33" s="52">
        <f t="shared" si="3"/>
        <v>5</v>
      </c>
      <c r="Q33" s="45">
        <v>7</v>
      </c>
      <c r="R33" s="152"/>
      <c r="S33" s="52">
        <f t="shared" si="4"/>
        <v>7</v>
      </c>
      <c r="T33" s="152">
        <v>5</v>
      </c>
      <c r="U33" s="152"/>
      <c r="V33" s="52">
        <f t="shared" si="5"/>
        <v>5</v>
      </c>
      <c r="W33" s="152">
        <v>8</v>
      </c>
      <c r="X33" s="152"/>
      <c r="Y33" s="52">
        <f t="shared" si="0"/>
        <v>8</v>
      </c>
      <c r="Z33" s="176">
        <f t="shared" si="6"/>
        <v>6.1</v>
      </c>
      <c r="AA33" s="164" t="str">
        <f t="shared" si="7"/>
        <v>TB.Khaù</v>
      </c>
    </row>
    <row r="34" spans="1:27" s="132" customFormat="1" ht="18" customHeight="1">
      <c r="A34" s="77">
        <v>25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171" t="s">
        <v>93</v>
      </c>
      <c r="H34" s="152">
        <v>6</v>
      </c>
      <c r="I34" s="152"/>
      <c r="J34" s="52">
        <f t="shared" si="1"/>
        <v>6</v>
      </c>
      <c r="K34" s="152">
        <v>7</v>
      </c>
      <c r="L34" s="152"/>
      <c r="M34" s="52">
        <f t="shared" si="2"/>
        <v>7</v>
      </c>
      <c r="N34" s="45">
        <v>5</v>
      </c>
      <c r="O34" s="152"/>
      <c r="P34" s="52">
        <f t="shared" si="3"/>
        <v>5</v>
      </c>
      <c r="Q34" s="45">
        <v>7</v>
      </c>
      <c r="R34" s="152"/>
      <c r="S34" s="52">
        <f t="shared" si="4"/>
        <v>7</v>
      </c>
      <c r="T34" s="152">
        <v>6</v>
      </c>
      <c r="U34" s="152"/>
      <c r="V34" s="52">
        <f t="shared" si="5"/>
        <v>6</v>
      </c>
      <c r="W34" s="152">
        <v>7</v>
      </c>
      <c r="X34" s="152"/>
      <c r="Y34" s="52">
        <f t="shared" si="0"/>
        <v>7</v>
      </c>
      <c r="Z34" s="176">
        <f t="shared" si="6"/>
        <v>6.1</v>
      </c>
      <c r="AA34" s="164" t="str">
        <f t="shared" si="7"/>
        <v>TB.Khaù</v>
      </c>
    </row>
    <row r="35" spans="1:27" s="132" customFormat="1" ht="18" customHeight="1">
      <c r="A35" s="77">
        <v>26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171" t="s">
        <v>93</v>
      </c>
      <c r="H35" s="152">
        <v>7</v>
      </c>
      <c r="I35" s="152"/>
      <c r="J35" s="52">
        <f t="shared" si="1"/>
        <v>7</v>
      </c>
      <c r="K35" s="152">
        <v>7</v>
      </c>
      <c r="L35" s="152"/>
      <c r="M35" s="52">
        <f t="shared" si="2"/>
        <v>7</v>
      </c>
      <c r="N35" s="45">
        <v>6</v>
      </c>
      <c r="O35" s="152"/>
      <c r="P35" s="52">
        <f t="shared" si="3"/>
        <v>6</v>
      </c>
      <c r="Q35" s="45">
        <v>9</v>
      </c>
      <c r="R35" s="152"/>
      <c r="S35" s="52">
        <f t="shared" si="4"/>
        <v>9</v>
      </c>
      <c r="T35" s="152">
        <v>5</v>
      </c>
      <c r="U35" s="152"/>
      <c r="V35" s="52">
        <f t="shared" si="5"/>
        <v>5</v>
      </c>
      <c r="W35" s="152">
        <v>7</v>
      </c>
      <c r="X35" s="152"/>
      <c r="Y35" s="52">
        <f t="shared" si="0"/>
        <v>7</v>
      </c>
      <c r="Z35" s="176">
        <f t="shared" si="6"/>
        <v>6.75</v>
      </c>
      <c r="AA35" s="164" t="str">
        <f t="shared" si="7"/>
        <v>TB.Khaù</v>
      </c>
    </row>
    <row r="36" spans="1:27" s="132" customFormat="1" ht="18" customHeight="1">
      <c r="A36" s="73">
        <v>27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171" t="s">
        <v>92</v>
      </c>
      <c r="H36" s="152">
        <v>8</v>
      </c>
      <c r="I36" s="152"/>
      <c r="J36" s="52">
        <f t="shared" si="1"/>
        <v>8</v>
      </c>
      <c r="K36" s="152">
        <v>6</v>
      </c>
      <c r="L36" s="152"/>
      <c r="M36" s="52">
        <f t="shared" si="2"/>
        <v>6</v>
      </c>
      <c r="N36" s="45">
        <v>7</v>
      </c>
      <c r="O36" s="152"/>
      <c r="P36" s="52">
        <f t="shared" si="3"/>
        <v>7</v>
      </c>
      <c r="Q36" s="45">
        <v>7</v>
      </c>
      <c r="R36" s="152"/>
      <c r="S36" s="52">
        <f t="shared" si="4"/>
        <v>7</v>
      </c>
      <c r="T36" s="152">
        <v>4</v>
      </c>
      <c r="U36" s="152">
        <v>5</v>
      </c>
      <c r="V36" s="52">
        <f t="shared" si="5"/>
        <v>5</v>
      </c>
      <c r="W36" s="152">
        <v>6</v>
      </c>
      <c r="X36" s="152"/>
      <c r="Y36" s="52">
        <f t="shared" si="0"/>
        <v>6</v>
      </c>
      <c r="Z36" s="176">
        <f t="shared" si="6"/>
        <v>6.65</v>
      </c>
      <c r="AA36" s="164" t="str">
        <f t="shared" si="7"/>
        <v>TB.Khaù</v>
      </c>
    </row>
    <row r="37" spans="1:27" s="132" customFormat="1" ht="18" customHeight="1">
      <c r="A37" s="77">
        <v>28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171" t="s">
        <v>93</v>
      </c>
      <c r="H37" s="152">
        <v>5</v>
      </c>
      <c r="I37" s="152"/>
      <c r="J37" s="52">
        <f t="shared" si="1"/>
        <v>5</v>
      </c>
      <c r="K37" s="152">
        <v>6</v>
      </c>
      <c r="L37" s="152"/>
      <c r="M37" s="52">
        <f t="shared" si="2"/>
        <v>6</v>
      </c>
      <c r="N37" s="45">
        <v>5</v>
      </c>
      <c r="O37" s="152"/>
      <c r="P37" s="52">
        <f t="shared" si="3"/>
        <v>5</v>
      </c>
      <c r="Q37" s="45">
        <v>5</v>
      </c>
      <c r="R37" s="152"/>
      <c r="S37" s="52">
        <f t="shared" si="4"/>
        <v>5</v>
      </c>
      <c r="T37" s="152">
        <v>5</v>
      </c>
      <c r="U37" s="152"/>
      <c r="V37" s="52">
        <f t="shared" si="5"/>
        <v>5</v>
      </c>
      <c r="W37" s="152">
        <v>7</v>
      </c>
      <c r="X37" s="152"/>
      <c r="Y37" s="52">
        <f t="shared" si="0"/>
        <v>7</v>
      </c>
      <c r="Z37" s="176">
        <f t="shared" si="6"/>
        <v>5.15</v>
      </c>
      <c r="AA37" s="164" t="str">
        <f t="shared" si="7"/>
        <v>Trung Bình</v>
      </c>
    </row>
    <row r="38" spans="1:27" s="132" customFormat="1" ht="18" customHeight="1">
      <c r="A38" s="73">
        <v>29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171" t="s">
        <v>93</v>
      </c>
      <c r="H38" s="152">
        <v>7</v>
      </c>
      <c r="I38" s="152"/>
      <c r="J38" s="52">
        <f t="shared" si="1"/>
        <v>7</v>
      </c>
      <c r="K38" s="152">
        <v>8</v>
      </c>
      <c r="L38" s="152"/>
      <c r="M38" s="52">
        <f t="shared" si="2"/>
        <v>8</v>
      </c>
      <c r="N38" s="45">
        <v>8</v>
      </c>
      <c r="O38" s="152"/>
      <c r="P38" s="52">
        <f t="shared" si="3"/>
        <v>8</v>
      </c>
      <c r="Q38" s="45">
        <v>8</v>
      </c>
      <c r="R38" s="152"/>
      <c r="S38" s="52">
        <f t="shared" si="4"/>
        <v>8</v>
      </c>
      <c r="T38" s="152">
        <v>8</v>
      </c>
      <c r="U38" s="152"/>
      <c r="V38" s="52">
        <f t="shared" si="5"/>
        <v>8</v>
      </c>
      <c r="W38" s="152">
        <v>7</v>
      </c>
      <c r="X38" s="152"/>
      <c r="Y38" s="52">
        <f t="shared" si="0"/>
        <v>7</v>
      </c>
      <c r="Z38" s="176">
        <f t="shared" si="6"/>
        <v>7.8</v>
      </c>
      <c r="AA38" s="164" t="str">
        <f t="shared" si="7"/>
        <v>Khaù</v>
      </c>
    </row>
    <row r="39" spans="1:27" s="132" customFormat="1" ht="18" customHeight="1">
      <c r="A39" s="77">
        <v>30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171" t="s">
        <v>93</v>
      </c>
      <c r="H39" s="152">
        <v>7</v>
      </c>
      <c r="I39" s="152"/>
      <c r="J39" s="52">
        <f t="shared" si="1"/>
        <v>7</v>
      </c>
      <c r="K39" s="152">
        <v>7</v>
      </c>
      <c r="L39" s="152"/>
      <c r="M39" s="52">
        <f t="shared" si="2"/>
        <v>7</v>
      </c>
      <c r="N39" s="45">
        <v>4</v>
      </c>
      <c r="O39" s="152">
        <v>5</v>
      </c>
      <c r="P39" s="52">
        <f t="shared" si="3"/>
        <v>5</v>
      </c>
      <c r="Q39" s="45">
        <v>6</v>
      </c>
      <c r="R39" s="152"/>
      <c r="S39" s="52">
        <f t="shared" si="4"/>
        <v>6</v>
      </c>
      <c r="T39" s="152">
        <v>5</v>
      </c>
      <c r="U39" s="152"/>
      <c r="V39" s="52">
        <f t="shared" si="5"/>
        <v>5</v>
      </c>
      <c r="W39" s="152">
        <v>8</v>
      </c>
      <c r="X39" s="152"/>
      <c r="Y39" s="52">
        <f t="shared" si="0"/>
        <v>8</v>
      </c>
      <c r="Z39" s="176">
        <f t="shared" si="6"/>
        <v>5.9</v>
      </c>
      <c r="AA39" s="164" t="str">
        <f t="shared" si="7"/>
        <v>Trung Bình</v>
      </c>
    </row>
    <row r="40" spans="1:27" s="132" customFormat="1" ht="18" customHeight="1">
      <c r="A40" s="77">
        <v>31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171" t="s">
        <v>92</v>
      </c>
      <c r="H40" s="152">
        <v>8</v>
      </c>
      <c r="I40" s="152"/>
      <c r="J40" s="52">
        <f t="shared" si="1"/>
        <v>8</v>
      </c>
      <c r="K40" s="152">
        <v>7</v>
      </c>
      <c r="L40" s="152"/>
      <c r="M40" s="52">
        <f t="shared" si="2"/>
        <v>7</v>
      </c>
      <c r="N40" s="45">
        <v>4</v>
      </c>
      <c r="O40" s="152">
        <v>5</v>
      </c>
      <c r="P40" s="52">
        <f t="shared" si="3"/>
        <v>5</v>
      </c>
      <c r="Q40" s="45">
        <v>8</v>
      </c>
      <c r="R40" s="152"/>
      <c r="S40" s="52">
        <f t="shared" si="4"/>
        <v>8</v>
      </c>
      <c r="T40" s="152">
        <v>5</v>
      </c>
      <c r="U40" s="152"/>
      <c r="V40" s="52">
        <f t="shared" si="5"/>
        <v>5</v>
      </c>
      <c r="W40" s="152">
        <v>6</v>
      </c>
      <c r="X40" s="152"/>
      <c r="Y40" s="52">
        <f t="shared" si="0"/>
        <v>6</v>
      </c>
      <c r="Z40" s="176">
        <f t="shared" si="6"/>
        <v>6.5</v>
      </c>
      <c r="AA40" s="164" t="str">
        <f t="shared" si="7"/>
        <v>TB.Khaù</v>
      </c>
    </row>
    <row r="41" spans="1:27" s="132" customFormat="1" ht="18" customHeight="1">
      <c r="A41" s="73">
        <v>32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171" t="s">
        <v>93</v>
      </c>
      <c r="H41" s="152">
        <v>8</v>
      </c>
      <c r="I41" s="152"/>
      <c r="J41" s="52">
        <f t="shared" si="1"/>
        <v>8</v>
      </c>
      <c r="K41" s="152">
        <v>7</v>
      </c>
      <c r="L41" s="152"/>
      <c r="M41" s="52">
        <f t="shared" si="2"/>
        <v>7</v>
      </c>
      <c r="N41" s="45">
        <v>6</v>
      </c>
      <c r="O41" s="152"/>
      <c r="P41" s="52">
        <f t="shared" si="3"/>
        <v>6</v>
      </c>
      <c r="Q41" s="45">
        <v>5</v>
      </c>
      <c r="R41" s="152"/>
      <c r="S41" s="52">
        <f t="shared" si="4"/>
        <v>5</v>
      </c>
      <c r="T41" s="152">
        <v>4</v>
      </c>
      <c r="U41" s="152">
        <v>7</v>
      </c>
      <c r="V41" s="52">
        <f t="shared" si="5"/>
        <v>7</v>
      </c>
      <c r="W41" s="152">
        <v>6</v>
      </c>
      <c r="X41" s="152"/>
      <c r="Y41" s="52">
        <f t="shared" si="0"/>
        <v>6</v>
      </c>
      <c r="Z41" s="176">
        <f t="shared" si="6"/>
        <v>6.55</v>
      </c>
      <c r="AA41" s="164" t="str">
        <f t="shared" si="7"/>
        <v>TB.Khaù</v>
      </c>
    </row>
    <row r="42" spans="1:27" s="132" customFormat="1" ht="18" customHeight="1">
      <c r="A42" s="77">
        <v>33</v>
      </c>
      <c r="B42" s="57" t="s">
        <v>211</v>
      </c>
      <c r="C42" s="44" t="s">
        <v>212</v>
      </c>
      <c r="D42" s="52">
        <v>409160082</v>
      </c>
      <c r="E42" s="46" t="s">
        <v>259</v>
      </c>
      <c r="F42" s="74" t="s">
        <v>15</v>
      </c>
      <c r="G42" s="171" t="s">
        <v>93</v>
      </c>
      <c r="H42" s="152">
        <v>7</v>
      </c>
      <c r="I42" s="152"/>
      <c r="J42" s="52">
        <f t="shared" si="1"/>
        <v>7</v>
      </c>
      <c r="K42" s="152">
        <v>7</v>
      </c>
      <c r="L42" s="152"/>
      <c r="M42" s="52">
        <f t="shared" si="2"/>
        <v>7</v>
      </c>
      <c r="N42" s="45">
        <v>5</v>
      </c>
      <c r="O42" s="152"/>
      <c r="P42" s="52">
        <f t="shared" si="3"/>
        <v>5</v>
      </c>
      <c r="Q42" s="45">
        <v>3</v>
      </c>
      <c r="R42" s="152"/>
      <c r="S42" s="52">
        <f t="shared" si="4"/>
        <v>3</v>
      </c>
      <c r="T42" s="152">
        <v>4</v>
      </c>
      <c r="U42" s="152"/>
      <c r="V42" s="52">
        <f t="shared" si="5"/>
        <v>4</v>
      </c>
      <c r="W42" s="152">
        <v>7</v>
      </c>
      <c r="X42" s="152"/>
      <c r="Y42" s="52">
        <f t="shared" si="0"/>
        <v>7</v>
      </c>
      <c r="Z42" s="176">
        <f t="shared" si="6"/>
        <v>5.1</v>
      </c>
      <c r="AA42" s="164" t="str">
        <f t="shared" si="7"/>
        <v>Trung Bình</v>
      </c>
    </row>
    <row r="43" spans="1:27" s="132" customFormat="1" ht="18" customHeight="1">
      <c r="A43" s="73">
        <v>34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171" t="s">
        <v>93</v>
      </c>
      <c r="H43" s="152">
        <v>6</v>
      </c>
      <c r="I43" s="152"/>
      <c r="J43" s="52">
        <f t="shared" si="1"/>
        <v>6</v>
      </c>
      <c r="K43" s="152">
        <v>7</v>
      </c>
      <c r="L43" s="152"/>
      <c r="M43" s="52">
        <f t="shared" si="2"/>
        <v>7</v>
      </c>
      <c r="N43" s="45">
        <v>7</v>
      </c>
      <c r="O43" s="152"/>
      <c r="P43" s="52">
        <f t="shared" si="3"/>
        <v>7</v>
      </c>
      <c r="Q43" s="45">
        <v>3</v>
      </c>
      <c r="R43" s="152">
        <v>6</v>
      </c>
      <c r="S43" s="52">
        <f t="shared" si="4"/>
        <v>6</v>
      </c>
      <c r="T43" s="152">
        <v>3</v>
      </c>
      <c r="U43" s="152">
        <v>7</v>
      </c>
      <c r="V43" s="52">
        <f t="shared" si="5"/>
        <v>7</v>
      </c>
      <c r="W43" s="152">
        <v>5</v>
      </c>
      <c r="X43" s="152"/>
      <c r="Y43" s="52">
        <f t="shared" si="0"/>
        <v>5</v>
      </c>
      <c r="Z43" s="176">
        <f t="shared" si="6"/>
        <v>6.6</v>
      </c>
      <c r="AA43" s="164" t="str">
        <f t="shared" si="7"/>
        <v>TB.Khaù</v>
      </c>
    </row>
    <row r="44" spans="1:27" s="132" customFormat="1" ht="18" customHeight="1">
      <c r="A44" s="77">
        <v>35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171" t="s">
        <v>93</v>
      </c>
      <c r="H44" s="152">
        <v>5</v>
      </c>
      <c r="I44" s="152"/>
      <c r="J44" s="52">
        <f t="shared" si="1"/>
        <v>5</v>
      </c>
      <c r="K44" s="152">
        <v>5</v>
      </c>
      <c r="L44" s="152"/>
      <c r="M44" s="52">
        <f t="shared" si="2"/>
        <v>5</v>
      </c>
      <c r="N44" s="45">
        <v>3</v>
      </c>
      <c r="O44" s="152">
        <v>4</v>
      </c>
      <c r="P44" s="52">
        <f t="shared" si="3"/>
        <v>4</v>
      </c>
      <c r="Q44" s="45">
        <v>4</v>
      </c>
      <c r="R44" s="45">
        <v>7</v>
      </c>
      <c r="S44" s="52">
        <f t="shared" si="4"/>
        <v>7</v>
      </c>
      <c r="T44" s="75">
        <v>3</v>
      </c>
      <c r="U44" s="152">
        <v>2</v>
      </c>
      <c r="V44" s="52">
        <f t="shared" si="5"/>
        <v>3</v>
      </c>
      <c r="W44" s="75">
        <v>7</v>
      </c>
      <c r="X44" s="152"/>
      <c r="Y44" s="52">
        <f t="shared" si="0"/>
        <v>7</v>
      </c>
      <c r="Z44" s="176">
        <f t="shared" si="6"/>
        <v>4.75</v>
      </c>
      <c r="AA44" s="164" t="str">
        <f t="shared" si="7"/>
        <v>Yeáu</v>
      </c>
    </row>
    <row r="45" spans="1:27" s="132" customFormat="1" ht="18" customHeight="1">
      <c r="A45" s="77">
        <v>36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171" t="s">
        <v>94</v>
      </c>
      <c r="H45" s="152">
        <v>7</v>
      </c>
      <c r="I45" s="152"/>
      <c r="J45" s="52">
        <f t="shared" si="1"/>
        <v>7</v>
      </c>
      <c r="K45" s="152">
        <v>5</v>
      </c>
      <c r="L45" s="152"/>
      <c r="M45" s="52">
        <f t="shared" si="2"/>
        <v>5</v>
      </c>
      <c r="N45" s="45">
        <v>5</v>
      </c>
      <c r="O45" s="152"/>
      <c r="P45" s="52">
        <f t="shared" si="3"/>
        <v>5</v>
      </c>
      <c r="Q45" s="45">
        <v>5</v>
      </c>
      <c r="R45" s="152"/>
      <c r="S45" s="52">
        <f t="shared" si="4"/>
        <v>5</v>
      </c>
      <c r="T45" s="75">
        <v>8</v>
      </c>
      <c r="U45" s="152"/>
      <c r="V45" s="52">
        <f t="shared" si="5"/>
        <v>8</v>
      </c>
      <c r="W45" s="75">
        <v>6</v>
      </c>
      <c r="X45" s="152"/>
      <c r="Y45" s="52">
        <f t="shared" si="0"/>
        <v>6</v>
      </c>
      <c r="Z45" s="176">
        <f t="shared" si="6"/>
        <v>6</v>
      </c>
      <c r="AA45" s="164" t="str">
        <f t="shared" si="7"/>
        <v>TB.Khaù</v>
      </c>
    </row>
    <row r="46" spans="1:27" s="132" customFormat="1" ht="18" customHeight="1">
      <c r="A46" s="73">
        <v>37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171" t="s">
        <v>93</v>
      </c>
      <c r="H46" s="152">
        <v>8</v>
      </c>
      <c r="I46" s="152"/>
      <c r="J46" s="52">
        <f t="shared" si="1"/>
        <v>8</v>
      </c>
      <c r="K46" s="152">
        <v>7</v>
      </c>
      <c r="L46" s="152"/>
      <c r="M46" s="52">
        <f t="shared" si="2"/>
        <v>7</v>
      </c>
      <c r="N46" s="45">
        <v>9</v>
      </c>
      <c r="O46" s="152"/>
      <c r="P46" s="52">
        <f t="shared" si="3"/>
        <v>9</v>
      </c>
      <c r="Q46" s="45">
        <v>5</v>
      </c>
      <c r="R46" s="152"/>
      <c r="S46" s="52">
        <f t="shared" si="4"/>
        <v>5</v>
      </c>
      <c r="T46" s="75">
        <v>6</v>
      </c>
      <c r="U46" s="152"/>
      <c r="V46" s="52">
        <f t="shared" si="5"/>
        <v>6</v>
      </c>
      <c r="W46" s="152">
        <v>6</v>
      </c>
      <c r="X46" s="152"/>
      <c r="Y46" s="52">
        <f t="shared" si="0"/>
        <v>6</v>
      </c>
      <c r="Z46" s="176">
        <f t="shared" si="6"/>
        <v>7.1</v>
      </c>
      <c r="AA46" s="164" t="str">
        <f t="shared" si="7"/>
        <v>Khaù</v>
      </c>
    </row>
    <row r="47" spans="1:27" s="132" customFormat="1" ht="18" customHeight="1">
      <c r="A47" s="77">
        <v>38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171" t="s">
        <v>92</v>
      </c>
      <c r="H47" s="152">
        <v>8</v>
      </c>
      <c r="I47" s="152"/>
      <c r="J47" s="52">
        <f t="shared" si="1"/>
        <v>8</v>
      </c>
      <c r="K47" s="152">
        <v>7</v>
      </c>
      <c r="L47" s="152"/>
      <c r="M47" s="52">
        <f t="shared" si="2"/>
        <v>7</v>
      </c>
      <c r="N47" s="45">
        <v>6</v>
      </c>
      <c r="O47" s="152"/>
      <c r="P47" s="52">
        <f t="shared" si="3"/>
        <v>6</v>
      </c>
      <c r="Q47" s="45">
        <v>7</v>
      </c>
      <c r="R47" s="152"/>
      <c r="S47" s="52">
        <f t="shared" si="4"/>
        <v>7</v>
      </c>
      <c r="T47" s="75">
        <v>5</v>
      </c>
      <c r="U47" s="152"/>
      <c r="V47" s="52">
        <f t="shared" si="5"/>
        <v>5</v>
      </c>
      <c r="W47" s="75">
        <v>6</v>
      </c>
      <c r="X47" s="152"/>
      <c r="Y47" s="52">
        <f t="shared" si="0"/>
        <v>6</v>
      </c>
      <c r="Z47" s="176">
        <f t="shared" si="6"/>
        <v>6.55</v>
      </c>
      <c r="AA47" s="164" t="str">
        <f t="shared" si="7"/>
        <v>TB.Khaù</v>
      </c>
    </row>
    <row r="48" spans="1:27" s="132" customFormat="1" ht="18" customHeight="1">
      <c r="A48" s="73">
        <v>39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171" t="s">
        <v>93</v>
      </c>
      <c r="H48" s="152">
        <v>8</v>
      </c>
      <c r="I48" s="152"/>
      <c r="J48" s="52">
        <f t="shared" si="1"/>
        <v>8</v>
      </c>
      <c r="K48" s="152">
        <v>6</v>
      </c>
      <c r="L48" s="152"/>
      <c r="M48" s="52">
        <f t="shared" si="2"/>
        <v>6</v>
      </c>
      <c r="N48" s="45">
        <v>4</v>
      </c>
      <c r="O48" s="152">
        <v>5</v>
      </c>
      <c r="P48" s="52">
        <f t="shared" si="3"/>
        <v>5</v>
      </c>
      <c r="Q48" s="45">
        <v>7</v>
      </c>
      <c r="R48" s="152"/>
      <c r="S48" s="52">
        <f t="shared" si="4"/>
        <v>7</v>
      </c>
      <c r="T48" s="75">
        <v>8</v>
      </c>
      <c r="U48" s="152"/>
      <c r="V48" s="52">
        <f t="shared" si="5"/>
        <v>8</v>
      </c>
      <c r="W48" s="75">
        <v>8</v>
      </c>
      <c r="X48" s="152"/>
      <c r="Y48" s="52">
        <f t="shared" si="0"/>
        <v>8</v>
      </c>
      <c r="Z48" s="176">
        <f t="shared" si="6"/>
        <v>6.75</v>
      </c>
      <c r="AA48" s="164" t="str">
        <f t="shared" si="7"/>
        <v>TB.Khaù</v>
      </c>
    </row>
    <row r="49" spans="1:27" s="132" customFormat="1" ht="18" customHeight="1">
      <c r="A49" s="77">
        <v>40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171" t="s">
        <v>93</v>
      </c>
      <c r="H49" s="152">
        <v>6</v>
      </c>
      <c r="I49" s="152"/>
      <c r="J49" s="52">
        <f t="shared" si="1"/>
        <v>6</v>
      </c>
      <c r="K49" s="152">
        <v>5</v>
      </c>
      <c r="L49" s="152"/>
      <c r="M49" s="52">
        <f t="shared" si="2"/>
        <v>5</v>
      </c>
      <c r="N49" s="45">
        <v>6</v>
      </c>
      <c r="O49" s="152"/>
      <c r="P49" s="52">
        <f t="shared" si="3"/>
        <v>6</v>
      </c>
      <c r="Q49" s="45">
        <v>7</v>
      </c>
      <c r="R49" s="152"/>
      <c r="S49" s="52">
        <f t="shared" si="4"/>
        <v>7</v>
      </c>
      <c r="T49" s="75">
        <v>5</v>
      </c>
      <c r="U49" s="152"/>
      <c r="V49" s="52">
        <f t="shared" si="5"/>
        <v>5</v>
      </c>
      <c r="W49" s="75">
        <v>6</v>
      </c>
      <c r="X49" s="152"/>
      <c r="Y49" s="52">
        <f t="shared" si="0"/>
        <v>6</v>
      </c>
      <c r="Z49" s="176">
        <f t="shared" si="6"/>
        <v>5.85</v>
      </c>
      <c r="AA49" s="164" t="str">
        <f t="shared" si="7"/>
        <v>Trung Bình</v>
      </c>
    </row>
    <row r="50" spans="1:27" s="132" customFormat="1" ht="18" customHeight="1">
      <c r="A50" s="77">
        <v>41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171" t="s">
        <v>93</v>
      </c>
      <c r="H50" s="152">
        <v>8</v>
      </c>
      <c r="I50" s="152"/>
      <c r="J50" s="52">
        <f t="shared" si="1"/>
        <v>8</v>
      </c>
      <c r="K50" s="152">
        <v>7</v>
      </c>
      <c r="L50" s="152"/>
      <c r="M50" s="52">
        <f t="shared" si="2"/>
        <v>7</v>
      </c>
      <c r="N50" s="45">
        <v>5</v>
      </c>
      <c r="O50" s="152"/>
      <c r="P50" s="52">
        <f t="shared" si="3"/>
        <v>5</v>
      </c>
      <c r="Q50" s="45">
        <v>7</v>
      </c>
      <c r="R50" s="152"/>
      <c r="S50" s="52">
        <f t="shared" si="4"/>
        <v>7</v>
      </c>
      <c r="T50" s="75">
        <v>8</v>
      </c>
      <c r="U50" s="151"/>
      <c r="V50" s="52">
        <f t="shared" si="5"/>
        <v>8</v>
      </c>
      <c r="W50" s="151">
        <v>7</v>
      </c>
      <c r="X50" s="151"/>
      <c r="Y50" s="52">
        <f t="shared" si="0"/>
        <v>7</v>
      </c>
      <c r="Z50" s="176">
        <f t="shared" si="6"/>
        <v>6.9</v>
      </c>
      <c r="AA50" s="164" t="str">
        <f t="shared" si="7"/>
        <v>TB.Khaù</v>
      </c>
    </row>
    <row r="51" spans="1:27" s="132" customFormat="1" ht="18" customHeight="1">
      <c r="A51" s="73">
        <v>42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171" t="s">
        <v>93</v>
      </c>
      <c r="H51" s="152">
        <v>7</v>
      </c>
      <c r="I51" s="152"/>
      <c r="J51" s="52">
        <f t="shared" si="1"/>
        <v>7</v>
      </c>
      <c r="K51" s="152">
        <v>7</v>
      </c>
      <c r="L51" s="152"/>
      <c r="M51" s="52">
        <f t="shared" si="2"/>
        <v>7</v>
      </c>
      <c r="N51" s="45">
        <v>4</v>
      </c>
      <c r="O51" s="152">
        <v>5</v>
      </c>
      <c r="P51" s="52">
        <f t="shared" si="3"/>
        <v>5</v>
      </c>
      <c r="Q51" s="45">
        <v>5</v>
      </c>
      <c r="R51" s="152"/>
      <c r="S51" s="52">
        <f t="shared" si="4"/>
        <v>5</v>
      </c>
      <c r="T51" s="75">
        <v>7</v>
      </c>
      <c r="U51" s="151"/>
      <c r="V51" s="52">
        <f t="shared" si="5"/>
        <v>7</v>
      </c>
      <c r="W51" s="151">
        <v>8</v>
      </c>
      <c r="X51" s="151"/>
      <c r="Y51" s="52">
        <f t="shared" si="0"/>
        <v>8</v>
      </c>
      <c r="Z51" s="176">
        <f t="shared" si="6"/>
        <v>6.1</v>
      </c>
      <c r="AA51" s="164" t="str">
        <f t="shared" si="7"/>
        <v>TB.Khaù</v>
      </c>
    </row>
    <row r="52" spans="1:27" s="132" customFormat="1" ht="18" customHeight="1">
      <c r="A52" s="77">
        <v>43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171" t="s">
        <v>93</v>
      </c>
      <c r="H52" s="152">
        <v>8</v>
      </c>
      <c r="I52" s="152"/>
      <c r="J52" s="52">
        <f t="shared" si="1"/>
        <v>8</v>
      </c>
      <c r="K52" s="152">
        <v>6</v>
      </c>
      <c r="L52" s="152"/>
      <c r="M52" s="52">
        <f t="shared" si="2"/>
        <v>6</v>
      </c>
      <c r="N52" s="45">
        <v>7</v>
      </c>
      <c r="O52" s="152"/>
      <c r="P52" s="52">
        <f t="shared" si="3"/>
        <v>7</v>
      </c>
      <c r="Q52" s="45">
        <v>9</v>
      </c>
      <c r="R52" s="152"/>
      <c r="S52" s="52">
        <f t="shared" si="4"/>
        <v>9</v>
      </c>
      <c r="T52" s="75">
        <v>8</v>
      </c>
      <c r="U52" s="151"/>
      <c r="V52" s="52">
        <f t="shared" si="5"/>
        <v>8</v>
      </c>
      <c r="W52" s="151">
        <v>8</v>
      </c>
      <c r="X52" s="151"/>
      <c r="Y52" s="52">
        <f t="shared" si="0"/>
        <v>8</v>
      </c>
      <c r="Z52" s="176">
        <f t="shared" si="6"/>
        <v>7.65</v>
      </c>
      <c r="AA52" s="164" t="str">
        <f t="shared" si="7"/>
        <v>Khaù</v>
      </c>
    </row>
    <row r="53" spans="1:27" s="132" customFormat="1" ht="18" customHeight="1">
      <c r="A53" s="73">
        <v>44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171" t="s">
        <v>93</v>
      </c>
      <c r="H53" s="152">
        <v>8</v>
      </c>
      <c r="I53" s="152"/>
      <c r="J53" s="52">
        <f t="shared" si="1"/>
        <v>8</v>
      </c>
      <c r="K53" s="152">
        <v>9</v>
      </c>
      <c r="L53" s="152"/>
      <c r="M53" s="52">
        <f t="shared" si="2"/>
        <v>9</v>
      </c>
      <c r="N53" s="45">
        <v>5</v>
      </c>
      <c r="O53" s="152"/>
      <c r="P53" s="52">
        <f t="shared" si="3"/>
        <v>5</v>
      </c>
      <c r="Q53" s="45">
        <v>4</v>
      </c>
      <c r="R53" s="152">
        <v>7</v>
      </c>
      <c r="S53" s="52">
        <f t="shared" si="4"/>
        <v>7</v>
      </c>
      <c r="T53" s="75">
        <v>6</v>
      </c>
      <c r="U53" s="152"/>
      <c r="V53" s="52">
        <f t="shared" si="5"/>
        <v>6</v>
      </c>
      <c r="W53" s="152">
        <v>7</v>
      </c>
      <c r="X53" s="152"/>
      <c r="Y53" s="52">
        <f t="shared" si="0"/>
        <v>7</v>
      </c>
      <c r="Z53" s="176">
        <f t="shared" si="6"/>
        <v>6.8</v>
      </c>
      <c r="AA53" s="164" t="str">
        <f t="shared" si="7"/>
        <v>TB.Khaù</v>
      </c>
    </row>
    <row r="54" spans="1:27" s="132" customFormat="1" ht="18" customHeight="1">
      <c r="A54" s="77">
        <v>45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171" t="s">
        <v>93</v>
      </c>
      <c r="H54" s="152">
        <v>8</v>
      </c>
      <c r="I54" s="152"/>
      <c r="J54" s="52">
        <f t="shared" si="1"/>
        <v>8</v>
      </c>
      <c r="K54" s="152">
        <v>5</v>
      </c>
      <c r="L54" s="152"/>
      <c r="M54" s="52">
        <f t="shared" si="2"/>
        <v>5</v>
      </c>
      <c r="N54" s="45">
        <v>4</v>
      </c>
      <c r="O54" s="152">
        <v>5</v>
      </c>
      <c r="P54" s="52">
        <f t="shared" si="3"/>
        <v>5</v>
      </c>
      <c r="Q54" s="45">
        <v>9</v>
      </c>
      <c r="R54" s="152"/>
      <c r="S54" s="52">
        <f t="shared" si="4"/>
        <v>9</v>
      </c>
      <c r="T54" s="75">
        <v>7</v>
      </c>
      <c r="U54" s="152"/>
      <c r="V54" s="52">
        <f t="shared" si="5"/>
        <v>7</v>
      </c>
      <c r="W54" s="152">
        <v>7</v>
      </c>
      <c r="X54" s="152"/>
      <c r="Y54" s="52">
        <f t="shared" si="0"/>
        <v>7</v>
      </c>
      <c r="Z54" s="176">
        <f t="shared" si="6"/>
        <v>6.8</v>
      </c>
      <c r="AA54" s="164" t="str">
        <f t="shared" si="7"/>
        <v>TB.Khaù</v>
      </c>
    </row>
    <row r="55" spans="1:27" s="132" customFormat="1" ht="18" customHeight="1">
      <c r="A55" s="77">
        <v>46</v>
      </c>
      <c r="B55" s="57" t="s">
        <v>213</v>
      </c>
      <c r="C55" s="44" t="s">
        <v>168</v>
      </c>
      <c r="D55" s="45">
        <v>409160095</v>
      </c>
      <c r="E55" s="46" t="s">
        <v>270</v>
      </c>
      <c r="F55" s="74" t="s">
        <v>22</v>
      </c>
      <c r="G55" s="171" t="s">
        <v>93</v>
      </c>
      <c r="H55" s="152">
        <v>8</v>
      </c>
      <c r="I55" s="152"/>
      <c r="J55" s="52">
        <f t="shared" si="1"/>
        <v>8</v>
      </c>
      <c r="K55" s="152">
        <v>7</v>
      </c>
      <c r="L55" s="152"/>
      <c r="M55" s="52">
        <f t="shared" si="2"/>
        <v>7</v>
      </c>
      <c r="N55" s="45">
        <v>4</v>
      </c>
      <c r="O55" s="152">
        <v>5</v>
      </c>
      <c r="P55" s="52">
        <f t="shared" si="3"/>
        <v>5</v>
      </c>
      <c r="Q55" s="45">
        <v>8</v>
      </c>
      <c r="R55" s="152"/>
      <c r="S55" s="52">
        <f t="shared" si="4"/>
        <v>8</v>
      </c>
      <c r="T55" s="75">
        <v>3</v>
      </c>
      <c r="U55" s="152">
        <v>5</v>
      </c>
      <c r="V55" s="52">
        <f t="shared" si="5"/>
        <v>5</v>
      </c>
      <c r="W55" s="152">
        <v>5</v>
      </c>
      <c r="X55" s="152"/>
      <c r="Y55" s="52">
        <f t="shared" si="0"/>
        <v>5</v>
      </c>
      <c r="Z55" s="176">
        <f t="shared" si="6"/>
        <v>6.5</v>
      </c>
      <c r="AA55" s="164" t="str">
        <f t="shared" si="7"/>
        <v>TB.Khaù</v>
      </c>
    </row>
    <row r="56" spans="1:27" s="132" customFormat="1" ht="18" customHeight="1">
      <c r="A56" s="73">
        <v>47</v>
      </c>
      <c r="B56" s="57" t="s">
        <v>214</v>
      </c>
      <c r="C56" s="44" t="s">
        <v>215</v>
      </c>
      <c r="D56" s="52">
        <v>409160096</v>
      </c>
      <c r="E56" s="46" t="s">
        <v>271</v>
      </c>
      <c r="F56" s="74" t="s">
        <v>10</v>
      </c>
      <c r="G56" s="171" t="s">
        <v>93</v>
      </c>
      <c r="H56" s="152">
        <v>5</v>
      </c>
      <c r="I56" s="152"/>
      <c r="J56" s="52">
        <f t="shared" si="1"/>
        <v>5</v>
      </c>
      <c r="K56" s="152">
        <v>7</v>
      </c>
      <c r="L56" s="152"/>
      <c r="M56" s="52">
        <f t="shared" si="2"/>
        <v>7</v>
      </c>
      <c r="N56" s="45">
        <v>2</v>
      </c>
      <c r="O56" s="152">
        <v>6</v>
      </c>
      <c r="P56" s="52">
        <f t="shared" si="3"/>
        <v>6</v>
      </c>
      <c r="Q56" s="45">
        <v>6</v>
      </c>
      <c r="R56" s="152"/>
      <c r="S56" s="52">
        <f t="shared" si="4"/>
        <v>6</v>
      </c>
      <c r="T56" s="75">
        <v>5</v>
      </c>
      <c r="U56" s="152"/>
      <c r="V56" s="52">
        <f t="shared" si="5"/>
        <v>5</v>
      </c>
      <c r="W56" s="152">
        <v>7</v>
      </c>
      <c r="X56" s="152"/>
      <c r="Y56" s="52">
        <f t="shared" si="0"/>
        <v>7</v>
      </c>
      <c r="Z56" s="176">
        <f t="shared" si="6"/>
        <v>5.75</v>
      </c>
      <c r="AA56" s="164" t="str">
        <f t="shared" si="7"/>
        <v>Trung Bình</v>
      </c>
    </row>
    <row r="57" spans="1:27" s="132" customFormat="1" ht="18" customHeight="1">
      <c r="A57" s="77">
        <v>48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171" t="s">
        <v>93</v>
      </c>
      <c r="H57" s="152">
        <v>7</v>
      </c>
      <c r="I57" s="152"/>
      <c r="J57" s="52">
        <f t="shared" si="1"/>
        <v>7</v>
      </c>
      <c r="K57" s="152">
        <v>7</v>
      </c>
      <c r="L57" s="152"/>
      <c r="M57" s="52">
        <f t="shared" si="2"/>
        <v>7</v>
      </c>
      <c r="N57" s="45">
        <v>6</v>
      </c>
      <c r="O57" s="152"/>
      <c r="P57" s="52">
        <f t="shared" si="3"/>
        <v>6</v>
      </c>
      <c r="Q57" s="45">
        <v>7</v>
      </c>
      <c r="R57" s="152"/>
      <c r="S57" s="52">
        <f t="shared" si="4"/>
        <v>7</v>
      </c>
      <c r="T57" s="75">
        <v>4</v>
      </c>
      <c r="U57" s="152">
        <v>7</v>
      </c>
      <c r="V57" s="52">
        <f t="shared" si="5"/>
        <v>7</v>
      </c>
      <c r="W57" s="152">
        <v>5</v>
      </c>
      <c r="X57" s="152"/>
      <c r="Y57" s="52">
        <f t="shared" si="0"/>
        <v>5</v>
      </c>
      <c r="Z57" s="176">
        <f t="shared" si="6"/>
        <v>6.75</v>
      </c>
      <c r="AA57" s="164" t="str">
        <f t="shared" si="7"/>
        <v>TB.Khaù</v>
      </c>
    </row>
    <row r="58" spans="1:27" s="132" customFormat="1" ht="18" customHeight="1">
      <c r="A58" s="73">
        <v>49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171" t="s">
        <v>93</v>
      </c>
      <c r="H58" s="152">
        <v>7</v>
      </c>
      <c r="I58" s="152"/>
      <c r="J58" s="52">
        <f t="shared" si="1"/>
        <v>7</v>
      </c>
      <c r="K58" s="152">
        <v>7</v>
      </c>
      <c r="L58" s="152"/>
      <c r="M58" s="52">
        <f t="shared" si="2"/>
        <v>7</v>
      </c>
      <c r="N58" s="45">
        <v>5</v>
      </c>
      <c r="O58" s="152"/>
      <c r="P58" s="52">
        <f t="shared" si="3"/>
        <v>5</v>
      </c>
      <c r="Q58" s="45">
        <v>7</v>
      </c>
      <c r="R58" s="152"/>
      <c r="S58" s="52">
        <f t="shared" si="4"/>
        <v>7</v>
      </c>
      <c r="T58" s="75">
        <v>5</v>
      </c>
      <c r="U58" s="152"/>
      <c r="V58" s="52">
        <f t="shared" si="5"/>
        <v>5</v>
      </c>
      <c r="W58" s="152">
        <v>6</v>
      </c>
      <c r="X58" s="152"/>
      <c r="Y58" s="52">
        <f t="shared" si="0"/>
        <v>6</v>
      </c>
      <c r="Z58" s="176">
        <f t="shared" si="6"/>
        <v>6.1</v>
      </c>
      <c r="AA58" s="164" t="str">
        <f t="shared" si="7"/>
        <v>TB.Khaù</v>
      </c>
    </row>
    <row r="59" spans="1:27" s="132" customFormat="1" ht="18" customHeight="1">
      <c r="A59" s="77">
        <v>50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171" t="s">
        <v>93</v>
      </c>
      <c r="H59" s="152">
        <v>7</v>
      </c>
      <c r="I59" s="152"/>
      <c r="J59" s="52">
        <f t="shared" si="1"/>
        <v>7</v>
      </c>
      <c r="K59" s="152">
        <v>5</v>
      </c>
      <c r="L59" s="152"/>
      <c r="M59" s="52">
        <f t="shared" si="2"/>
        <v>5</v>
      </c>
      <c r="N59" s="45">
        <v>4</v>
      </c>
      <c r="O59" s="152">
        <v>5</v>
      </c>
      <c r="P59" s="52">
        <f t="shared" si="3"/>
        <v>5</v>
      </c>
      <c r="Q59" s="45">
        <v>7</v>
      </c>
      <c r="R59" s="152"/>
      <c r="S59" s="52">
        <f t="shared" si="4"/>
        <v>7</v>
      </c>
      <c r="T59" s="75">
        <v>5</v>
      </c>
      <c r="U59" s="152"/>
      <c r="V59" s="52">
        <f t="shared" si="5"/>
        <v>5</v>
      </c>
      <c r="W59" s="152">
        <v>8</v>
      </c>
      <c r="X59" s="152"/>
      <c r="Y59" s="52">
        <f t="shared" si="0"/>
        <v>8</v>
      </c>
      <c r="Z59" s="176">
        <f t="shared" si="6"/>
        <v>5.8</v>
      </c>
      <c r="AA59" s="164" t="str">
        <f t="shared" si="7"/>
        <v>Trung Bình</v>
      </c>
    </row>
    <row r="60" spans="1:27" s="132" customFormat="1" ht="18" customHeight="1">
      <c r="A60" s="77">
        <v>51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171" t="s">
        <v>93</v>
      </c>
      <c r="H60" s="152">
        <v>7</v>
      </c>
      <c r="I60" s="152"/>
      <c r="J60" s="52">
        <f t="shared" si="1"/>
        <v>7</v>
      </c>
      <c r="K60" s="152">
        <v>7</v>
      </c>
      <c r="L60" s="152"/>
      <c r="M60" s="52">
        <f t="shared" si="2"/>
        <v>7</v>
      </c>
      <c r="N60" s="45">
        <v>6</v>
      </c>
      <c r="O60" s="152"/>
      <c r="P60" s="52">
        <f t="shared" si="3"/>
        <v>6</v>
      </c>
      <c r="Q60" s="45">
        <v>7</v>
      </c>
      <c r="R60" s="152"/>
      <c r="S60" s="52">
        <f t="shared" si="4"/>
        <v>7</v>
      </c>
      <c r="T60" s="75">
        <v>6</v>
      </c>
      <c r="U60" s="152"/>
      <c r="V60" s="52">
        <f t="shared" si="5"/>
        <v>6</v>
      </c>
      <c r="W60" s="152">
        <v>7</v>
      </c>
      <c r="X60" s="152"/>
      <c r="Y60" s="52">
        <f t="shared" si="0"/>
        <v>7</v>
      </c>
      <c r="Z60" s="176">
        <f t="shared" si="6"/>
        <v>6.55</v>
      </c>
      <c r="AA60" s="164" t="str">
        <f t="shared" si="7"/>
        <v>TB.Khaù</v>
      </c>
    </row>
    <row r="61" spans="1:27" s="132" customFormat="1" ht="18" customHeight="1">
      <c r="A61" s="73">
        <v>52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171" t="s">
        <v>93</v>
      </c>
      <c r="H61" s="152">
        <v>8</v>
      </c>
      <c r="I61" s="152"/>
      <c r="J61" s="52">
        <f t="shared" si="1"/>
        <v>8</v>
      </c>
      <c r="K61" s="152">
        <v>7</v>
      </c>
      <c r="L61" s="152"/>
      <c r="M61" s="52">
        <f t="shared" si="2"/>
        <v>7</v>
      </c>
      <c r="N61" s="45">
        <v>5</v>
      </c>
      <c r="O61" s="152"/>
      <c r="P61" s="52">
        <f t="shared" si="3"/>
        <v>5</v>
      </c>
      <c r="Q61" s="45">
        <v>5</v>
      </c>
      <c r="R61" s="152"/>
      <c r="S61" s="52">
        <f t="shared" si="4"/>
        <v>5</v>
      </c>
      <c r="T61" s="75">
        <v>7</v>
      </c>
      <c r="U61" s="152"/>
      <c r="V61" s="52">
        <f t="shared" si="5"/>
        <v>7</v>
      </c>
      <c r="W61" s="152">
        <v>7</v>
      </c>
      <c r="X61" s="152"/>
      <c r="Y61" s="52">
        <f t="shared" si="0"/>
        <v>7</v>
      </c>
      <c r="Z61" s="176">
        <f t="shared" si="6"/>
        <v>6.3</v>
      </c>
      <c r="AA61" s="164" t="str">
        <f t="shared" si="7"/>
        <v>TB.Khaù</v>
      </c>
    </row>
    <row r="62" spans="1:27" s="132" customFormat="1" ht="18" customHeight="1">
      <c r="A62" s="77">
        <v>53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171" t="s">
        <v>93</v>
      </c>
      <c r="H62" s="152">
        <v>7</v>
      </c>
      <c r="I62" s="152"/>
      <c r="J62" s="52">
        <f t="shared" si="1"/>
        <v>7</v>
      </c>
      <c r="K62" s="152">
        <v>7</v>
      </c>
      <c r="L62" s="152"/>
      <c r="M62" s="52">
        <f t="shared" si="2"/>
        <v>7</v>
      </c>
      <c r="N62" s="45">
        <v>7</v>
      </c>
      <c r="O62" s="152"/>
      <c r="P62" s="52">
        <f t="shared" si="3"/>
        <v>7</v>
      </c>
      <c r="Q62" s="45">
        <v>7</v>
      </c>
      <c r="R62" s="152"/>
      <c r="S62" s="52">
        <f t="shared" si="4"/>
        <v>7</v>
      </c>
      <c r="T62" s="75">
        <v>5</v>
      </c>
      <c r="U62" s="152"/>
      <c r="V62" s="52">
        <f t="shared" si="5"/>
        <v>5</v>
      </c>
      <c r="W62" s="152">
        <v>6</v>
      </c>
      <c r="X62" s="152"/>
      <c r="Y62" s="52">
        <f t="shared" si="0"/>
        <v>6</v>
      </c>
      <c r="Z62" s="176">
        <f t="shared" si="6"/>
        <v>6.6</v>
      </c>
      <c r="AA62" s="164" t="str">
        <f t="shared" si="7"/>
        <v>TB.Khaù</v>
      </c>
    </row>
    <row r="63" spans="1:27" s="132" customFormat="1" ht="18" customHeight="1">
      <c r="A63" s="73">
        <v>54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171" t="s">
        <v>93</v>
      </c>
      <c r="H63" s="152">
        <v>6</v>
      </c>
      <c r="I63" s="152"/>
      <c r="J63" s="52">
        <f t="shared" si="1"/>
        <v>6</v>
      </c>
      <c r="K63" s="152">
        <v>7</v>
      </c>
      <c r="L63" s="152"/>
      <c r="M63" s="52">
        <f t="shared" si="2"/>
        <v>7</v>
      </c>
      <c r="N63" s="45">
        <v>7</v>
      </c>
      <c r="O63" s="152"/>
      <c r="P63" s="52">
        <f t="shared" si="3"/>
        <v>7</v>
      </c>
      <c r="Q63" s="45">
        <v>9</v>
      </c>
      <c r="R63" s="152"/>
      <c r="S63" s="52">
        <f t="shared" si="4"/>
        <v>9</v>
      </c>
      <c r="T63" s="75">
        <v>7</v>
      </c>
      <c r="U63" s="152"/>
      <c r="V63" s="52">
        <f t="shared" si="5"/>
        <v>7</v>
      </c>
      <c r="W63" s="152">
        <v>7</v>
      </c>
      <c r="X63" s="152"/>
      <c r="Y63" s="52">
        <f t="shared" si="0"/>
        <v>7</v>
      </c>
      <c r="Z63" s="176">
        <f t="shared" si="6"/>
        <v>7.2</v>
      </c>
      <c r="AA63" s="164" t="str">
        <f t="shared" si="7"/>
        <v>Khaù</v>
      </c>
    </row>
    <row r="64" spans="1:27" s="132" customFormat="1" ht="18" customHeight="1">
      <c r="A64" s="77">
        <v>55</v>
      </c>
      <c r="B64" s="55" t="s">
        <v>216</v>
      </c>
      <c r="C64" s="56" t="s">
        <v>209</v>
      </c>
      <c r="D64" s="75">
        <v>409160104</v>
      </c>
      <c r="E64" s="46" t="s">
        <v>49</v>
      </c>
      <c r="F64" s="74" t="s">
        <v>27</v>
      </c>
      <c r="G64" s="171" t="s">
        <v>93</v>
      </c>
      <c r="H64" s="152">
        <v>6</v>
      </c>
      <c r="I64" s="152"/>
      <c r="J64" s="52">
        <f t="shared" si="1"/>
        <v>6</v>
      </c>
      <c r="K64" s="152">
        <v>6</v>
      </c>
      <c r="L64" s="152"/>
      <c r="M64" s="52">
        <f t="shared" si="2"/>
        <v>6</v>
      </c>
      <c r="N64" s="45">
        <v>3</v>
      </c>
      <c r="O64" s="152"/>
      <c r="P64" s="52">
        <f t="shared" si="3"/>
        <v>3</v>
      </c>
      <c r="Q64" s="45">
        <v>3</v>
      </c>
      <c r="R64" s="152">
        <v>7</v>
      </c>
      <c r="S64" s="52">
        <f t="shared" si="4"/>
        <v>7</v>
      </c>
      <c r="T64" s="75">
        <v>5</v>
      </c>
      <c r="U64" s="152"/>
      <c r="V64" s="52">
        <f t="shared" si="5"/>
        <v>5</v>
      </c>
      <c r="W64" s="152">
        <v>7</v>
      </c>
      <c r="X64" s="152"/>
      <c r="Y64" s="52">
        <f t="shared" si="0"/>
        <v>7</v>
      </c>
      <c r="Z64" s="176">
        <f t="shared" si="6"/>
        <v>5.25</v>
      </c>
      <c r="AA64" s="164" t="str">
        <f t="shared" si="7"/>
        <v>Trung Bình</v>
      </c>
    </row>
    <row r="65" spans="1:27" s="132" customFormat="1" ht="18" customHeight="1">
      <c r="A65" s="77">
        <v>56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171" t="s">
        <v>93</v>
      </c>
      <c r="H65" s="152">
        <v>6</v>
      </c>
      <c r="I65" s="152"/>
      <c r="J65" s="52">
        <f t="shared" si="1"/>
        <v>6</v>
      </c>
      <c r="K65" s="152">
        <v>6</v>
      </c>
      <c r="L65" s="152"/>
      <c r="M65" s="52">
        <f t="shared" si="2"/>
        <v>6</v>
      </c>
      <c r="N65" s="45">
        <v>4</v>
      </c>
      <c r="O65" s="152">
        <v>6</v>
      </c>
      <c r="P65" s="52">
        <f t="shared" si="3"/>
        <v>6</v>
      </c>
      <c r="Q65" s="45">
        <v>9</v>
      </c>
      <c r="R65" s="152"/>
      <c r="S65" s="52">
        <f t="shared" si="4"/>
        <v>9</v>
      </c>
      <c r="T65" s="75">
        <v>5</v>
      </c>
      <c r="U65" s="152"/>
      <c r="V65" s="52">
        <f t="shared" si="5"/>
        <v>5</v>
      </c>
      <c r="W65" s="152">
        <v>0</v>
      </c>
      <c r="X65" s="152"/>
      <c r="Y65" s="52">
        <f t="shared" si="0"/>
        <v>0</v>
      </c>
      <c r="Z65" s="176">
        <f t="shared" si="6"/>
        <v>6.4</v>
      </c>
      <c r="AA65" s="164" t="str">
        <f t="shared" si="7"/>
        <v>TB.Khaù</v>
      </c>
    </row>
    <row r="66" spans="1:27" s="132" customFormat="1" ht="18" customHeight="1">
      <c r="A66" s="73">
        <v>57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171" t="s">
        <v>93</v>
      </c>
      <c r="H66" s="152">
        <v>8</v>
      </c>
      <c r="I66" s="152"/>
      <c r="J66" s="52">
        <f t="shared" si="1"/>
        <v>8</v>
      </c>
      <c r="K66" s="152">
        <v>6</v>
      </c>
      <c r="L66" s="152"/>
      <c r="M66" s="52">
        <f t="shared" si="2"/>
        <v>6</v>
      </c>
      <c r="N66" s="45">
        <v>7</v>
      </c>
      <c r="O66" s="152"/>
      <c r="P66" s="52">
        <f t="shared" si="3"/>
        <v>7</v>
      </c>
      <c r="Q66" s="45">
        <v>6</v>
      </c>
      <c r="R66" s="152"/>
      <c r="S66" s="52">
        <f t="shared" si="4"/>
        <v>6</v>
      </c>
      <c r="T66" s="75">
        <v>5</v>
      </c>
      <c r="U66" s="152"/>
      <c r="V66" s="52">
        <f t="shared" si="5"/>
        <v>5</v>
      </c>
      <c r="W66" s="152">
        <v>7</v>
      </c>
      <c r="X66" s="152"/>
      <c r="Y66" s="52">
        <f t="shared" si="0"/>
        <v>7</v>
      </c>
      <c r="Z66" s="176">
        <f t="shared" si="6"/>
        <v>6.45</v>
      </c>
      <c r="AA66" s="164" t="str">
        <f t="shared" si="7"/>
        <v>TB.Khaù</v>
      </c>
    </row>
    <row r="67" spans="1:27" s="132" customFormat="1" ht="18" customHeight="1">
      <c r="A67" s="77">
        <v>58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171" t="s">
        <v>93</v>
      </c>
      <c r="H67" s="152">
        <v>7</v>
      </c>
      <c r="I67" s="152"/>
      <c r="J67" s="52">
        <f t="shared" si="1"/>
        <v>7</v>
      </c>
      <c r="K67" s="152">
        <v>6</v>
      </c>
      <c r="L67" s="152"/>
      <c r="M67" s="52">
        <f t="shared" si="2"/>
        <v>6</v>
      </c>
      <c r="N67" s="45">
        <v>3</v>
      </c>
      <c r="O67" s="152">
        <v>5</v>
      </c>
      <c r="P67" s="52">
        <f t="shared" si="3"/>
        <v>5</v>
      </c>
      <c r="Q67" s="45">
        <v>6</v>
      </c>
      <c r="R67" s="152"/>
      <c r="S67" s="52">
        <f t="shared" si="4"/>
        <v>6</v>
      </c>
      <c r="T67" s="75">
        <v>4</v>
      </c>
      <c r="U67" s="152">
        <v>5</v>
      </c>
      <c r="V67" s="52">
        <f t="shared" si="5"/>
        <v>5</v>
      </c>
      <c r="W67" s="152">
        <v>5</v>
      </c>
      <c r="X67" s="152"/>
      <c r="Y67" s="52">
        <f t="shared" si="0"/>
        <v>5</v>
      </c>
      <c r="Z67" s="176">
        <f t="shared" si="6"/>
        <v>5.75</v>
      </c>
      <c r="AA67" s="164" t="str">
        <f t="shared" si="7"/>
        <v>Trung Bình</v>
      </c>
    </row>
    <row r="68" spans="1:27" s="132" customFormat="1" ht="18" customHeight="1">
      <c r="A68" s="73">
        <v>59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171" t="s">
        <v>93</v>
      </c>
      <c r="H68" s="152">
        <v>5</v>
      </c>
      <c r="I68" s="152"/>
      <c r="J68" s="52">
        <f t="shared" si="1"/>
        <v>5</v>
      </c>
      <c r="K68" s="152">
        <v>7</v>
      </c>
      <c r="L68" s="152"/>
      <c r="M68" s="52">
        <f t="shared" si="2"/>
        <v>7</v>
      </c>
      <c r="N68" s="45">
        <v>5</v>
      </c>
      <c r="O68" s="152"/>
      <c r="P68" s="52">
        <f t="shared" si="3"/>
        <v>5</v>
      </c>
      <c r="Q68" s="45">
        <v>5</v>
      </c>
      <c r="R68" s="152"/>
      <c r="S68" s="52">
        <f t="shared" si="4"/>
        <v>5</v>
      </c>
      <c r="T68" s="75">
        <v>7</v>
      </c>
      <c r="U68" s="152"/>
      <c r="V68" s="52">
        <f t="shared" si="5"/>
        <v>7</v>
      </c>
      <c r="W68" s="152">
        <v>7</v>
      </c>
      <c r="X68" s="152"/>
      <c r="Y68" s="52">
        <f t="shared" si="0"/>
        <v>7</v>
      </c>
      <c r="Z68" s="176">
        <f t="shared" si="6"/>
        <v>5.7</v>
      </c>
      <c r="AA68" s="164" t="str">
        <f t="shared" si="7"/>
        <v>Trung Bình</v>
      </c>
    </row>
    <row r="69" spans="1:27" s="132" customFormat="1" ht="18" customHeight="1">
      <c r="A69" s="77">
        <v>60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171" t="s">
        <v>93</v>
      </c>
      <c r="H69" s="75">
        <v>7</v>
      </c>
      <c r="I69" s="75"/>
      <c r="J69" s="52">
        <f t="shared" si="1"/>
        <v>7</v>
      </c>
      <c r="K69" s="75">
        <v>7</v>
      </c>
      <c r="L69" s="75"/>
      <c r="M69" s="52">
        <f t="shared" si="2"/>
        <v>7</v>
      </c>
      <c r="N69" s="45">
        <v>7</v>
      </c>
      <c r="O69" s="75"/>
      <c r="P69" s="52">
        <f t="shared" si="3"/>
        <v>7</v>
      </c>
      <c r="Q69" s="45">
        <v>9</v>
      </c>
      <c r="R69" s="75"/>
      <c r="S69" s="52">
        <f t="shared" si="4"/>
        <v>9</v>
      </c>
      <c r="T69" s="75">
        <v>9</v>
      </c>
      <c r="U69" s="75"/>
      <c r="V69" s="52">
        <f t="shared" si="5"/>
        <v>9</v>
      </c>
      <c r="W69" s="75">
        <v>9</v>
      </c>
      <c r="X69" s="75"/>
      <c r="Y69" s="52">
        <f t="shared" si="0"/>
        <v>9</v>
      </c>
      <c r="Z69" s="176">
        <f t="shared" si="6"/>
        <v>7.8</v>
      </c>
      <c r="AA69" s="166" t="str">
        <f t="shared" si="7"/>
        <v>Khaù</v>
      </c>
    </row>
    <row r="70" spans="1:27" s="132" customFormat="1" ht="18" customHeight="1">
      <c r="A70" s="77">
        <v>61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171" t="s">
        <v>93</v>
      </c>
      <c r="H70" s="152">
        <v>8</v>
      </c>
      <c r="I70" s="152"/>
      <c r="J70" s="52">
        <f t="shared" si="1"/>
        <v>8</v>
      </c>
      <c r="K70" s="152">
        <v>7</v>
      </c>
      <c r="L70" s="152"/>
      <c r="M70" s="52">
        <f t="shared" si="2"/>
        <v>7</v>
      </c>
      <c r="N70" s="45">
        <v>6</v>
      </c>
      <c r="O70" s="152"/>
      <c r="P70" s="52">
        <f t="shared" si="3"/>
        <v>6</v>
      </c>
      <c r="Q70" s="45">
        <v>8</v>
      </c>
      <c r="R70" s="152"/>
      <c r="S70" s="52">
        <f t="shared" si="4"/>
        <v>8</v>
      </c>
      <c r="T70" s="75">
        <v>5</v>
      </c>
      <c r="U70" s="152"/>
      <c r="V70" s="52">
        <f t="shared" si="5"/>
        <v>5</v>
      </c>
      <c r="W70" s="152">
        <v>6</v>
      </c>
      <c r="X70" s="152"/>
      <c r="Y70" s="52">
        <f t="shared" si="0"/>
        <v>6</v>
      </c>
      <c r="Z70" s="176">
        <f t="shared" si="6"/>
        <v>6.75</v>
      </c>
      <c r="AA70" s="164" t="str">
        <f t="shared" si="7"/>
        <v>TB.Khaù</v>
      </c>
    </row>
    <row r="71" spans="1:27" s="132" customFormat="1" ht="18" customHeight="1">
      <c r="A71" s="73">
        <v>62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171" t="s">
        <v>93</v>
      </c>
      <c r="H71" s="75">
        <v>6</v>
      </c>
      <c r="I71" s="75"/>
      <c r="J71" s="52">
        <f t="shared" si="1"/>
        <v>6</v>
      </c>
      <c r="K71" s="75">
        <v>6</v>
      </c>
      <c r="L71" s="75"/>
      <c r="M71" s="52">
        <f t="shared" si="2"/>
        <v>6</v>
      </c>
      <c r="N71" s="45">
        <v>5</v>
      </c>
      <c r="O71" s="75"/>
      <c r="P71" s="52">
        <f t="shared" si="3"/>
        <v>5</v>
      </c>
      <c r="Q71" s="45">
        <v>8</v>
      </c>
      <c r="R71" s="75"/>
      <c r="S71" s="52">
        <f t="shared" si="4"/>
        <v>8</v>
      </c>
      <c r="T71" s="75">
        <v>5</v>
      </c>
      <c r="U71" s="75"/>
      <c r="V71" s="52">
        <f t="shared" si="5"/>
        <v>5</v>
      </c>
      <c r="W71" s="75">
        <v>8</v>
      </c>
      <c r="X71" s="75"/>
      <c r="Y71" s="52">
        <f t="shared" si="0"/>
        <v>8</v>
      </c>
      <c r="Z71" s="176">
        <f t="shared" si="6"/>
        <v>5.95</v>
      </c>
      <c r="AA71" s="166" t="str">
        <f t="shared" si="7"/>
        <v>Trung Bình</v>
      </c>
    </row>
    <row r="72" spans="1:27" s="132" customFormat="1" ht="18" customHeight="1">
      <c r="A72" s="77">
        <v>63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171" t="s">
        <v>93</v>
      </c>
      <c r="H72" s="152">
        <v>7</v>
      </c>
      <c r="I72" s="152"/>
      <c r="J72" s="52">
        <f t="shared" si="1"/>
        <v>7</v>
      </c>
      <c r="K72" s="152">
        <v>7</v>
      </c>
      <c r="L72" s="152"/>
      <c r="M72" s="52">
        <f t="shared" si="2"/>
        <v>7</v>
      </c>
      <c r="N72" s="45">
        <v>5</v>
      </c>
      <c r="O72" s="152"/>
      <c r="P72" s="52">
        <f t="shared" si="3"/>
        <v>5</v>
      </c>
      <c r="Q72" s="45">
        <v>5</v>
      </c>
      <c r="R72" s="152"/>
      <c r="S72" s="52">
        <f t="shared" si="4"/>
        <v>5</v>
      </c>
      <c r="T72" s="75">
        <v>4</v>
      </c>
      <c r="U72" s="152">
        <v>6</v>
      </c>
      <c r="V72" s="52">
        <f t="shared" si="5"/>
        <v>6</v>
      </c>
      <c r="W72" s="152">
        <v>6</v>
      </c>
      <c r="X72" s="152"/>
      <c r="Y72" s="52">
        <f t="shared" si="0"/>
        <v>6</v>
      </c>
      <c r="Z72" s="176">
        <f t="shared" si="6"/>
        <v>5.9</v>
      </c>
      <c r="AA72" s="164" t="str">
        <f t="shared" si="7"/>
        <v>Trung Bình</v>
      </c>
    </row>
    <row r="73" spans="1:27" s="132" customFormat="1" ht="18" customHeight="1">
      <c r="A73" s="73">
        <v>64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171" t="s">
        <v>93</v>
      </c>
      <c r="H73" s="152">
        <v>8</v>
      </c>
      <c r="I73" s="152"/>
      <c r="J73" s="52">
        <f t="shared" si="1"/>
        <v>8</v>
      </c>
      <c r="K73" s="152">
        <v>7</v>
      </c>
      <c r="L73" s="152"/>
      <c r="M73" s="52">
        <f t="shared" si="2"/>
        <v>7</v>
      </c>
      <c r="N73" s="45">
        <v>5</v>
      </c>
      <c r="O73" s="152"/>
      <c r="P73" s="52">
        <f t="shared" si="3"/>
        <v>5</v>
      </c>
      <c r="Q73" s="45">
        <v>7</v>
      </c>
      <c r="R73" s="152"/>
      <c r="S73" s="52">
        <f t="shared" si="4"/>
        <v>7</v>
      </c>
      <c r="T73" s="75">
        <v>5</v>
      </c>
      <c r="U73" s="152"/>
      <c r="V73" s="52">
        <f t="shared" si="5"/>
        <v>5</v>
      </c>
      <c r="W73" s="152">
        <v>7</v>
      </c>
      <c r="X73" s="152"/>
      <c r="Y73" s="52">
        <f t="shared" si="0"/>
        <v>7</v>
      </c>
      <c r="Z73" s="176">
        <f t="shared" si="6"/>
        <v>6.3</v>
      </c>
      <c r="AA73" s="164" t="str">
        <f t="shared" si="7"/>
        <v>TB.Khaù</v>
      </c>
    </row>
    <row r="74" spans="1:27" s="132" customFormat="1" ht="18" customHeight="1">
      <c r="A74" s="77">
        <v>65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171" t="s">
        <v>93</v>
      </c>
      <c r="H74" s="152">
        <v>8</v>
      </c>
      <c r="I74" s="152"/>
      <c r="J74" s="52">
        <f t="shared" si="1"/>
        <v>8</v>
      </c>
      <c r="K74" s="152">
        <v>7</v>
      </c>
      <c r="L74" s="152"/>
      <c r="M74" s="52">
        <f t="shared" si="2"/>
        <v>7</v>
      </c>
      <c r="N74" s="45">
        <v>5</v>
      </c>
      <c r="O74" s="152"/>
      <c r="P74" s="52">
        <f t="shared" si="3"/>
        <v>5</v>
      </c>
      <c r="Q74" s="45">
        <v>7</v>
      </c>
      <c r="R74" s="152"/>
      <c r="S74" s="52">
        <f t="shared" si="4"/>
        <v>7</v>
      </c>
      <c r="T74" s="75">
        <v>6</v>
      </c>
      <c r="U74" s="152"/>
      <c r="V74" s="52">
        <f t="shared" si="5"/>
        <v>6</v>
      </c>
      <c r="W74" s="152">
        <v>7</v>
      </c>
      <c r="X74" s="152"/>
      <c r="Y74" s="52">
        <f aca="true" t="shared" si="8" ref="Y74:Y82">IF(X74="",W74,IF(W74&gt;=5,X74,MAX(W74,X74)))</f>
        <v>7</v>
      </c>
      <c r="Z74" s="176">
        <f t="shared" si="6"/>
        <v>6.5</v>
      </c>
      <c r="AA74" s="164" t="str">
        <f t="shared" si="7"/>
        <v>TB.Khaù</v>
      </c>
    </row>
    <row r="75" spans="1:27" s="132" customFormat="1" ht="18" customHeight="1">
      <c r="A75" s="77">
        <v>66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171" t="s">
        <v>93</v>
      </c>
      <c r="H75" s="152">
        <v>5</v>
      </c>
      <c r="I75" s="152"/>
      <c r="J75" s="52">
        <f aca="true" t="shared" si="9" ref="J75:J82">IF(I75="",H75,IF(H75&gt;=5,I75,MAX(H75,I75)))</f>
        <v>5</v>
      </c>
      <c r="K75" s="152">
        <v>5</v>
      </c>
      <c r="L75" s="152"/>
      <c r="M75" s="52">
        <f aca="true" t="shared" si="10" ref="M75:M82">IF(L75="",K75,IF(K75&gt;=5,L75,MAX(K75,L75)))</f>
        <v>5</v>
      </c>
      <c r="N75" s="45">
        <v>4</v>
      </c>
      <c r="O75" s="152">
        <v>6</v>
      </c>
      <c r="P75" s="52">
        <f aca="true" t="shared" si="11" ref="P75:P82">IF(O75="",N75,IF(N75&gt;=5,O75,MAX(N75,O75)))</f>
        <v>6</v>
      </c>
      <c r="Q75" s="45">
        <v>5</v>
      </c>
      <c r="R75" s="152"/>
      <c r="S75" s="52">
        <f aca="true" t="shared" si="12" ref="S75:S82">IF(R75="",Q75,IF(Q75&gt;=5,R75,MAX(Q75,R75)))</f>
        <v>5</v>
      </c>
      <c r="T75" s="75">
        <v>6</v>
      </c>
      <c r="U75" s="152"/>
      <c r="V75" s="52">
        <f aca="true" t="shared" si="13" ref="V75:V82">IF(U75="",T75,IF(T75&gt;=5,U75,MAX(T75,U75)))</f>
        <v>6</v>
      </c>
      <c r="W75" s="152">
        <v>5</v>
      </c>
      <c r="X75" s="152"/>
      <c r="Y75" s="52">
        <f t="shared" si="8"/>
        <v>5</v>
      </c>
      <c r="Z75" s="176">
        <f aca="true" t="shared" si="14" ref="Z75:Z82">ROUND(SUMPRODUCT(H75:Y75,$H$9:$Y$9)/SUM($H$9:$Y$9),2)</f>
        <v>5.45</v>
      </c>
      <c r="AA75" s="164" t="str">
        <f aca="true" t="shared" si="15" ref="AA75:AA82">IF(Z75&gt;=9,"Xuaát Saéc",IF(Z75&gt;=8,"Gioûi",IF(Z75&gt;=7,"Khaù",IF(Z75&gt;=6,"TB.Khaù",IF(Z75&gt;=5,"Trung Bình",IF(Z75&gt;=4,"Yeáu","Keùm"))))))</f>
        <v>Trung Bình</v>
      </c>
    </row>
    <row r="76" spans="1:27" s="132" customFormat="1" ht="18" customHeight="1">
      <c r="A76" s="73">
        <v>67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171" t="s">
        <v>93</v>
      </c>
      <c r="H76" s="152">
        <v>7</v>
      </c>
      <c r="I76" s="152"/>
      <c r="J76" s="52">
        <f t="shared" si="9"/>
        <v>7</v>
      </c>
      <c r="K76" s="152">
        <v>6</v>
      </c>
      <c r="L76" s="152"/>
      <c r="M76" s="52">
        <f t="shared" si="10"/>
        <v>6</v>
      </c>
      <c r="N76" s="45">
        <v>6</v>
      </c>
      <c r="O76" s="152"/>
      <c r="P76" s="52">
        <f t="shared" si="11"/>
        <v>6</v>
      </c>
      <c r="Q76" s="45">
        <v>6</v>
      </c>
      <c r="R76" s="152"/>
      <c r="S76" s="52">
        <f t="shared" si="12"/>
        <v>6</v>
      </c>
      <c r="T76" s="75">
        <v>6</v>
      </c>
      <c r="U76" s="152"/>
      <c r="V76" s="52">
        <f>IF(U76="",T76,IF(T76&gt;=5,U76,MAX(T76,U76)))</f>
        <v>6</v>
      </c>
      <c r="W76" s="152">
        <v>7</v>
      </c>
      <c r="X76" s="152"/>
      <c r="Y76" s="52">
        <f t="shared" si="8"/>
        <v>7</v>
      </c>
      <c r="Z76" s="176">
        <f t="shared" si="14"/>
        <v>6.2</v>
      </c>
      <c r="AA76" s="164" t="str">
        <f t="shared" si="15"/>
        <v>TB.Khaù</v>
      </c>
    </row>
    <row r="77" spans="1:27" s="132" customFormat="1" ht="18" customHeight="1">
      <c r="A77" s="77">
        <v>68</v>
      </c>
      <c r="B77" s="55" t="s">
        <v>217</v>
      </c>
      <c r="C77" s="56" t="s">
        <v>218</v>
      </c>
      <c r="D77" s="75">
        <v>409160118</v>
      </c>
      <c r="E77" s="46" t="s">
        <v>283</v>
      </c>
      <c r="F77" s="74" t="s">
        <v>11</v>
      </c>
      <c r="G77" s="172" t="s">
        <v>93</v>
      </c>
      <c r="H77" s="152">
        <v>6</v>
      </c>
      <c r="I77" s="152"/>
      <c r="J77" s="52">
        <f t="shared" si="9"/>
        <v>6</v>
      </c>
      <c r="K77" s="152">
        <v>6</v>
      </c>
      <c r="L77" s="152"/>
      <c r="M77" s="52">
        <f t="shared" si="10"/>
        <v>6</v>
      </c>
      <c r="N77" s="45">
        <v>5</v>
      </c>
      <c r="O77" s="152"/>
      <c r="P77" s="52">
        <f t="shared" si="11"/>
        <v>5</v>
      </c>
      <c r="Q77" s="45">
        <v>3</v>
      </c>
      <c r="R77" s="152">
        <v>3</v>
      </c>
      <c r="S77" s="52">
        <f t="shared" si="12"/>
        <v>3</v>
      </c>
      <c r="T77" s="75">
        <v>6</v>
      </c>
      <c r="U77" s="152"/>
      <c r="V77" s="52">
        <f>IF(U77="",T77,IF(T77&gt;=5,U77,MAX(T77,U77)))</f>
        <v>6</v>
      </c>
      <c r="W77" s="152">
        <v>5</v>
      </c>
      <c r="X77" s="152"/>
      <c r="Y77" s="52">
        <f t="shared" si="8"/>
        <v>5</v>
      </c>
      <c r="Z77" s="176">
        <f t="shared" si="14"/>
        <v>5.15</v>
      </c>
      <c r="AA77" s="164" t="str">
        <f t="shared" si="15"/>
        <v>Trung Bình</v>
      </c>
    </row>
    <row r="78" spans="1:27" s="132" customFormat="1" ht="18" customHeight="1">
      <c r="A78" s="73">
        <v>69</v>
      </c>
      <c r="B78" s="55" t="s">
        <v>219</v>
      </c>
      <c r="C78" s="56" t="s">
        <v>218</v>
      </c>
      <c r="D78" s="75">
        <v>409160119</v>
      </c>
      <c r="E78" s="46" t="s">
        <v>284</v>
      </c>
      <c r="F78" s="74" t="s">
        <v>15</v>
      </c>
      <c r="G78" s="172" t="s">
        <v>93</v>
      </c>
      <c r="H78" s="152">
        <v>4</v>
      </c>
      <c r="I78" s="152"/>
      <c r="J78" s="52">
        <f t="shared" si="9"/>
        <v>4</v>
      </c>
      <c r="K78" s="152">
        <v>6</v>
      </c>
      <c r="L78" s="152"/>
      <c r="M78" s="52">
        <f t="shared" si="10"/>
        <v>6</v>
      </c>
      <c r="N78" s="45">
        <v>5</v>
      </c>
      <c r="O78" s="152"/>
      <c r="P78" s="52">
        <f t="shared" si="11"/>
        <v>5</v>
      </c>
      <c r="Q78" s="45">
        <v>3</v>
      </c>
      <c r="R78" s="152"/>
      <c r="S78" s="52">
        <f t="shared" si="12"/>
        <v>3</v>
      </c>
      <c r="T78" s="75">
        <v>3</v>
      </c>
      <c r="U78" s="152">
        <v>2</v>
      </c>
      <c r="V78" s="52">
        <f t="shared" si="13"/>
        <v>3</v>
      </c>
      <c r="W78" s="152">
        <v>6</v>
      </c>
      <c r="X78" s="152"/>
      <c r="Y78" s="52">
        <f t="shared" si="8"/>
        <v>6</v>
      </c>
      <c r="Z78" s="176">
        <f t="shared" si="14"/>
        <v>4.15</v>
      </c>
      <c r="AA78" s="164" t="str">
        <f t="shared" si="15"/>
        <v>Yeáu</v>
      </c>
    </row>
    <row r="79" spans="1:27" s="132" customFormat="1" ht="18" customHeight="1">
      <c r="A79" s="77">
        <v>70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172" t="s">
        <v>92</v>
      </c>
      <c r="H79" s="152">
        <v>8</v>
      </c>
      <c r="I79" s="152"/>
      <c r="J79" s="52">
        <f t="shared" si="9"/>
        <v>8</v>
      </c>
      <c r="K79" s="152">
        <v>8</v>
      </c>
      <c r="L79" s="152"/>
      <c r="M79" s="52">
        <f t="shared" si="10"/>
        <v>8</v>
      </c>
      <c r="N79" s="45">
        <v>8</v>
      </c>
      <c r="O79" s="152"/>
      <c r="P79" s="52">
        <f t="shared" si="11"/>
        <v>8</v>
      </c>
      <c r="Q79" s="45">
        <v>3</v>
      </c>
      <c r="R79" s="152">
        <v>6</v>
      </c>
      <c r="S79" s="52">
        <f t="shared" si="12"/>
        <v>6</v>
      </c>
      <c r="T79" s="75">
        <v>7</v>
      </c>
      <c r="U79" s="152"/>
      <c r="V79" s="52">
        <f t="shared" si="13"/>
        <v>7</v>
      </c>
      <c r="W79" s="152">
        <v>6</v>
      </c>
      <c r="X79" s="152"/>
      <c r="Y79" s="52">
        <f t="shared" si="8"/>
        <v>6</v>
      </c>
      <c r="Z79" s="176">
        <f t="shared" si="14"/>
        <v>7.4</v>
      </c>
      <c r="AA79" s="164" t="str">
        <f t="shared" si="15"/>
        <v>Khaù</v>
      </c>
    </row>
    <row r="80" spans="1:27" s="132" customFormat="1" ht="18" customHeight="1">
      <c r="A80" s="77">
        <v>71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172" t="s">
        <v>93</v>
      </c>
      <c r="H80" s="152">
        <v>8</v>
      </c>
      <c r="I80" s="152"/>
      <c r="J80" s="52">
        <f t="shared" si="9"/>
        <v>8</v>
      </c>
      <c r="K80" s="152">
        <v>7</v>
      </c>
      <c r="L80" s="152"/>
      <c r="M80" s="52">
        <f t="shared" si="10"/>
        <v>7</v>
      </c>
      <c r="N80" s="45">
        <v>4</v>
      </c>
      <c r="O80" s="152">
        <v>7</v>
      </c>
      <c r="P80" s="52">
        <f t="shared" si="11"/>
        <v>7</v>
      </c>
      <c r="Q80" s="45">
        <v>8</v>
      </c>
      <c r="R80" s="152"/>
      <c r="S80" s="52">
        <f t="shared" si="12"/>
        <v>8</v>
      </c>
      <c r="T80" s="75">
        <v>6</v>
      </c>
      <c r="U80" s="152"/>
      <c r="V80" s="52">
        <f t="shared" si="13"/>
        <v>6</v>
      </c>
      <c r="W80" s="152">
        <v>8</v>
      </c>
      <c r="X80" s="152"/>
      <c r="Y80" s="52">
        <f t="shared" si="8"/>
        <v>8</v>
      </c>
      <c r="Z80" s="176">
        <f t="shared" si="14"/>
        <v>7.2</v>
      </c>
      <c r="AA80" s="164" t="str">
        <f t="shared" si="15"/>
        <v>Khaù</v>
      </c>
    </row>
    <row r="81" spans="1:27" s="132" customFormat="1" ht="18" customHeight="1">
      <c r="A81" s="73">
        <v>72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172" t="s">
        <v>93</v>
      </c>
      <c r="H81" s="152">
        <v>8</v>
      </c>
      <c r="I81" s="152"/>
      <c r="J81" s="52">
        <f t="shared" si="9"/>
        <v>8</v>
      </c>
      <c r="K81" s="152">
        <v>7</v>
      </c>
      <c r="L81" s="152"/>
      <c r="M81" s="52">
        <f t="shared" si="10"/>
        <v>7</v>
      </c>
      <c r="N81" s="45">
        <v>4</v>
      </c>
      <c r="O81" s="152">
        <v>5</v>
      </c>
      <c r="P81" s="52">
        <f t="shared" si="11"/>
        <v>5</v>
      </c>
      <c r="Q81" s="45">
        <v>7</v>
      </c>
      <c r="R81" s="152"/>
      <c r="S81" s="52">
        <f t="shared" si="12"/>
        <v>7</v>
      </c>
      <c r="T81" s="75">
        <v>7</v>
      </c>
      <c r="U81" s="152"/>
      <c r="V81" s="52">
        <f t="shared" si="13"/>
        <v>7</v>
      </c>
      <c r="W81" s="152">
        <v>7</v>
      </c>
      <c r="X81" s="152"/>
      <c r="Y81" s="52">
        <f t="shared" si="8"/>
        <v>7</v>
      </c>
      <c r="Z81" s="176">
        <f t="shared" si="14"/>
        <v>6.7</v>
      </c>
      <c r="AA81" s="164" t="str">
        <f t="shared" si="15"/>
        <v>TB.Khaù</v>
      </c>
    </row>
    <row r="82" spans="1:27" s="132" customFormat="1" ht="18" customHeight="1" thickBot="1">
      <c r="A82" s="83">
        <v>73</v>
      </c>
      <c r="B82" s="62" t="s">
        <v>207</v>
      </c>
      <c r="C82" s="63" t="s">
        <v>208</v>
      </c>
      <c r="D82" s="85">
        <v>409160123</v>
      </c>
      <c r="E82" s="64" t="s">
        <v>288</v>
      </c>
      <c r="F82" s="84" t="s">
        <v>30</v>
      </c>
      <c r="G82" s="173" t="s">
        <v>93</v>
      </c>
      <c r="H82" s="153">
        <v>6</v>
      </c>
      <c r="I82" s="153"/>
      <c r="J82" s="86">
        <f t="shared" si="9"/>
        <v>6</v>
      </c>
      <c r="K82" s="153">
        <v>5</v>
      </c>
      <c r="L82" s="153"/>
      <c r="M82" s="86">
        <f t="shared" si="10"/>
        <v>5</v>
      </c>
      <c r="N82" s="154">
        <v>4</v>
      </c>
      <c r="O82" s="153">
        <v>5</v>
      </c>
      <c r="P82" s="86">
        <f t="shared" si="11"/>
        <v>5</v>
      </c>
      <c r="Q82" s="154">
        <v>7</v>
      </c>
      <c r="R82" s="153"/>
      <c r="S82" s="86">
        <f t="shared" si="12"/>
        <v>7</v>
      </c>
      <c r="T82" s="85">
        <v>5</v>
      </c>
      <c r="U82" s="153"/>
      <c r="V82" s="86">
        <f t="shared" si="13"/>
        <v>5</v>
      </c>
      <c r="W82" s="153">
        <v>8</v>
      </c>
      <c r="X82" s="153"/>
      <c r="Y82" s="86">
        <f t="shared" si="8"/>
        <v>8</v>
      </c>
      <c r="Z82" s="109">
        <f t="shared" si="14"/>
        <v>5.6</v>
      </c>
      <c r="AA82" s="165" t="str">
        <f t="shared" si="15"/>
        <v>Trung Bình</v>
      </c>
    </row>
    <row r="83" spans="1:27" s="120" customFormat="1" ht="22.5" customHeight="1" thickTop="1">
      <c r="A83" s="113"/>
      <c r="B83" s="114"/>
      <c r="C83" s="114"/>
      <c r="D83" s="115"/>
      <c r="E83" s="116"/>
      <c r="F83" s="115"/>
      <c r="G83" s="115"/>
      <c r="H83" s="134"/>
      <c r="I83" s="134"/>
      <c r="J83" s="134"/>
      <c r="K83" s="134"/>
      <c r="L83" s="134"/>
      <c r="M83" s="134"/>
      <c r="N83" s="134"/>
      <c r="O83" s="115"/>
      <c r="Q83" s="115"/>
      <c r="R83" s="134"/>
      <c r="S83" s="167" t="s">
        <v>90</v>
      </c>
      <c r="T83" s="124"/>
      <c r="U83" s="124"/>
      <c r="V83" s="115"/>
      <c r="W83" s="136"/>
      <c r="X83" s="135"/>
      <c r="Y83" s="135"/>
      <c r="Z83" s="135"/>
      <c r="AA83" s="178"/>
    </row>
    <row r="84" spans="1:27" s="120" customFormat="1" ht="15" customHeight="1">
      <c r="A84" s="113"/>
      <c r="B84" s="114"/>
      <c r="D84" s="28" t="s">
        <v>231</v>
      </c>
      <c r="E84" s="121"/>
      <c r="F84" s="122"/>
      <c r="G84" s="123"/>
      <c r="H84" s="28"/>
      <c r="I84" s="28"/>
      <c r="J84" s="28"/>
      <c r="K84" s="28"/>
      <c r="L84" s="28"/>
      <c r="M84" s="28"/>
      <c r="N84" s="28"/>
      <c r="O84" s="117"/>
      <c r="Q84" s="117"/>
      <c r="R84" s="28"/>
      <c r="S84" s="168" t="s">
        <v>91</v>
      </c>
      <c r="T84" s="118"/>
      <c r="U84" s="118"/>
      <c r="V84" s="117"/>
      <c r="W84" s="119"/>
      <c r="AA84" s="91"/>
    </row>
    <row r="85" spans="1:27" s="120" customFormat="1" ht="15" customHeight="1">
      <c r="A85" s="113"/>
      <c r="D85" s="124" t="s">
        <v>31</v>
      </c>
      <c r="E85" s="125"/>
      <c r="F85" s="113"/>
      <c r="G85" s="126"/>
      <c r="H85" s="28"/>
      <c r="I85" s="28"/>
      <c r="J85" s="28"/>
      <c r="K85" s="28"/>
      <c r="L85" s="28"/>
      <c r="M85" s="28"/>
      <c r="N85" s="28"/>
      <c r="O85" s="117"/>
      <c r="Q85" s="117"/>
      <c r="R85" s="28"/>
      <c r="S85" s="118" t="s">
        <v>301</v>
      </c>
      <c r="T85" s="118"/>
      <c r="U85" s="118"/>
      <c r="V85" s="117"/>
      <c r="W85" s="119"/>
      <c r="AA85" s="91"/>
    </row>
    <row r="86" spans="1:27" s="120" customFormat="1" ht="15.75">
      <c r="A86" s="113"/>
      <c r="D86" s="28"/>
      <c r="E86" s="125"/>
      <c r="F86" s="113"/>
      <c r="G86" s="126"/>
      <c r="H86" s="28"/>
      <c r="I86" s="28"/>
      <c r="J86" s="28"/>
      <c r="K86" s="28"/>
      <c r="L86" s="28"/>
      <c r="M86" s="28"/>
      <c r="N86" s="28"/>
      <c r="O86" s="117"/>
      <c r="Q86" s="117"/>
      <c r="R86" s="28"/>
      <c r="S86" s="118"/>
      <c r="T86" s="118"/>
      <c r="U86" s="118"/>
      <c r="V86" s="117"/>
      <c r="W86" s="119"/>
      <c r="AA86" s="91"/>
    </row>
    <row r="87" spans="1:27" s="120" customFormat="1" ht="15" customHeight="1">
      <c r="A87" s="113"/>
      <c r="C87" s="118"/>
      <c r="D87" s="118"/>
      <c r="E87" s="125"/>
      <c r="F87" s="113"/>
      <c r="G87" s="126"/>
      <c r="H87" s="28"/>
      <c r="I87" s="28"/>
      <c r="J87" s="28"/>
      <c r="K87" s="28"/>
      <c r="L87" s="28"/>
      <c r="M87" s="28"/>
      <c r="N87" s="28"/>
      <c r="O87" s="117"/>
      <c r="Q87" s="117"/>
      <c r="R87" s="28"/>
      <c r="S87" s="118"/>
      <c r="T87" s="118"/>
      <c r="U87" s="118"/>
      <c r="V87" s="117"/>
      <c r="W87" s="119"/>
      <c r="AA87" s="91"/>
    </row>
    <row r="88" spans="1:27" s="120" customFormat="1" ht="11.25" customHeight="1">
      <c r="A88" s="127"/>
      <c r="C88" s="127"/>
      <c r="D88" s="128"/>
      <c r="E88" s="125"/>
      <c r="F88" s="113"/>
      <c r="G88" s="126"/>
      <c r="H88" s="28"/>
      <c r="I88" s="28"/>
      <c r="J88" s="28"/>
      <c r="K88" s="28"/>
      <c r="L88" s="28"/>
      <c r="M88" s="28"/>
      <c r="N88" s="28"/>
      <c r="O88" s="117"/>
      <c r="Q88" s="117"/>
      <c r="R88" s="28"/>
      <c r="S88" s="129"/>
      <c r="T88" s="129"/>
      <c r="U88" s="129"/>
      <c r="V88" s="117"/>
      <c r="W88" s="119"/>
      <c r="AA88" s="91"/>
    </row>
    <row r="89" spans="1:27" s="120" customFormat="1" ht="16.5" customHeight="1">
      <c r="A89" s="113"/>
      <c r="D89" s="118" t="s">
        <v>232</v>
      </c>
      <c r="E89" s="125"/>
      <c r="F89" s="113"/>
      <c r="G89" s="126"/>
      <c r="H89" s="28"/>
      <c r="I89" s="28"/>
      <c r="J89" s="28"/>
      <c r="K89" s="28"/>
      <c r="L89" s="28"/>
      <c r="M89" s="28"/>
      <c r="N89" s="118"/>
      <c r="O89" s="117"/>
      <c r="Q89" s="117"/>
      <c r="R89" s="28"/>
      <c r="S89" s="118" t="s">
        <v>302</v>
      </c>
      <c r="T89" s="129"/>
      <c r="U89" s="129"/>
      <c r="V89" s="117"/>
      <c r="W89" s="119"/>
      <c r="AA89" s="91"/>
    </row>
  </sheetData>
  <sheetProtection/>
  <autoFilter ref="A8:X82"/>
  <mergeCells count="33">
    <mergeCell ref="A5:X5"/>
    <mergeCell ref="E7:E9"/>
    <mergeCell ref="A1:E1"/>
    <mergeCell ref="A2:E2"/>
    <mergeCell ref="O7:O8"/>
    <mergeCell ref="K1:V1"/>
    <mergeCell ref="K2:V2"/>
    <mergeCell ref="A3:E3"/>
    <mergeCell ref="A4:X4"/>
    <mergeCell ref="A7:A9"/>
    <mergeCell ref="D7:D9"/>
    <mergeCell ref="B7:C7"/>
    <mergeCell ref="S7:S8"/>
    <mergeCell ref="L7:L8"/>
    <mergeCell ref="G7:G9"/>
    <mergeCell ref="R7:R8"/>
    <mergeCell ref="P7:P8"/>
    <mergeCell ref="N7:N8"/>
    <mergeCell ref="Q7:Q8"/>
    <mergeCell ref="M7:M8"/>
    <mergeCell ref="F7:F9"/>
    <mergeCell ref="Y7:Y8"/>
    <mergeCell ref="Z7:Z8"/>
    <mergeCell ref="K7:K8"/>
    <mergeCell ref="H7:H8"/>
    <mergeCell ref="I7:I8"/>
    <mergeCell ref="J7:J8"/>
    <mergeCell ref="T7:T8"/>
    <mergeCell ref="AA7:AA8"/>
    <mergeCell ref="U7:U8"/>
    <mergeCell ref="X7:X8"/>
    <mergeCell ref="V7:V8"/>
    <mergeCell ref="W7:W8"/>
  </mergeCells>
  <printOptions/>
  <pageMargins left="0.3" right="0.16" top="0.36" bottom="0.25" header="0.24" footer="0.16"/>
  <pageSetup horizontalDpi="600" verticalDpi="60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89"/>
  <sheetViews>
    <sheetView zoomScalePageLayoutView="0" workbookViewId="0" topLeftCell="A3">
      <pane xSplit="3" ySplit="7" topLeftCell="F49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L56" sqref="L56"/>
    </sheetView>
  </sheetViews>
  <sheetFormatPr defaultColWidth="8.796875" defaultRowHeight="15"/>
  <cols>
    <col min="1" max="1" width="3.59765625" style="1" customWidth="1"/>
    <col min="2" max="2" width="16.19921875" style="10" customWidth="1"/>
    <col min="3" max="3" width="6.09765625" style="10" customWidth="1"/>
    <col min="4" max="4" width="9.09765625" style="130" customWidth="1"/>
    <col min="5" max="5" width="8.69921875" style="11" customWidth="1"/>
    <col min="6" max="6" width="11.5" style="11" customWidth="1"/>
    <col min="7" max="7" width="5" style="11" customWidth="1"/>
    <col min="8" max="22" width="4.09765625" style="155" customWidth="1"/>
    <col min="23" max="23" width="5.19921875" style="162" customWidth="1"/>
    <col min="24" max="24" width="9.59765625" style="160" customWidth="1"/>
    <col min="25" max="16384" width="9" style="1" customWidth="1"/>
  </cols>
  <sheetData>
    <row r="1" spans="1:24" s="2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709" t="s">
        <v>221</v>
      </c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23"/>
      <c r="X1" s="156"/>
    </row>
    <row r="2" spans="1:24" s="2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709" t="s">
        <v>222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23"/>
      <c r="X2" s="156"/>
    </row>
    <row r="3" spans="1:24" s="2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6"/>
      <c r="X3" s="157"/>
    </row>
    <row r="4" spans="1:24" s="30" customFormat="1" ht="18" customHeight="1">
      <c r="A4" s="710" t="s">
        <v>225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</row>
    <row r="5" spans="1:24" s="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</row>
    <row r="6" spans="1:24" s="30" customFormat="1" ht="7.5" customHeight="1" thickBot="1">
      <c r="A6" s="31"/>
      <c r="B6" s="31"/>
      <c r="C6" s="31"/>
      <c r="D6" s="31"/>
      <c r="E6" s="32"/>
      <c r="F6" s="31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47"/>
      <c r="X6" s="158"/>
    </row>
    <row r="7" spans="1:24" s="120" customFormat="1" ht="27" customHeight="1" thickTop="1">
      <c r="A7" s="711" t="s">
        <v>1</v>
      </c>
      <c r="B7" s="697" t="s">
        <v>58</v>
      </c>
      <c r="C7" s="698"/>
      <c r="D7" s="705" t="s">
        <v>55</v>
      </c>
      <c r="E7" s="705" t="s">
        <v>56</v>
      </c>
      <c r="F7" s="705" t="s">
        <v>57</v>
      </c>
      <c r="G7" s="674" t="s">
        <v>220</v>
      </c>
      <c r="H7" s="722" t="s">
        <v>38</v>
      </c>
      <c r="I7" s="714" t="s">
        <v>60</v>
      </c>
      <c r="J7" s="714" t="s">
        <v>61</v>
      </c>
      <c r="K7" s="724" t="s">
        <v>39</v>
      </c>
      <c r="L7" s="714" t="s">
        <v>60</v>
      </c>
      <c r="M7" s="714" t="s">
        <v>61</v>
      </c>
      <c r="N7" s="722" t="s">
        <v>290</v>
      </c>
      <c r="O7" s="714" t="s">
        <v>60</v>
      </c>
      <c r="P7" s="714" t="s">
        <v>61</v>
      </c>
      <c r="Q7" s="726" t="s">
        <v>40</v>
      </c>
      <c r="R7" s="714" t="s">
        <v>60</v>
      </c>
      <c r="S7" s="714" t="s">
        <v>61</v>
      </c>
      <c r="T7" s="720" t="s">
        <v>35</v>
      </c>
      <c r="U7" s="714" t="s">
        <v>60</v>
      </c>
      <c r="V7" s="714" t="s">
        <v>61</v>
      </c>
      <c r="W7" s="718" t="s">
        <v>291</v>
      </c>
      <c r="X7" s="716" t="s">
        <v>292</v>
      </c>
    </row>
    <row r="8" spans="1:24" s="120" customFormat="1" ht="69" customHeight="1">
      <c r="A8" s="712"/>
      <c r="B8" s="139" t="s">
        <v>228</v>
      </c>
      <c r="C8" s="142" t="s">
        <v>229</v>
      </c>
      <c r="D8" s="679"/>
      <c r="E8" s="679"/>
      <c r="F8" s="679"/>
      <c r="G8" s="675"/>
      <c r="H8" s="723"/>
      <c r="I8" s="715"/>
      <c r="J8" s="715"/>
      <c r="K8" s="725"/>
      <c r="L8" s="715"/>
      <c r="M8" s="715"/>
      <c r="N8" s="723"/>
      <c r="O8" s="715"/>
      <c r="P8" s="715"/>
      <c r="Q8" s="727"/>
      <c r="R8" s="715"/>
      <c r="S8" s="715"/>
      <c r="T8" s="721"/>
      <c r="U8" s="715"/>
      <c r="V8" s="715"/>
      <c r="W8" s="719"/>
      <c r="X8" s="717"/>
    </row>
    <row r="9" spans="1:24" s="133" customFormat="1" ht="16.5" customHeight="1" thickBot="1">
      <c r="A9" s="713"/>
      <c r="B9" s="140"/>
      <c r="C9" s="141"/>
      <c r="D9" s="678"/>
      <c r="E9" s="678"/>
      <c r="F9" s="678"/>
      <c r="G9" s="706"/>
      <c r="H9" s="145">
        <v>0</v>
      </c>
      <c r="I9" s="145">
        <v>0</v>
      </c>
      <c r="J9" s="145">
        <v>5</v>
      </c>
      <c r="K9" s="146">
        <v>0</v>
      </c>
      <c r="L9" s="145">
        <v>0</v>
      </c>
      <c r="M9" s="145">
        <v>4</v>
      </c>
      <c r="N9" s="145">
        <v>0</v>
      </c>
      <c r="O9" s="145">
        <v>0</v>
      </c>
      <c r="P9" s="145">
        <v>7.5</v>
      </c>
      <c r="Q9" s="145">
        <v>0</v>
      </c>
      <c r="R9" s="145">
        <v>0</v>
      </c>
      <c r="S9" s="145">
        <v>4</v>
      </c>
      <c r="T9" s="145">
        <v>0</v>
      </c>
      <c r="U9" s="145">
        <v>0</v>
      </c>
      <c r="V9" s="145">
        <v>0</v>
      </c>
      <c r="W9" s="148">
        <f>SUM(H9:V9)</f>
        <v>20.5</v>
      </c>
      <c r="X9" s="159">
        <v>0</v>
      </c>
    </row>
    <row r="10" spans="1:24" s="132" customFormat="1" ht="18" customHeight="1" thickTop="1">
      <c r="A10" s="69">
        <v>1</v>
      </c>
      <c r="B10" s="35" t="s">
        <v>95</v>
      </c>
      <c r="C10" s="36" t="s">
        <v>96</v>
      </c>
      <c r="D10" s="37">
        <v>409160048</v>
      </c>
      <c r="E10" s="38" t="s">
        <v>236</v>
      </c>
      <c r="F10" s="70" t="s">
        <v>15</v>
      </c>
      <c r="G10" s="39" t="s">
        <v>92</v>
      </c>
      <c r="H10" s="149">
        <v>6</v>
      </c>
      <c r="I10" s="149"/>
      <c r="J10" s="150">
        <f aca="true" t="shared" si="0" ref="J10:J73">IF(I10="",H10,IF(H10&gt;=5,I10,MAX(H10,I10)))</f>
        <v>6</v>
      </c>
      <c r="K10" s="149">
        <v>6</v>
      </c>
      <c r="L10" s="149"/>
      <c r="M10" s="150">
        <f aca="true" t="shared" si="1" ref="M10:M73">IF(L10="",K10,IF(K10&gt;=5,L10,MAX(K10,L10)))</f>
        <v>6</v>
      </c>
      <c r="N10" s="150">
        <v>6</v>
      </c>
      <c r="O10" s="149"/>
      <c r="P10" s="150">
        <f aca="true" t="shared" si="2" ref="P10:P73">IF(O10="",N10,IF(N10&gt;=5,O10,MAX(N10,O10)))</f>
        <v>6</v>
      </c>
      <c r="Q10" s="150">
        <v>5</v>
      </c>
      <c r="R10" s="149"/>
      <c r="S10" s="150">
        <f aca="true" t="shared" si="3" ref="S10:S73">IF(R10="",Q10,IF(Q10&gt;=5,R10,MAX(Q10,R10)))</f>
        <v>5</v>
      </c>
      <c r="T10" s="149">
        <v>7</v>
      </c>
      <c r="U10" s="149"/>
      <c r="V10" s="150">
        <f aca="true" t="shared" si="4" ref="V10:V73">IF(U10="",T10,IF(T10&gt;=5,U10,MAX(T10,U10)))</f>
        <v>7</v>
      </c>
      <c r="W10" s="161">
        <f>ROUND(SUMPRODUCT(H10:V10,$H$9:$V$9)/SUM($H$9:$V$9),2)</f>
        <v>5.8</v>
      </c>
      <c r="X10" s="163" t="str">
        <f>IF(W10&gt;=9,"Xuaát Saéc",IF(W10&gt;=8,"Gioûi",IF(W10&gt;=7,"Khaù",IF(W10&gt;=6,"TB.Khaù",IF(W10&gt;=5,"Trung Bình",IF(W10&gt;=4,"Yeáu","Keùm"))))))</f>
        <v>Trung Bình</v>
      </c>
    </row>
    <row r="11" spans="1:24" s="132" customFormat="1" ht="18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47" t="s">
        <v>93</v>
      </c>
      <c r="H11" s="151">
        <v>6</v>
      </c>
      <c r="I11" s="151"/>
      <c r="J11" s="52">
        <f t="shared" si="0"/>
        <v>6</v>
      </c>
      <c r="K11" s="151">
        <v>6</v>
      </c>
      <c r="L11" s="151"/>
      <c r="M11" s="52">
        <f t="shared" si="1"/>
        <v>6</v>
      </c>
      <c r="N11" s="52">
        <v>7</v>
      </c>
      <c r="O11" s="151"/>
      <c r="P11" s="52">
        <f t="shared" si="2"/>
        <v>7</v>
      </c>
      <c r="Q11" s="52">
        <v>6</v>
      </c>
      <c r="R11" s="151"/>
      <c r="S11" s="52">
        <f t="shared" si="3"/>
        <v>6</v>
      </c>
      <c r="T11" s="151">
        <v>8</v>
      </c>
      <c r="U11" s="151"/>
      <c r="V11" s="52">
        <f t="shared" si="4"/>
        <v>8</v>
      </c>
      <c r="W11" s="161">
        <f aca="true" t="shared" si="5" ref="W11:W74">ROUND(SUMPRODUCT(H11:V11,$H$9:$V$9)/SUM($H$9:$V$9),2)</f>
        <v>6.37</v>
      </c>
      <c r="X11" s="164" t="str">
        <f aca="true" t="shared" si="6" ref="X11:X74">IF(W11&gt;=9,"Xuaát Saéc",IF(W11&gt;=8,"Gioûi",IF(W11&gt;=7,"Khaù",IF(W11&gt;=6,"TB.Khaù",IF(W11&gt;=5,"Trung Bình",IF(W11&gt;=4,"Yeáu","Keùm"))))))</f>
        <v>TB.Khaù</v>
      </c>
    </row>
    <row r="12" spans="1:24" s="132" customFormat="1" ht="18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47" t="s">
        <v>93</v>
      </c>
      <c r="H12" s="152">
        <v>4</v>
      </c>
      <c r="I12" s="152">
        <v>5</v>
      </c>
      <c r="J12" s="52">
        <f t="shared" si="0"/>
        <v>5</v>
      </c>
      <c r="K12" s="152">
        <v>5</v>
      </c>
      <c r="L12" s="152"/>
      <c r="M12" s="52">
        <f t="shared" si="1"/>
        <v>5</v>
      </c>
      <c r="N12" s="45">
        <v>6</v>
      </c>
      <c r="O12" s="152"/>
      <c r="P12" s="52">
        <f t="shared" si="2"/>
        <v>6</v>
      </c>
      <c r="Q12" s="45">
        <v>4</v>
      </c>
      <c r="R12" s="152">
        <v>6</v>
      </c>
      <c r="S12" s="52">
        <f t="shared" si="3"/>
        <v>6</v>
      </c>
      <c r="T12" s="152">
        <v>9</v>
      </c>
      <c r="U12" s="152"/>
      <c r="V12" s="52">
        <f t="shared" si="4"/>
        <v>9</v>
      </c>
      <c r="W12" s="161">
        <f t="shared" si="5"/>
        <v>5.56</v>
      </c>
      <c r="X12" s="164" t="str">
        <f t="shared" si="6"/>
        <v>Trung Bình</v>
      </c>
    </row>
    <row r="13" spans="1:24" s="132" customFormat="1" ht="18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47" t="s">
        <v>93</v>
      </c>
      <c r="H13" s="152">
        <v>6</v>
      </c>
      <c r="I13" s="152"/>
      <c r="J13" s="52">
        <f t="shared" si="0"/>
        <v>6</v>
      </c>
      <c r="K13" s="152">
        <v>5</v>
      </c>
      <c r="L13" s="152"/>
      <c r="M13" s="52">
        <f t="shared" si="1"/>
        <v>5</v>
      </c>
      <c r="N13" s="45">
        <v>6</v>
      </c>
      <c r="O13" s="152"/>
      <c r="P13" s="52">
        <f t="shared" si="2"/>
        <v>6</v>
      </c>
      <c r="Q13" s="45">
        <v>4</v>
      </c>
      <c r="R13" s="152">
        <v>8</v>
      </c>
      <c r="S13" s="52">
        <f t="shared" si="3"/>
        <v>8</v>
      </c>
      <c r="T13" s="152">
        <v>8</v>
      </c>
      <c r="U13" s="152"/>
      <c r="V13" s="52">
        <f t="shared" si="4"/>
        <v>8</v>
      </c>
      <c r="W13" s="161">
        <f t="shared" si="5"/>
        <v>6.2</v>
      </c>
      <c r="X13" s="164" t="str">
        <f t="shared" si="6"/>
        <v>TB.Khaù</v>
      </c>
    </row>
    <row r="14" spans="1:24" s="132" customFormat="1" ht="18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47" t="s">
        <v>93</v>
      </c>
      <c r="H14" s="152">
        <v>5</v>
      </c>
      <c r="I14" s="152"/>
      <c r="J14" s="52">
        <f t="shared" si="0"/>
        <v>5</v>
      </c>
      <c r="K14" s="152">
        <v>4</v>
      </c>
      <c r="L14" s="152">
        <v>4</v>
      </c>
      <c r="M14" s="52">
        <f t="shared" si="1"/>
        <v>4</v>
      </c>
      <c r="N14" s="45">
        <v>6</v>
      </c>
      <c r="O14" s="152"/>
      <c r="P14" s="52">
        <f t="shared" si="2"/>
        <v>6</v>
      </c>
      <c r="Q14" s="45">
        <v>3</v>
      </c>
      <c r="R14" s="152">
        <v>7</v>
      </c>
      <c r="S14" s="52">
        <f t="shared" si="3"/>
        <v>7</v>
      </c>
      <c r="T14" s="152">
        <v>8</v>
      </c>
      <c r="U14" s="152"/>
      <c r="V14" s="52">
        <f t="shared" si="4"/>
        <v>8</v>
      </c>
      <c r="W14" s="161">
        <f t="shared" si="5"/>
        <v>5.56</v>
      </c>
      <c r="X14" s="164" t="str">
        <f t="shared" si="6"/>
        <v>Trung Bình</v>
      </c>
    </row>
    <row r="15" spans="1:24" s="132" customFormat="1" ht="18" customHeight="1">
      <c r="A15" s="77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47" t="s">
        <v>93</v>
      </c>
      <c r="H15" s="152">
        <v>5</v>
      </c>
      <c r="I15" s="152"/>
      <c r="J15" s="52">
        <f t="shared" si="0"/>
        <v>5</v>
      </c>
      <c r="K15" s="152">
        <v>6</v>
      </c>
      <c r="L15" s="152"/>
      <c r="M15" s="52">
        <f t="shared" si="1"/>
        <v>6</v>
      </c>
      <c r="N15" s="45">
        <v>6</v>
      </c>
      <c r="O15" s="152"/>
      <c r="P15" s="52">
        <f t="shared" si="2"/>
        <v>6</v>
      </c>
      <c r="Q15" s="45">
        <v>6</v>
      </c>
      <c r="R15" s="152"/>
      <c r="S15" s="52">
        <f t="shared" si="3"/>
        <v>6</v>
      </c>
      <c r="T15" s="152">
        <v>8</v>
      </c>
      <c r="U15" s="152"/>
      <c r="V15" s="52">
        <f t="shared" si="4"/>
        <v>8</v>
      </c>
      <c r="W15" s="161">
        <f t="shared" si="5"/>
        <v>5.76</v>
      </c>
      <c r="X15" s="164" t="str">
        <f t="shared" si="6"/>
        <v>Trung Bình</v>
      </c>
    </row>
    <row r="16" spans="1:24" s="132" customFormat="1" ht="18" customHeight="1">
      <c r="A16" s="73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47" t="s">
        <v>93</v>
      </c>
      <c r="H16" s="152">
        <v>6</v>
      </c>
      <c r="I16" s="152"/>
      <c r="J16" s="52">
        <f t="shared" si="0"/>
        <v>6</v>
      </c>
      <c r="K16" s="152">
        <v>6</v>
      </c>
      <c r="L16" s="152"/>
      <c r="M16" s="52">
        <f t="shared" si="1"/>
        <v>6</v>
      </c>
      <c r="N16" s="45">
        <v>5</v>
      </c>
      <c r="O16" s="152"/>
      <c r="P16" s="52">
        <f t="shared" si="2"/>
        <v>5</v>
      </c>
      <c r="Q16" s="45">
        <v>3</v>
      </c>
      <c r="R16" s="152">
        <v>7</v>
      </c>
      <c r="S16" s="52">
        <f t="shared" si="3"/>
        <v>7</v>
      </c>
      <c r="T16" s="152">
        <v>8</v>
      </c>
      <c r="U16" s="152"/>
      <c r="V16" s="52">
        <f t="shared" si="4"/>
        <v>8</v>
      </c>
      <c r="W16" s="161">
        <f t="shared" si="5"/>
        <v>5.83</v>
      </c>
      <c r="X16" s="164" t="str">
        <f t="shared" si="6"/>
        <v>Trung Bình</v>
      </c>
    </row>
    <row r="17" spans="1:24" s="132" customFormat="1" ht="18" customHeight="1">
      <c r="A17" s="77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47" t="s">
        <v>93</v>
      </c>
      <c r="H17" s="152">
        <v>6</v>
      </c>
      <c r="I17" s="152"/>
      <c r="J17" s="52">
        <f t="shared" si="0"/>
        <v>6</v>
      </c>
      <c r="K17" s="152">
        <v>6</v>
      </c>
      <c r="L17" s="152"/>
      <c r="M17" s="52">
        <f t="shared" si="1"/>
        <v>6</v>
      </c>
      <c r="N17" s="45">
        <v>7</v>
      </c>
      <c r="O17" s="152"/>
      <c r="P17" s="52">
        <f t="shared" si="2"/>
        <v>7</v>
      </c>
      <c r="Q17" s="45">
        <v>4</v>
      </c>
      <c r="R17" s="152">
        <v>6</v>
      </c>
      <c r="S17" s="52">
        <f t="shared" si="3"/>
        <v>6</v>
      </c>
      <c r="T17" s="152">
        <v>8</v>
      </c>
      <c r="U17" s="152"/>
      <c r="V17" s="52">
        <f t="shared" si="4"/>
        <v>8</v>
      </c>
      <c r="W17" s="161">
        <f t="shared" si="5"/>
        <v>6.37</v>
      </c>
      <c r="X17" s="164" t="str">
        <f t="shared" si="6"/>
        <v>TB.Khaù</v>
      </c>
    </row>
    <row r="18" spans="1:24" s="132" customFormat="1" ht="18" customHeight="1">
      <c r="A18" s="73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47" t="s">
        <v>93</v>
      </c>
      <c r="H18" s="152">
        <v>5</v>
      </c>
      <c r="I18" s="152"/>
      <c r="J18" s="52">
        <f t="shared" si="0"/>
        <v>5</v>
      </c>
      <c r="K18" s="152">
        <v>4</v>
      </c>
      <c r="L18" s="152">
        <v>6</v>
      </c>
      <c r="M18" s="52">
        <f t="shared" si="1"/>
        <v>6</v>
      </c>
      <c r="N18" s="45">
        <v>6</v>
      </c>
      <c r="O18" s="152"/>
      <c r="P18" s="52">
        <f t="shared" si="2"/>
        <v>6</v>
      </c>
      <c r="Q18" s="45">
        <v>3</v>
      </c>
      <c r="R18" s="152">
        <v>6</v>
      </c>
      <c r="S18" s="52">
        <f t="shared" si="3"/>
        <v>6</v>
      </c>
      <c r="T18" s="152">
        <v>8</v>
      </c>
      <c r="U18" s="152"/>
      <c r="V18" s="52">
        <f t="shared" si="4"/>
        <v>8</v>
      </c>
      <c r="W18" s="161">
        <f t="shared" si="5"/>
        <v>5.76</v>
      </c>
      <c r="X18" s="164" t="str">
        <f t="shared" si="6"/>
        <v>Trung Bình</v>
      </c>
    </row>
    <row r="19" spans="1:24" s="132" customFormat="1" ht="18" customHeight="1">
      <c r="A19" s="77">
        <v>10</v>
      </c>
      <c r="B19" s="43" t="s">
        <v>210</v>
      </c>
      <c r="C19" s="53" t="s">
        <v>110</v>
      </c>
      <c r="D19" s="45">
        <v>409160057</v>
      </c>
      <c r="E19" s="46" t="s">
        <v>245</v>
      </c>
      <c r="F19" s="74" t="s">
        <v>19</v>
      </c>
      <c r="G19" s="47" t="s">
        <v>93</v>
      </c>
      <c r="H19" s="152">
        <v>4</v>
      </c>
      <c r="I19" s="152">
        <v>6</v>
      </c>
      <c r="J19" s="52">
        <f t="shared" si="0"/>
        <v>6</v>
      </c>
      <c r="K19" s="152">
        <v>4</v>
      </c>
      <c r="L19" s="152">
        <v>3</v>
      </c>
      <c r="M19" s="52">
        <f t="shared" si="1"/>
        <v>4</v>
      </c>
      <c r="N19" s="45">
        <v>6</v>
      </c>
      <c r="O19" s="152"/>
      <c r="P19" s="52">
        <f t="shared" si="2"/>
        <v>6</v>
      </c>
      <c r="Q19" s="45">
        <v>3</v>
      </c>
      <c r="R19" s="152">
        <v>6</v>
      </c>
      <c r="S19" s="52">
        <f t="shared" si="3"/>
        <v>6</v>
      </c>
      <c r="T19" s="152">
        <v>8</v>
      </c>
      <c r="U19" s="152"/>
      <c r="V19" s="52">
        <f t="shared" si="4"/>
        <v>8</v>
      </c>
      <c r="W19" s="161">
        <f t="shared" si="5"/>
        <v>5.61</v>
      </c>
      <c r="X19" s="164" t="str">
        <f t="shared" si="6"/>
        <v>Trung Bình</v>
      </c>
    </row>
    <row r="20" spans="1:24" s="132" customFormat="1" ht="18" customHeight="1">
      <c r="A20" s="77">
        <v>11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47" t="s">
        <v>93</v>
      </c>
      <c r="H20" s="152">
        <v>7</v>
      </c>
      <c r="I20" s="152"/>
      <c r="J20" s="52">
        <f t="shared" si="0"/>
        <v>7</v>
      </c>
      <c r="K20" s="152">
        <v>4</v>
      </c>
      <c r="L20" s="152">
        <v>4</v>
      </c>
      <c r="M20" s="52">
        <f t="shared" si="1"/>
        <v>4</v>
      </c>
      <c r="N20" s="45">
        <v>5</v>
      </c>
      <c r="O20" s="152"/>
      <c r="P20" s="52">
        <f t="shared" si="2"/>
        <v>5</v>
      </c>
      <c r="Q20" s="45">
        <v>3</v>
      </c>
      <c r="R20" s="152">
        <v>7</v>
      </c>
      <c r="S20" s="52">
        <f t="shared" si="3"/>
        <v>7</v>
      </c>
      <c r="T20" s="152">
        <v>8</v>
      </c>
      <c r="U20" s="152"/>
      <c r="V20" s="52">
        <f t="shared" si="4"/>
        <v>8</v>
      </c>
      <c r="W20" s="161">
        <f t="shared" si="5"/>
        <v>5.68</v>
      </c>
      <c r="X20" s="164" t="str">
        <f t="shared" si="6"/>
        <v>Trung Bình</v>
      </c>
    </row>
    <row r="21" spans="1:24" s="132" customFormat="1" ht="18" customHeight="1">
      <c r="A21" s="73">
        <v>12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47" t="s">
        <v>93</v>
      </c>
      <c r="H21" s="152">
        <v>4</v>
      </c>
      <c r="I21" s="152">
        <v>6</v>
      </c>
      <c r="J21" s="52">
        <f t="shared" si="0"/>
        <v>6</v>
      </c>
      <c r="K21" s="152">
        <v>7</v>
      </c>
      <c r="L21" s="152"/>
      <c r="M21" s="52">
        <f t="shared" si="1"/>
        <v>7</v>
      </c>
      <c r="N21" s="45">
        <v>5</v>
      </c>
      <c r="O21" s="152"/>
      <c r="P21" s="52">
        <f t="shared" si="2"/>
        <v>5</v>
      </c>
      <c r="Q21" s="45">
        <v>4</v>
      </c>
      <c r="R21" s="152">
        <v>6</v>
      </c>
      <c r="S21" s="52">
        <f t="shared" si="3"/>
        <v>6</v>
      </c>
      <c r="T21" s="152">
        <v>9</v>
      </c>
      <c r="U21" s="152"/>
      <c r="V21" s="52">
        <f t="shared" si="4"/>
        <v>9</v>
      </c>
      <c r="W21" s="161">
        <f t="shared" si="5"/>
        <v>5.83</v>
      </c>
      <c r="X21" s="164" t="str">
        <f t="shared" si="6"/>
        <v>Trung Bình</v>
      </c>
    </row>
    <row r="22" spans="1:24" s="132" customFormat="1" ht="18" customHeight="1">
      <c r="A22" s="77">
        <v>13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47" t="s">
        <v>93</v>
      </c>
      <c r="H22" s="152">
        <v>4</v>
      </c>
      <c r="I22" s="152">
        <v>6</v>
      </c>
      <c r="J22" s="52">
        <f t="shared" si="0"/>
        <v>6</v>
      </c>
      <c r="K22" s="152">
        <v>7</v>
      </c>
      <c r="L22" s="152"/>
      <c r="M22" s="52">
        <f t="shared" si="1"/>
        <v>7</v>
      </c>
      <c r="N22" s="45">
        <v>4</v>
      </c>
      <c r="O22" s="152">
        <v>8</v>
      </c>
      <c r="P22" s="52">
        <f t="shared" si="2"/>
        <v>8</v>
      </c>
      <c r="Q22" s="45">
        <v>6</v>
      </c>
      <c r="R22" s="152"/>
      <c r="S22" s="52">
        <f t="shared" si="3"/>
        <v>6</v>
      </c>
      <c r="T22" s="152">
        <v>9</v>
      </c>
      <c r="U22" s="152"/>
      <c r="V22" s="52">
        <f t="shared" si="4"/>
        <v>9</v>
      </c>
      <c r="W22" s="161">
        <f t="shared" si="5"/>
        <v>6.93</v>
      </c>
      <c r="X22" s="164" t="str">
        <f t="shared" si="6"/>
        <v>TB.Khaù</v>
      </c>
    </row>
    <row r="23" spans="1:24" s="132" customFormat="1" ht="18" customHeight="1">
      <c r="A23" s="73">
        <v>14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47" t="s">
        <v>93</v>
      </c>
      <c r="H23" s="152">
        <v>6</v>
      </c>
      <c r="I23" s="152"/>
      <c r="J23" s="52">
        <f t="shared" si="0"/>
        <v>6</v>
      </c>
      <c r="K23" s="152">
        <v>5</v>
      </c>
      <c r="L23" s="152"/>
      <c r="M23" s="52">
        <f t="shared" si="1"/>
        <v>5</v>
      </c>
      <c r="N23" s="45">
        <v>5</v>
      </c>
      <c r="O23" s="152"/>
      <c r="P23" s="52">
        <f t="shared" si="2"/>
        <v>5</v>
      </c>
      <c r="Q23" s="45">
        <v>5</v>
      </c>
      <c r="R23" s="152"/>
      <c r="S23" s="52">
        <f t="shared" si="3"/>
        <v>5</v>
      </c>
      <c r="T23" s="152">
        <v>8</v>
      </c>
      <c r="U23" s="152"/>
      <c r="V23" s="52">
        <f t="shared" si="4"/>
        <v>8</v>
      </c>
      <c r="W23" s="161">
        <f t="shared" si="5"/>
        <v>5.24</v>
      </c>
      <c r="X23" s="164" t="str">
        <f t="shared" si="6"/>
        <v>Trung Bình</v>
      </c>
    </row>
    <row r="24" spans="1:24" s="132" customFormat="1" ht="18" customHeight="1">
      <c r="A24" s="77">
        <v>15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47" t="s">
        <v>93</v>
      </c>
      <c r="H24" s="152">
        <v>5</v>
      </c>
      <c r="I24" s="152"/>
      <c r="J24" s="52">
        <f t="shared" si="0"/>
        <v>5</v>
      </c>
      <c r="K24" s="152">
        <v>6</v>
      </c>
      <c r="L24" s="152"/>
      <c r="M24" s="52">
        <f t="shared" si="1"/>
        <v>6</v>
      </c>
      <c r="N24" s="45">
        <v>5</v>
      </c>
      <c r="O24" s="152"/>
      <c r="P24" s="52">
        <f t="shared" si="2"/>
        <v>5</v>
      </c>
      <c r="Q24" s="45">
        <v>3</v>
      </c>
      <c r="R24" s="152">
        <v>6</v>
      </c>
      <c r="S24" s="52">
        <f t="shared" si="3"/>
        <v>6</v>
      </c>
      <c r="T24" s="152">
        <v>9</v>
      </c>
      <c r="U24" s="152"/>
      <c r="V24" s="52">
        <f t="shared" si="4"/>
        <v>9</v>
      </c>
      <c r="W24" s="161">
        <f t="shared" si="5"/>
        <v>5.39</v>
      </c>
      <c r="X24" s="164" t="str">
        <f t="shared" si="6"/>
        <v>Trung Bình</v>
      </c>
    </row>
    <row r="25" spans="1:24" s="132" customFormat="1" ht="18" customHeight="1">
      <c r="A25" s="77">
        <v>16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54" t="s">
        <v>93</v>
      </c>
      <c r="H25" s="75">
        <v>5</v>
      </c>
      <c r="I25" s="75"/>
      <c r="J25" s="52">
        <f t="shared" si="0"/>
        <v>5</v>
      </c>
      <c r="K25" s="75">
        <v>5</v>
      </c>
      <c r="L25" s="75"/>
      <c r="M25" s="52">
        <f t="shared" si="1"/>
        <v>5</v>
      </c>
      <c r="N25" s="45">
        <v>4</v>
      </c>
      <c r="O25" s="75">
        <v>6</v>
      </c>
      <c r="P25" s="52">
        <f t="shared" si="2"/>
        <v>6</v>
      </c>
      <c r="Q25" s="45">
        <v>5</v>
      </c>
      <c r="R25" s="75"/>
      <c r="S25" s="52">
        <f t="shared" si="3"/>
        <v>5</v>
      </c>
      <c r="T25" s="75">
        <v>8</v>
      </c>
      <c r="U25" s="75"/>
      <c r="V25" s="52">
        <f t="shared" si="4"/>
        <v>8</v>
      </c>
      <c r="W25" s="161">
        <f t="shared" si="5"/>
        <v>5.37</v>
      </c>
      <c r="X25" s="164" t="str">
        <f t="shared" si="6"/>
        <v>Trung Bình</v>
      </c>
    </row>
    <row r="26" spans="1:24" s="132" customFormat="1" ht="18" customHeight="1">
      <c r="A26" s="73">
        <v>17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54" t="s">
        <v>93</v>
      </c>
      <c r="H26" s="152">
        <v>6</v>
      </c>
      <c r="I26" s="152"/>
      <c r="J26" s="52">
        <f t="shared" si="0"/>
        <v>6</v>
      </c>
      <c r="K26" s="152">
        <v>6</v>
      </c>
      <c r="L26" s="152"/>
      <c r="M26" s="52">
        <f t="shared" si="1"/>
        <v>6</v>
      </c>
      <c r="N26" s="45">
        <v>8</v>
      </c>
      <c r="O26" s="152"/>
      <c r="P26" s="52">
        <f t="shared" si="2"/>
        <v>8</v>
      </c>
      <c r="Q26" s="45">
        <v>6</v>
      </c>
      <c r="R26" s="152"/>
      <c r="S26" s="52">
        <f t="shared" si="3"/>
        <v>6</v>
      </c>
      <c r="T26" s="152">
        <v>9</v>
      </c>
      <c r="U26" s="152"/>
      <c r="V26" s="52">
        <f t="shared" si="4"/>
        <v>9</v>
      </c>
      <c r="W26" s="161">
        <f t="shared" si="5"/>
        <v>6.73</v>
      </c>
      <c r="X26" s="164" t="str">
        <f t="shared" si="6"/>
        <v>TB.Khaù</v>
      </c>
    </row>
    <row r="27" spans="1:24" s="132" customFormat="1" ht="18" customHeight="1">
      <c r="A27" s="77">
        <v>18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54" t="s">
        <v>93</v>
      </c>
      <c r="H27" s="152">
        <v>4</v>
      </c>
      <c r="I27" s="152">
        <v>6</v>
      </c>
      <c r="J27" s="52">
        <f t="shared" si="0"/>
        <v>6</v>
      </c>
      <c r="K27" s="152">
        <v>6</v>
      </c>
      <c r="L27" s="152"/>
      <c r="M27" s="52">
        <f t="shared" si="1"/>
        <v>6</v>
      </c>
      <c r="N27" s="45">
        <v>5</v>
      </c>
      <c r="O27" s="152"/>
      <c r="P27" s="52">
        <f t="shared" si="2"/>
        <v>5</v>
      </c>
      <c r="Q27" s="45">
        <v>6</v>
      </c>
      <c r="R27" s="152"/>
      <c r="S27" s="52">
        <f t="shared" si="3"/>
        <v>6</v>
      </c>
      <c r="T27" s="152">
        <v>8</v>
      </c>
      <c r="U27" s="152"/>
      <c r="V27" s="52">
        <f t="shared" si="4"/>
        <v>8</v>
      </c>
      <c r="W27" s="161">
        <f t="shared" si="5"/>
        <v>5.63</v>
      </c>
      <c r="X27" s="164" t="str">
        <f t="shared" si="6"/>
        <v>Trung Bình</v>
      </c>
    </row>
    <row r="28" spans="1:24" s="132" customFormat="1" ht="18" customHeight="1">
      <c r="A28" s="73">
        <v>19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54" t="s">
        <v>93</v>
      </c>
      <c r="H28" s="152">
        <v>5</v>
      </c>
      <c r="I28" s="152"/>
      <c r="J28" s="52">
        <f t="shared" si="0"/>
        <v>5</v>
      </c>
      <c r="K28" s="152">
        <v>6</v>
      </c>
      <c r="L28" s="152"/>
      <c r="M28" s="52">
        <f t="shared" si="1"/>
        <v>6</v>
      </c>
      <c r="N28" s="45">
        <v>7</v>
      </c>
      <c r="O28" s="152"/>
      <c r="P28" s="52">
        <f t="shared" si="2"/>
        <v>7</v>
      </c>
      <c r="Q28" s="45">
        <v>6</v>
      </c>
      <c r="R28" s="152"/>
      <c r="S28" s="52">
        <f t="shared" si="3"/>
        <v>6</v>
      </c>
      <c r="T28" s="152">
        <v>9</v>
      </c>
      <c r="U28" s="152"/>
      <c r="V28" s="52">
        <f t="shared" si="4"/>
        <v>9</v>
      </c>
      <c r="W28" s="161">
        <f t="shared" si="5"/>
        <v>6.12</v>
      </c>
      <c r="X28" s="164" t="str">
        <f t="shared" si="6"/>
        <v>TB.Khaù</v>
      </c>
    </row>
    <row r="29" spans="1:24" s="132" customFormat="1" ht="18" customHeight="1">
      <c r="A29" s="77">
        <v>20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54" t="s">
        <v>93</v>
      </c>
      <c r="H29" s="152">
        <v>5</v>
      </c>
      <c r="I29" s="152"/>
      <c r="J29" s="52">
        <f t="shared" si="0"/>
        <v>5</v>
      </c>
      <c r="K29" s="152">
        <v>4</v>
      </c>
      <c r="L29" s="152">
        <v>7</v>
      </c>
      <c r="M29" s="52">
        <f t="shared" si="1"/>
        <v>7</v>
      </c>
      <c r="N29" s="45">
        <v>7</v>
      </c>
      <c r="O29" s="152"/>
      <c r="P29" s="52">
        <f t="shared" si="2"/>
        <v>7</v>
      </c>
      <c r="Q29" s="45">
        <v>4</v>
      </c>
      <c r="R29" s="152">
        <v>6</v>
      </c>
      <c r="S29" s="52">
        <f t="shared" si="3"/>
        <v>6</v>
      </c>
      <c r="T29" s="152">
        <v>8</v>
      </c>
      <c r="U29" s="152"/>
      <c r="V29" s="52">
        <f t="shared" si="4"/>
        <v>8</v>
      </c>
      <c r="W29" s="161">
        <f t="shared" si="5"/>
        <v>6.32</v>
      </c>
      <c r="X29" s="164" t="str">
        <f t="shared" si="6"/>
        <v>TB.Khaù</v>
      </c>
    </row>
    <row r="30" spans="1:24" s="132" customFormat="1" ht="18" customHeight="1">
      <c r="A30" s="77">
        <v>21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54" t="s">
        <v>93</v>
      </c>
      <c r="H30" s="152">
        <v>6</v>
      </c>
      <c r="I30" s="152"/>
      <c r="J30" s="52">
        <f t="shared" si="0"/>
        <v>6</v>
      </c>
      <c r="K30" s="152">
        <v>4</v>
      </c>
      <c r="L30" s="152">
        <v>6</v>
      </c>
      <c r="M30" s="52">
        <f t="shared" si="1"/>
        <v>6</v>
      </c>
      <c r="N30" s="45">
        <v>5</v>
      </c>
      <c r="O30" s="152"/>
      <c r="P30" s="52">
        <f t="shared" si="2"/>
        <v>5</v>
      </c>
      <c r="Q30" s="45">
        <v>3</v>
      </c>
      <c r="R30" s="152">
        <v>7</v>
      </c>
      <c r="S30" s="52">
        <f t="shared" si="3"/>
        <v>7</v>
      </c>
      <c r="T30" s="152">
        <v>8</v>
      </c>
      <c r="U30" s="152"/>
      <c r="V30" s="52">
        <f t="shared" si="4"/>
        <v>8</v>
      </c>
      <c r="W30" s="161">
        <f t="shared" si="5"/>
        <v>5.83</v>
      </c>
      <c r="X30" s="164" t="str">
        <f t="shared" si="6"/>
        <v>Trung Bình</v>
      </c>
    </row>
    <row r="31" spans="1:24" s="132" customFormat="1" ht="18" customHeight="1">
      <c r="A31" s="73">
        <v>22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54" t="s">
        <v>93</v>
      </c>
      <c r="H31" s="152">
        <v>7</v>
      </c>
      <c r="I31" s="152"/>
      <c r="J31" s="52">
        <f t="shared" si="0"/>
        <v>7</v>
      </c>
      <c r="K31" s="152">
        <v>6</v>
      </c>
      <c r="L31" s="152"/>
      <c r="M31" s="52">
        <f t="shared" si="1"/>
        <v>6</v>
      </c>
      <c r="N31" s="45">
        <v>6</v>
      </c>
      <c r="O31" s="152"/>
      <c r="P31" s="52">
        <f t="shared" si="2"/>
        <v>6</v>
      </c>
      <c r="Q31" s="45">
        <v>3</v>
      </c>
      <c r="R31" s="152">
        <v>6</v>
      </c>
      <c r="S31" s="52">
        <f t="shared" si="3"/>
        <v>6</v>
      </c>
      <c r="T31" s="152">
        <v>8</v>
      </c>
      <c r="U31" s="152"/>
      <c r="V31" s="52">
        <f t="shared" si="4"/>
        <v>8</v>
      </c>
      <c r="W31" s="161">
        <f t="shared" si="5"/>
        <v>6.24</v>
      </c>
      <c r="X31" s="164" t="str">
        <f t="shared" si="6"/>
        <v>TB.Khaù</v>
      </c>
    </row>
    <row r="32" spans="1:24" s="132" customFormat="1" ht="18" customHeight="1">
      <c r="A32" s="77">
        <v>23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54" t="s">
        <v>93</v>
      </c>
      <c r="H32" s="152">
        <v>6</v>
      </c>
      <c r="I32" s="152"/>
      <c r="J32" s="52">
        <f t="shared" si="0"/>
        <v>6</v>
      </c>
      <c r="K32" s="152">
        <v>4</v>
      </c>
      <c r="L32" s="152">
        <v>5</v>
      </c>
      <c r="M32" s="52">
        <f t="shared" si="1"/>
        <v>5</v>
      </c>
      <c r="N32" s="45">
        <v>6</v>
      </c>
      <c r="O32" s="152"/>
      <c r="P32" s="52">
        <f t="shared" si="2"/>
        <v>6</v>
      </c>
      <c r="Q32" s="45">
        <v>3</v>
      </c>
      <c r="R32" s="152">
        <v>6</v>
      </c>
      <c r="S32" s="52">
        <f t="shared" si="3"/>
        <v>6</v>
      </c>
      <c r="T32" s="152">
        <v>8</v>
      </c>
      <c r="U32" s="152"/>
      <c r="V32" s="52">
        <f t="shared" si="4"/>
        <v>8</v>
      </c>
      <c r="W32" s="161">
        <f t="shared" si="5"/>
        <v>5.8</v>
      </c>
      <c r="X32" s="164" t="str">
        <f t="shared" si="6"/>
        <v>Trung Bình</v>
      </c>
    </row>
    <row r="33" spans="1:24" s="132" customFormat="1" ht="18" customHeight="1">
      <c r="A33" s="73">
        <v>24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54" t="s">
        <v>93</v>
      </c>
      <c r="H33" s="152">
        <v>5</v>
      </c>
      <c r="I33" s="152"/>
      <c r="J33" s="52">
        <f t="shared" si="0"/>
        <v>5</v>
      </c>
      <c r="K33" s="152">
        <v>4</v>
      </c>
      <c r="L33" s="152"/>
      <c r="M33" s="52">
        <f t="shared" si="1"/>
        <v>4</v>
      </c>
      <c r="N33" s="45">
        <v>5</v>
      </c>
      <c r="O33" s="152"/>
      <c r="P33" s="52">
        <f t="shared" si="2"/>
        <v>5</v>
      </c>
      <c r="Q33" s="45">
        <v>6</v>
      </c>
      <c r="R33" s="152"/>
      <c r="S33" s="52">
        <f t="shared" si="3"/>
        <v>6</v>
      </c>
      <c r="T33" s="152">
        <v>8</v>
      </c>
      <c r="U33" s="152"/>
      <c r="V33" s="52">
        <f t="shared" si="4"/>
        <v>8</v>
      </c>
      <c r="W33" s="161">
        <f t="shared" si="5"/>
        <v>5</v>
      </c>
      <c r="X33" s="164" t="str">
        <f t="shared" si="6"/>
        <v>Trung Bình</v>
      </c>
    </row>
    <row r="34" spans="1:24" s="132" customFormat="1" ht="18" customHeight="1">
      <c r="A34" s="77">
        <v>25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54" t="s">
        <v>93</v>
      </c>
      <c r="H34" s="152">
        <v>5</v>
      </c>
      <c r="I34" s="152"/>
      <c r="J34" s="52">
        <f t="shared" si="0"/>
        <v>5</v>
      </c>
      <c r="K34" s="152">
        <v>6</v>
      </c>
      <c r="L34" s="152"/>
      <c r="M34" s="52">
        <f t="shared" si="1"/>
        <v>6</v>
      </c>
      <c r="N34" s="45">
        <v>2</v>
      </c>
      <c r="O34" s="152">
        <v>8</v>
      </c>
      <c r="P34" s="52">
        <f t="shared" si="2"/>
        <v>8</v>
      </c>
      <c r="Q34" s="45">
        <v>5</v>
      </c>
      <c r="R34" s="152"/>
      <c r="S34" s="52">
        <f t="shared" si="3"/>
        <v>5</v>
      </c>
      <c r="T34" s="152">
        <v>7</v>
      </c>
      <c r="U34" s="152"/>
      <c r="V34" s="52">
        <f t="shared" si="4"/>
        <v>7</v>
      </c>
      <c r="W34" s="161">
        <f t="shared" si="5"/>
        <v>6.29</v>
      </c>
      <c r="X34" s="164" t="str">
        <f t="shared" si="6"/>
        <v>TB.Khaù</v>
      </c>
    </row>
    <row r="35" spans="1:24" s="132" customFormat="1" ht="18" customHeight="1">
      <c r="A35" s="77">
        <v>26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54" t="s">
        <v>93</v>
      </c>
      <c r="H35" s="152">
        <v>5</v>
      </c>
      <c r="I35" s="152"/>
      <c r="J35" s="52">
        <f t="shared" si="0"/>
        <v>5</v>
      </c>
      <c r="K35" s="152">
        <v>6</v>
      </c>
      <c r="L35" s="152"/>
      <c r="M35" s="52">
        <f t="shared" si="1"/>
        <v>6</v>
      </c>
      <c r="N35" s="45">
        <v>6</v>
      </c>
      <c r="O35" s="152"/>
      <c r="P35" s="52">
        <f t="shared" si="2"/>
        <v>6</v>
      </c>
      <c r="Q35" s="45">
        <v>4</v>
      </c>
      <c r="R35" s="152">
        <v>5</v>
      </c>
      <c r="S35" s="52">
        <f t="shared" si="3"/>
        <v>5</v>
      </c>
      <c r="T35" s="152">
        <v>8</v>
      </c>
      <c r="U35" s="152"/>
      <c r="V35" s="52">
        <f t="shared" si="4"/>
        <v>8</v>
      </c>
      <c r="W35" s="161">
        <f t="shared" si="5"/>
        <v>5.56</v>
      </c>
      <c r="X35" s="164" t="str">
        <f t="shared" si="6"/>
        <v>Trung Bình</v>
      </c>
    </row>
    <row r="36" spans="1:24" s="132" customFormat="1" ht="18" customHeight="1">
      <c r="A36" s="73">
        <v>27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54" t="s">
        <v>92</v>
      </c>
      <c r="H36" s="152">
        <v>7</v>
      </c>
      <c r="I36" s="152"/>
      <c r="J36" s="52">
        <f t="shared" si="0"/>
        <v>7</v>
      </c>
      <c r="K36" s="152">
        <v>7</v>
      </c>
      <c r="L36" s="152"/>
      <c r="M36" s="52">
        <f t="shared" si="1"/>
        <v>7</v>
      </c>
      <c r="N36" s="45">
        <v>4</v>
      </c>
      <c r="O36" s="152">
        <v>6</v>
      </c>
      <c r="P36" s="52">
        <f t="shared" si="2"/>
        <v>6</v>
      </c>
      <c r="Q36" s="45">
        <v>8</v>
      </c>
      <c r="R36" s="152"/>
      <c r="S36" s="52">
        <f t="shared" si="3"/>
        <v>8</v>
      </c>
      <c r="T36" s="152">
        <v>8</v>
      </c>
      <c r="U36" s="152"/>
      <c r="V36" s="52">
        <f t="shared" si="4"/>
        <v>8</v>
      </c>
      <c r="W36" s="161">
        <f t="shared" si="5"/>
        <v>6.83</v>
      </c>
      <c r="X36" s="164" t="str">
        <f t="shared" si="6"/>
        <v>TB.Khaù</v>
      </c>
    </row>
    <row r="37" spans="1:24" s="132" customFormat="1" ht="18" customHeight="1">
      <c r="A37" s="77">
        <v>28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54" t="s">
        <v>93</v>
      </c>
      <c r="H37" s="152">
        <v>5</v>
      </c>
      <c r="I37" s="152"/>
      <c r="J37" s="52">
        <f t="shared" si="0"/>
        <v>5</v>
      </c>
      <c r="K37" s="152">
        <v>6</v>
      </c>
      <c r="L37" s="152"/>
      <c r="M37" s="52">
        <f t="shared" si="1"/>
        <v>6</v>
      </c>
      <c r="N37" s="45">
        <v>4</v>
      </c>
      <c r="O37" s="152">
        <v>6</v>
      </c>
      <c r="P37" s="52">
        <f t="shared" si="2"/>
        <v>6</v>
      </c>
      <c r="Q37" s="45">
        <v>4</v>
      </c>
      <c r="R37" s="152">
        <v>5</v>
      </c>
      <c r="S37" s="52">
        <f t="shared" si="3"/>
        <v>5</v>
      </c>
      <c r="T37" s="152">
        <v>8</v>
      </c>
      <c r="U37" s="152"/>
      <c r="V37" s="52">
        <f t="shared" si="4"/>
        <v>8</v>
      </c>
      <c r="W37" s="161">
        <f t="shared" si="5"/>
        <v>5.56</v>
      </c>
      <c r="X37" s="164" t="str">
        <f t="shared" si="6"/>
        <v>Trung Bình</v>
      </c>
    </row>
    <row r="38" spans="1:24" s="132" customFormat="1" ht="18" customHeight="1">
      <c r="A38" s="73">
        <v>29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54" t="s">
        <v>93</v>
      </c>
      <c r="H38" s="152">
        <v>7</v>
      </c>
      <c r="I38" s="152"/>
      <c r="J38" s="52">
        <f t="shared" si="0"/>
        <v>7</v>
      </c>
      <c r="K38" s="152">
        <v>8</v>
      </c>
      <c r="L38" s="152"/>
      <c r="M38" s="52">
        <f t="shared" si="1"/>
        <v>8</v>
      </c>
      <c r="N38" s="45">
        <v>7</v>
      </c>
      <c r="O38" s="152"/>
      <c r="P38" s="52">
        <f t="shared" si="2"/>
        <v>7</v>
      </c>
      <c r="Q38" s="45">
        <v>7</v>
      </c>
      <c r="R38" s="152"/>
      <c r="S38" s="52">
        <f t="shared" si="3"/>
        <v>7</v>
      </c>
      <c r="T38" s="152">
        <v>9</v>
      </c>
      <c r="U38" s="152"/>
      <c r="V38" s="52">
        <f t="shared" si="4"/>
        <v>9</v>
      </c>
      <c r="W38" s="161">
        <f t="shared" si="5"/>
        <v>7.2</v>
      </c>
      <c r="X38" s="164" t="str">
        <f t="shared" si="6"/>
        <v>Khaù</v>
      </c>
    </row>
    <row r="39" spans="1:24" s="132" customFormat="1" ht="18" customHeight="1">
      <c r="A39" s="77">
        <v>30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54" t="s">
        <v>93</v>
      </c>
      <c r="H39" s="152">
        <v>7</v>
      </c>
      <c r="I39" s="152"/>
      <c r="J39" s="52">
        <f t="shared" si="0"/>
        <v>7</v>
      </c>
      <c r="K39" s="152">
        <v>7</v>
      </c>
      <c r="L39" s="152"/>
      <c r="M39" s="52">
        <f t="shared" si="1"/>
        <v>7</v>
      </c>
      <c r="N39" s="45">
        <v>6</v>
      </c>
      <c r="O39" s="152"/>
      <c r="P39" s="52">
        <f t="shared" si="2"/>
        <v>6</v>
      </c>
      <c r="Q39" s="45">
        <v>6</v>
      </c>
      <c r="R39" s="152"/>
      <c r="S39" s="52">
        <f t="shared" si="3"/>
        <v>6</v>
      </c>
      <c r="T39" s="152">
        <v>9</v>
      </c>
      <c r="U39" s="152"/>
      <c r="V39" s="52">
        <f t="shared" si="4"/>
        <v>9</v>
      </c>
      <c r="W39" s="161">
        <f t="shared" si="5"/>
        <v>6.44</v>
      </c>
      <c r="X39" s="164" t="str">
        <f t="shared" si="6"/>
        <v>TB.Khaù</v>
      </c>
    </row>
    <row r="40" spans="1:24" s="132" customFormat="1" ht="18" customHeight="1">
      <c r="A40" s="77">
        <v>31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54" t="s">
        <v>92</v>
      </c>
      <c r="H40" s="152">
        <v>5</v>
      </c>
      <c r="I40" s="152"/>
      <c r="J40" s="52">
        <f t="shared" si="0"/>
        <v>5</v>
      </c>
      <c r="K40" s="152">
        <v>7</v>
      </c>
      <c r="L40" s="152"/>
      <c r="M40" s="52">
        <f t="shared" si="1"/>
        <v>7</v>
      </c>
      <c r="N40" s="45">
        <v>7</v>
      </c>
      <c r="O40" s="152"/>
      <c r="P40" s="52">
        <f t="shared" si="2"/>
        <v>7</v>
      </c>
      <c r="Q40" s="45">
        <v>6</v>
      </c>
      <c r="R40" s="152"/>
      <c r="S40" s="52">
        <f t="shared" si="3"/>
        <v>6</v>
      </c>
      <c r="T40" s="152">
        <v>8</v>
      </c>
      <c r="U40" s="152"/>
      <c r="V40" s="52">
        <f t="shared" si="4"/>
        <v>8</v>
      </c>
      <c r="W40" s="161">
        <f t="shared" si="5"/>
        <v>6.32</v>
      </c>
      <c r="X40" s="164" t="str">
        <f t="shared" si="6"/>
        <v>TB.Khaù</v>
      </c>
    </row>
    <row r="41" spans="1:24" s="132" customFormat="1" ht="18" customHeight="1">
      <c r="A41" s="73">
        <v>32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54" t="s">
        <v>93</v>
      </c>
      <c r="H41" s="152">
        <v>5</v>
      </c>
      <c r="I41" s="152"/>
      <c r="J41" s="52">
        <f t="shared" si="0"/>
        <v>5</v>
      </c>
      <c r="K41" s="152">
        <v>6</v>
      </c>
      <c r="L41" s="152"/>
      <c r="M41" s="52">
        <f t="shared" si="1"/>
        <v>6</v>
      </c>
      <c r="N41" s="45">
        <v>5</v>
      </c>
      <c r="O41" s="152"/>
      <c r="P41" s="52">
        <f t="shared" si="2"/>
        <v>5</v>
      </c>
      <c r="Q41" s="45">
        <v>5</v>
      </c>
      <c r="R41" s="152"/>
      <c r="S41" s="52">
        <f t="shared" si="3"/>
        <v>5</v>
      </c>
      <c r="T41" s="152">
        <v>8</v>
      </c>
      <c r="U41" s="152"/>
      <c r="V41" s="52">
        <f t="shared" si="4"/>
        <v>8</v>
      </c>
      <c r="W41" s="161">
        <f t="shared" si="5"/>
        <v>5.2</v>
      </c>
      <c r="X41" s="164" t="str">
        <f t="shared" si="6"/>
        <v>Trung Bình</v>
      </c>
    </row>
    <row r="42" spans="1:24" s="132" customFormat="1" ht="18" customHeight="1">
      <c r="A42" s="77">
        <v>33</v>
      </c>
      <c r="B42" s="57" t="s">
        <v>211</v>
      </c>
      <c r="C42" s="44" t="s">
        <v>212</v>
      </c>
      <c r="D42" s="52">
        <v>409160082</v>
      </c>
      <c r="E42" s="46" t="s">
        <v>259</v>
      </c>
      <c r="F42" s="74" t="s">
        <v>15</v>
      </c>
      <c r="G42" s="54" t="s">
        <v>93</v>
      </c>
      <c r="H42" s="152">
        <v>5</v>
      </c>
      <c r="I42" s="152"/>
      <c r="J42" s="52">
        <f t="shared" si="0"/>
        <v>5</v>
      </c>
      <c r="K42" s="152">
        <v>4</v>
      </c>
      <c r="L42" s="152">
        <v>5</v>
      </c>
      <c r="M42" s="52">
        <f t="shared" si="1"/>
        <v>5</v>
      </c>
      <c r="N42" s="45">
        <v>4</v>
      </c>
      <c r="O42" s="152">
        <v>7</v>
      </c>
      <c r="P42" s="52">
        <f t="shared" si="2"/>
        <v>7</v>
      </c>
      <c r="Q42" s="45">
        <v>3</v>
      </c>
      <c r="R42" s="152">
        <v>6</v>
      </c>
      <c r="S42" s="52">
        <f t="shared" si="3"/>
        <v>6</v>
      </c>
      <c r="T42" s="152">
        <v>8</v>
      </c>
      <c r="U42" s="152"/>
      <c r="V42" s="52">
        <f t="shared" si="4"/>
        <v>8</v>
      </c>
      <c r="W42" s="161">
        <f t="shared" si="5"/>
        <v>5.93</v>
      </c>
      <c r="X42" s="164" t="str">
        <f t="shared" si="6"/>
        <v>Trung Bình</v>
      </c>
    </row>
    <row r="43" spans="1:24" s="132" customFormat="1" ht="18" customHeight="1">
      <c r="A43" s="73">
        <v>34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54" t="s">
        <v>93</v>
      </c>
      <c r="H43" s="152">
        <v>5</v>
      </c>
      <c r="I43" s="152"/>
      <c r="J43" s="52">
        <f t="shared" si="0"/>
        <v>5</v>
      </c>
      <c r="K43" s="152">
        <v>5</v>
      </c>
      <c r="L43" s="152"/>
      <c r="M43" s="52">
        <f t="shared" si="1"/>
        <v>5</v>
      </c>
      <c r="N43" s="45">
        <v>5</v>
      </c>
      <c r="O43" s="152"/>
      <c r="P43" s="52">
        <f t="shared" si="2"/>
        <v>5</v>
      </c>
      <c r="Q43" s="45">
        <v>5</v>
      </c>
      <c r="R43" s="152"/>
      <c r="S43" s="52">
        <f t="shared" si="3"/>
        <v>5</v>
      </c>
      <c r="T43" s="152">
        <v>7</v>
      </c>
      <c r="U43" s="152"/>
      <c r="V43" s="52">
        <f t="shared" si="4"/>
        <v>7</v>
      </c>
      <c r="W43" s="161">
        <f t="shared" si="5"/>
        <v>5</v>
      </c>
      <c r="X43" s="164" t="str">
        <f t="shared" si="6"/>
        <v>Trung Bình</v>
      </c>
    </row>
    <row r="44" spans="1:24" s="132" customFormat="1" ht="18" customHeight="1">
      <c r="A44" s="77">
        <v>35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54" t="s">
        <v>93</v>
      </c>
      <c r="H44" s="152">
        <v>5</v>
      </c>
      <c r="I44" s="152"/>
      <c r="J44" s="52">
        <f t="shared" si="0"/>
        <v>5</v>
      </c>
      <c r="K44" s="152">
        <v>5</v>
      </c>
      <c r="L44" s="152"/>
      <c r="M44" s="52">
        <f t="shared" si="1"/>
        <v>5</v>
      </c>
      <c r="N44" s="45">
        <v>7</v>
      </c>
      <c r="O44" s="152"/>
      <c r="P44" s="52">
        <f t="shared" si="2"/>
        <v>7</v>
      </c>
      <c r="Q44" s="45">
        <v>3</v>
      </c>
      <c r="R44" s="45">
        <v>3</v>
      </c>
      <c r="S44" s="52">
        <f t="shared" si="3"/>
        <v>3</v>
      </c>
      <c r="T44" s="75">
        <v>8</v>
      </c>
      <c r="U44" s="152"/>
      <c r="V44" s="52">
        <f t="shared" si="4"/>
        <v>8</v>
      </c>
      <c r="W44" s="161">
        <f t="shared" si="5"/>
        <v>5.34</v>
      </c>
      <c r="X44" s="164" t="str">
        <f t="shared" si="6"/>
        <v>Trung Bình</v>
      </c>
    </row>
    <row r="45" spans="1:24" s="132" customFormat="1" ht="18" customHeight="1">
      <c r="A45" s="77">
        <v>36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54" t="s">
        <v>94</v>
      </c>
      <c r="H45" s="152">
        <v>5</v>
      </c>
      <c r="I45" s="152"/>
      <c r="J45" s="52">
        <f t="shared" si="0"/>
        <v>5</v>
      </c>
      <c r="K45" s="152">
        <v>4</v>
      </c>
      <c r="L45" s="152">
        <v>6</v>
      </c>
      <c r="M45" s="52">
        <f t="shared" si="1"/>
        <v>6</v>
      </c>
      <c r="N45" s="45">
        <v>5</v>
      </c>
      <c r="O45" s="152"/>
      <c r="P45" s="52">
        <f t="shared" si="2"/>
        <v>5</v>
      </c>
      <c r="Q45" s="45">
        <v>5</v>
      </c>
      <c r="R45" s="152"/>
      <c r="S45" s="52">
        <f t="shared" si="3"/>
        <v>5</v>
      </c>
      <c r="T45" s="75">
        <v>7</v>
      </c>
      <c r="U45" s="152"/>
      <c r="V45" s="52">
        <f t="shared" si="4"/>
        <v>7</v>
      </c>
      <c r="W45" s="161">
        <f t="shared" si="5"/>
        <v>5.2</v>
      </c>
      <c r="X45" s="164" t="str">
        <f t="shared" si="6"/>
        <v>Trung Bình</v>
      </c>
    </row>
    <row r="46" spans="1:24" s="132" customFormat="1" ht="18" customHeight="1">
      <c r="A46" s="73">
        <v>37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54" t="s">
        <v>93</v>
      </c>
      <c r="H46" s="152">
        <v>9</v>
      </c>
      <c r="I46" s="152"/>
      <c r="J46" s="52">
        <f t="shared" si="0"/>
        <v>9</v>
      </c>
      <c r="K46" s="152">
        <v>7</v>
      </c>
      <c r="L46" s="152"/>
      <c r="M46" s="52">
        <f t="shared" si="1"/>
        <v>7</v>
      </c>
      <c r="N46" s="45">
        <v>7</v>
      </c>
      <c r="O46" s="152"/>
      <c r="P46" s="52">
        <f t="shared" si="2"/>
        <v>7</v>
      </c>
      <c r="Q46" s="45">
        <v>8</v>
      </c>
      <c r="R46" s="152"/>
      <c r="S46" s="52">
        <f t="shared" si="3"/>
        <v>8</v>
      </c>
      <c r="T46" s="75">
        <v>8</v>
      </c>
      <c r="U46" s="152"/>
      <c r="V46" s="52">
        <f t="shared" si="4"/>
        <v>8</v>
      </c>
      <c r="W46" s="161">
        <f t="shared" si="5"/>
        <v>7.68</v>
      </c>
      <c r="X46" s="164" t="str">
        <f t="shared" si="6"/>
        <v>Khaù</v>
      </c>
    </row>
    <row r="47" spans="1:24" s="132" customFormat="1" ht="18" customHeight="1">
      <c r="A47" s="77">
        <v>38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54" t="s">
        <v>92</v>
      </c>
      <c r="H47" s="152">
        <v>7</v>
      </c>
      <c r="I47" s="152"/>
      <c r="J47" s="52">
        <f t="shared" si="0"/>
        <v>7</v>
      </c>
      <c r="K47" s="152">
        <v>7</v>
      </c>
      <c r="L47" s="152"/>
      <c r="M47" s="52">
        <f t="shared" si="1"/>
        <v>7</v>
      </c>
      <c r="N47" s="45">
        <v>4</v>
      </c>
      <c r="O47" s="152">
        <v>6</v>
      </c>
      <c r="P47" s="52">
        <f t="shared" si="2"/>
        <v>6</v>
      </c>
      <c r="Q47" s="45">
        <v>7</v>
      </c>
      <c r="R47" s="152"/>
      <c r="S47" s="52">
        <f t="shared" si="3"/>
        <v>7</v>
      </c>
      <c r="T47" s="75">
        <v>7</v>
      </c>
      <c r="U47" s="152"/>
      <c r="V47" s="52">
        <f t="shared" si="4"/>
        <v>7</v>
      </c>
      <c r="W47" s="161">
        <f t="shared" si="5"/>
        <v>6.63</v>
      </c>
      <c r="X47" s="164" t="str">
        <f t="shared" si="6"/>
        <v>TB.Khaù</v>
      </c>
    </row>
    <row r="48" spans="1:24" s="132" customFormat="1" ht="18" customHeight="1">
      <c r="A48" s="73">
        <v>39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54" t="s">
        <v>93</v>
      </c>
      <c r="H48" s="152">
        <v>5</v>
      </c>
      <c r="I48" s="152"/>
      <c r="J48" s="52">
        <f t="shared" si="0"/>
        <v>5</v>
      </c>
      <c r="K48" s="152">
        <v>6</v>
      </c>
      <c r="L48" s="152"/>
      <c r="M48" s="52">
        <f t="shared" si="1"/>
        <v>6</v>
      </c>
      <c r="N48" s="45">
        <v>3</v>
      </c>
      <c r="O48" s="152">
        <v>6</v>
      </c>
      <c r="P48" s="52">
        <f t="shared" si="2"/>
        <v>6</v>
      </c>
      <c r="Q48" s="45">
        <v>3</v>
      </c>
      <c r="R48" s="152">
        <v>6</v>
      </c>
      <c r="S48" s="52">
        <f t="shared" si="3"/>
        <v>6</v>
      </c>
      <c r="T48" s="75">
        <v>8</v>
      </c>
      <c r="U48" s="152"/>
      <c r="V48" s="52">
        <f t="shared" si="4"/>
        <v>8</v>
      </c>
      <c r="W48" s="161">
        <f t="shared" si="5"/>
        <v>5.76</v>
      </c>
      <c r="X48" s="164" t="str">
        <f t="shared" si="6"/>
        <v>Trung Bình</v>
      </c>
    </row>
    <row r="49" spans="1:24" s="132" customFormat="1" ht="18" customHeight="1">
      <c r="A49" s="77">
        <v>40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54" t="s">
        <v>93</v>
      </c>
      <c r="H49" s="152">
        <v>6</v>
      </c>
      <c r="I49" s="152"/>
      <c r="J49" s="52">
        <f t="shared" si="0"/>
        <v>6</v>
      </c>
      <c r="K49" s="152">
        <v>6</v>
      </c>
      <c r="L49" s="152"/>
      <c r="M49" s="52">
        <f t="shared" si="1"/>
        <v>6</v>
      </c>
      <c r="N49" s="45">
        <v>6</v>
      </c>
      <c r="O49" s="152"/>
      <c r="P49" s="52">
        <f t="shared" si="2"/>
        <v>6</v>
      </c>
      <c r="Q49" s="45">
        <v>5</v>
      </c>
      <c r="R49" s="152"/>
      <c r="S49" s="52">
        <f t="shared" si="3"/>
        <v>5</v>
      </c>
      <c r="T49" s="75">
        <v>9</v>
      </c>
      <c r="U49" s="152"/>
      <c r="V49" s="52">
        <f t="shared" si="4"/>
        <v>9</v>
      </c>
      <c r="W49" s="161">
        <f t="shared" si="5"/>
        <v>5.8</v>
      </c>
      <c r="X49" s="164" t="str">
        <f t="shared" si="6"/>
        <v>Trung Bình</v>
      </c>
    </row>
    <row r="50" spans="1:24" s="132" customFormat="1" ht="18" customHeight="1">
      <c r="A50" s="77">
        <v>41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54" t="s">
        <v>93</v>
      </c>
      <c r="H50" s="152">
        <v>4</v>
      </c>
      <c r="I50" s="152">
        <v>6</v>
      </c>
      <c r="J50" s="52">
        <f t="shared" si="0"/>
        <v>6</v>
      </c>
      <c r="K50" s="152">
        <v>6</v>
      </c>
      <c r="L50" s="152"/>
      <c r="M50" s="52">
        <f t="shared" si="1"/>
        <v>6</v>
      </c>
      <c r="N50" s="45">
        <v>5</v>
      </c>
      <c r="O50" s="152"/>
      <c r="P50" s="52">
        <f t="shared" si="2"/>
        <v>5</v>
      </c>
      <c r="Q50" s="45">
        <v>4</v>
      </c>
      <c r="R50" s="152">
        <v>6</v>
      </c>
      <c r="S50" s="52">
        <f t="shared" si="3"/>
        <v>6</v>
      </c>
      <c r="T50" s="75">
        <v>8</v>
      </c>
      <c r="U50" s="151"/>
      <c r="V50" s="52">
        <f t="shared" si="4"/>
        <v>8</v>
      </c>
      <c r="W50" s="161">
        <f t="shared" si="5"/>
        <v>5.63</v>
      </c>
      <c r="X50" s="164" t="str">
        <f t="shared" si="6"/>
        <v>Trung Bình</v>
      </c>
    </row>
    <row r="51" spans="1:24" s="132" customFormat="1" ht="18" customHeight="1">
      <c r="A51" s="73">
        <v>42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54" t="s">
        <v>93</v>
      </c>
      <c r="H51" s="152">
        <v>4</v>
      </c>
      <c r="I51" s="152">
        <v>5</v>
      </c>
      <c r="J51" s="52">
        <f t="shared" si="0"/>
        <v>5</v>
      </c>
      <c r="K51" s="152">
        <v>6</v>
      </c>
      <c r="L51" s="152"/>
      <c r="M51" s="52">
        <f t="shared" si="1"/>
        <v>6</v>
      </c>
      <c r="N51" s="45">
        <v>5</v>
      </c>
      <c r="O51" s="152"/>
      <c r="P51" s="52">
        <f t="shared" si="2"/>
        <v>5</v>
      </c>
      <c r="Q51" s="45">
        <v>3</v>
      </c>
      <c r="R51" s="152">
        <v>6</v>
      </c>
      <c r="S51" s="52">
        <f t="shared" si="3"/>
        <v>6</v>
      </c>
      <c r="T51" s="75">
        <v>9</v>
      </c>
      <c r="U51" s="151"/>
      <c r="V51" s="52">
        <f t="shared" si="4"/>
        <v>9</v>
      </c>
      <c r="W51" s="161">
        <f t="shared" si="5"/>
        <v>5.39</v>
      </c>
      <c r="X51" s="164" t="str">
        <f t="shared" si="6"/>
        <v>Trung Bình</v>
      </c>
    </row>
    <row r="52" spans="1:24" s="132" customFormat="1" ht="18" customHeight="1">
      <c r="A52" s="77">
        <v>43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54" t="s">
        <v>93</v>
      </c>
      <c r="H52" s="152">
        <v>5</v>
      </c>
      <c r="I52" s="152"/>
      <c r="J52" s="52">
        <f t="shared" si="0"/>
        <v>5</v>
      </c>
      <c r="K52" s="152">
        <v>6</v>
      </c>
      <c r="L52" s="152"/>
      <c r="M52" s="52">
        <f t="shared" si="1"/>
        <v>6</v>
      </c>
      <c r="N52" s="45">
        <v>2</v>
      </c>
      <c r="O52" s="152">
        <v>7</v>
      </c>
      <c r="P52" s="52">
        <f t="shared" si="2"/>
        <v>7</v>
      </c>
      <c r="Q52" s="45">
        <v>6</v>
      </c>
      <c r="R52" s="152"/>
      <c r="S52" s="52">
        <f t="shared" si="3"/>
        <v>6</v>
      </c>
      <c r="T52" s="75">
        <v>9</v>
      </c>
      <c r="U52" s="151"/>
      <c r="V52" s="52">
        <f t="shared" si="4"/>
        <v>9</v>
      </c>
      <c r="W52" s="161">
        <f t="shared" si="5"/>
        <v>6.12</v>
      </c>
      <c r="X52" s="164" t="str">
        <f t="shared" si="6"/>
        <v>TB.Khaù</v>
      </c>
    </row>
    <row r="53" spans="1:24" s="132" customFormat="1" ht="18" customHeight="1">
      <c r="A53" s="73">
        <v>44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54" t="s">
        <v>93</v>
      </c>
      <c r="H53" s="152">
        <v>5</v>
      </c>
      <c r="I53" s="152"/>
      <c r="J53" s="52">
        <f t="shared" si="0"/>
        <v>5</v>
      </c>
      <c r="K53" s="152">
        <v>6</v>
      </c>
      <c r="L53" s="152"/>
      <c r="M53" s="52">
        <f t="shared" si="1"/>
        <v>6</v>
      </c>
      <c r="N53" s="45">
        <v>8</v>
      </c>
      <c r="O53" s="152"/>
      <c r="P53" s="52">
        <f t="shared" si="2"/>
        <v>8</v>
      </c>
      <c r="Q53" s="45">
        <v>7</v>
      </c>
      <c r="R53" s="152"/>
      <c r="S53" s="52">
        <f t="shared" si="3"/>
        <v>7</v>
      </c>
      <c r="T53" s="75">
        <v>8</v>
      </c>
      <c r="U53" s="152"/>
      <c r="V53" s="52">
        <f t="shared" si="4"/>
        <v>8</v>
      </c>
      <c r="W53" s="161">
        <f t="shared" si="5"/>
        <v>6.68</v>
      </c>
      <c r="X53" s="164" t="str">
        <f t="shared" si="6"/>
        <v>TB.Khaù</v>
      </c>
    </row>
    <row r="54" spans="1:24" s="132" customFormat="1" ht="18" customHeight="1">
      <c r="A54" s="77">
        <v>45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54" t="s">
        <v>93</v>
      </c>
      <c r="H54" s="152">
        <v>5</v>
      </c>
      <c r="I54" s="152"/>
      <c r="J54" s="52">
        <f t="shared" si="0"/>
        <v>5</v>
      </c>
      <c r="K54" s="152">
        <v>5</v>
      </c>
      <c r="L54" s="152"/>
      <c r="M54" s="52">
        <f t="shared" si="1"/>
        <v>5</v>
      </c>
      <c r="N54" s="45">
        <v>3</v>
      </c>
      <c r="O54" s="152">
        <v>7</v>
      </c>
      <c r="P54" s="52">
        <f t="shared" si="2"/>
        <v>7</v>
      </c>
      <c r="Q54" s="45">
        <v>6</v>
      </c>
      <c r="R54" s="152"/>
      <c r="S54" s="52">
        <f t="shared" si="3"/>
        <v>6</v>
      </c>
      <c r="T54" s="75">
        <v>9</v>
      </c>
      <c r="U54" s="152"/>
      <c r="V54" s="52">
        <f t="shared" si="4"/>
        <v>9</v>
      </c>
      <c r="W54" s="161">
        <f t="shared" si="5"/>
        <v>5.93</v>
      </c>
      <c r="X54" s="164" t="str">
        <f t="shared" si="6"/>
        <v>Trung Bình</v>
      </c>
    </row>
    <row r="55" spans="1:24" s="132" customFormat="1" ht="18" customHeight="1">
      <c r="A55" s="77">
        <v>46</v>
      </c>
      <c r="B55" s="57" t="s">
        <v>213</v>
      </c>
      <c r="C55" s="44" t="s">
        <v>168</v>
      </c>
      <c r="D55" s="45">
        <v>409160095</v>
      </c>
      <c r="E55" s="46" t="s">
        <v>270</v>
      </c>
      <c r="F55" s="74" t="s">
        <v>22</v>
      </c>
      <c r="G55" s="54" t="s">
        <v>93</v>
      </c>
      <c r="H55" s="152">
        <v>4</v>
      </c>
      <c r="I55" s="152">
        <v>5</v>
      </c>
      <c r="J55" s="52">
        <f t="shared" si="0"/>
        <v>5</v>
      </c>
      <c r="K55" s="152">
        <v>4</v>
      </c>
      <c r="L55" s="152">
        <v>2</v>
      </c>
      <c r="M55" s="52">
        <f t="shared" si="1"/>
        <v>4</v>
      </c>
      <c r="N55" s="45">
        <v>2</v>
      </c>
      <c r="O55" s="152">
        <v>6</v>
      </c>
      <c r="P55" s="52">
        <f t="shared" si="2"/>
        <v>6</v>
      </c>
      <c r="Q55" s="45">
        <v>4</v>
      </c>
      <c r="R55" s="152">
        <v>7</v>
      </c>
      <c r="S55" s="52">
        <f t="shared" si="3"/>
        <v>7</v>
      </c>
      <c r="T55" s="75">
        <v>7</v>
      </c>
      <c r="U55" s="152"/>
      <c r="V55" s="52">
        <f t="shared" si="4"/>
        <v>7</v>
      </c>
      <c r="W55" s="161">
        <f t="shared" si="5"/>
        <v>5.56</v>
      </c>
      <c r="X55" s="164" t="str">
        <f t="shared" si="6"/>
        <v>Trung Bình</v>
      </c>
    </row>
    <row r="56" spans="1:24" s="132" customFormat="1" ht="18" customHeight="1">
      <c r="A56" s="73">
        <v>47</v>
      </c>
      <c r="B56" s="57" t="s">
        <v>214</v>
      </c>
      <c r="C56" s="44" t="s">
        <v>215</v>
      </c>
      <c r="D56" s="52">
        <v>409160096</v>
      </c>
      <c r="E56" s="46" t="s">
        <v>271</v>
      </c>
      <c r="F56" s="74" t="s">
        <v>10</v>
      </c>
      <c r="G56" s="54" t="s">
        <v>93</v>
      </c>
      <c r="H56" s="152">
        <v>4</v>
      </c>
      <c r="I56" s="152">
        <v>5</v>
      </c>
      <c r="J56" s="52">
        <f t="shared" si="0"/>
        <v>5</v>
      </c>
      <c r="K56" s="152">
        <v>5</v>
      </c>
      <c r="L56" s="152"/>
      <c r="M56" s="52">
        <f t="shared" si="1"/>
        <v>5</v>
      </c>
      <c r="N56" s="45">
        <v>6</v>
      </c>
      <c r="O56" s="152"/>
      <c r="P56" s="52">
        <f t="shared" si="2"/>
        <v>6</v>
      </c>
      <c r="Q56" s="45">
        <v>3</v>
      </c>
      <c r="R56" s="152">
        <v>5</v>
      </c>
      <c r="S56" s="52">
        <f t="shared" si="3"/>
        <v>5</v>
      </c>
      <c r="T56" s="75">
        <v>9</v>
      </c>
      <c r="U56" s="152"/>
      <c r="V56" s="52">
        <f t="shared" si="4"/>
        <v>9</v>
      </c>
      <c r="W56" s="161">
        <f t="shared" si="5"/>
        <v>5.37</v>
      </c>
      <c r="X56" s="164" t="str">
        <f t="shared" si="6"/>
        <v>Trung Bình</v>
      </c>
    </row>
    <row r="57" spans="1:24" s="132" customFormat="1" ht="18" customHeight="1">
      <c r="A57" s="77">
        <v>48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54" t="s">
        <v>93</v>
      </c>
      <c r="H57" s="152">
        <v>5</v>
      </c>
      <c r="I57" s="152"/>
      <c r="J57" s="52">
        <f t="shared" si="0"/>
        <v>5</v>
      </c>
      <c r="K57" s="152">
        <v>7</v>
      </c>
      <c r="L57" s="152"/>
      <c r="M57" s="52">
        <f t="shared" si="1"/>
        <v>7</v>
      </c>
      <c r="N57" s="45">
        <v>7</v>
      </c>
      <c r="O57" s="152"/>
      <c r="P57" s="52">
        <f t="shared" si="2"/>
        <v>7</v>
      </c>
      <c r="Q57" s="45">
        <v>4</v>
      </c>
      <c r="R57" s="152">
        <v>6</v>
      </c>
      <c r="S57" s="52">
        <f t="shared" si="3"/>
        <v>6</v>
      </c>
      <c r="T57" s="75">
        <v>9</v>
      </c>
      <c r="U57" s="152"/>
      <c r="V57" s="52">
        <f t="shared" si="4"/>
        <v>9</v>
      </c>
      <c r="W57" s="161">
        <f t="shared" si="5"/>
        <v>6.32</v>
      </c>
      <c r="X57" s="164" t="str">
        <f t="shared" si="6"/>
        <v>TB.Khaù</v>
      </c>
    </row>
    <row r="58" spans="1:24" s="132" customFormat="1" ht="18" customHeight="1">
      <c r="A58" s="73">
        <v>49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54" t="s">
        <v>93</v>
      </c>
      <c r="H58" s="152">
        <v>5</v>
      </c>
      <c r="I58" s="152"/>
      <c r="J58" s="52">
        <f t="shared" si="0"/>
        <v>5</v>
      </c>
      <c r="K58" s="152">
        <v>6</v>
      </c>
      <c r="L58" s="152"/>
      <c r="M58" s="52">
        <f t="shared" si="1"/>
        <v>6</v>
      </c>
      <c r="N58" s="45">
        <v>6</v>
      </c>
      <c r="O58" s="152"/>
      <c r="P58" s="52">
        <f t="shared" si="2"/>
        <v>6</v>
      </c>
      <c r="Q58" s="45">
        <v>7</v>
      </c>
      <c r="R58" s="152"/>
      <c r="S58" s="52">
        <f t="shared" si="3"/>
        <v>7</v>
      </c>
      <c r="T58" s="75">
        <v>8</v>
      </c>
      <c r="U58" s="152"/>
      <c r="V58" s="52">
        <f t="shared" si="4"/>
        <v>8</v>
      </c>
      <c r="W58" s="161">
        <f t="shared" si="5"/>
        <v>5.95</v>
      </c>
      <c r="X58" s="164" t="str">
        <f t="shared" si="6"/>
        <v>Trung Bình</v>
      </c>
    </row>
    <row r="59" spans="1:24" s="132" customFormat="1" ht="18" customHeight="1">
      <c r="A59" s="77">
        <v>50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54" t="s">
        <v>93</v>
      </c>
      <c r="H59" s="152">
        <v>5</v>
      </c>
      <c r="I59" s="152"/>
      <c r="J59" s="52">
        <f t="shared" si="0"/>
        <v>5</v>
      </c>
      <c r="K59" s="152">
        <v>7</v>
      </c>
      <c r="L59" s="152"/>
      <c r="M59" s="52">
        <f t="shared" si="1"/>
        <v>7</v>
      </c>
      <c r="N59" s="45">
        <v>6</v>
      </c>
      <c r="O59" s="152"/>
      <c r="P59" s="52">
        <f t="shared" si="2"/>
        <v>6</v>
      </c>
      <c r="Q59" s="45">
        <v>5</v>
      </c>
      <c r="R59" s="152"/>
      <c r="S59" s="52">
        <f t="shared" si="3"/>
        <v>5</v>
      </c>
      <c r="T59" s="75">
        <v>9</v>
      </c>
      <c r="U59" s="152"/>
      <c r="V59" s="52">
        <f t="shared" si="4"/>
        <v>9</v>
      </c>
      <c r="W59" s="161">
        <f t="shared" si="5"/>
        <v>5.76</v>
      </c>
      <c r="X59" s="164" t="str">
        <f t="shared" si="6"/>
        <v>Trung Bình</v>
      </c>
    </row>
    <row r="60" spans="1:24" s="132" customFormat="1" ht="18" customHeight="1">
      <c r="A60" s="77">
        <v>51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54" t="s">
        <v>93</v>
      </c>
      <c r="H60" s="152">
        <v>5</v>
      </c>
      <c r="I60" s="152"/>
      <c r="J60" s="52">
        <f t="shared" si="0"/>
        <v>5</v>
      </c>
      <c r="K60" s="152">
        <v>6</v>
      </c>
      <c r="L60" s="152"/>
      <c r="M60" s="52">
        <f t="shared" si="1"/>
        <v>6</v>
      </c>
      <c r="N60" s="45">
        <v>5</v>
      </c>
      <c r="O60" s="152"/>
      <c r="P60" s="52">
        <f t="shared" si="2"/>
        <v>5</v>
      </c>
      <c r="Q60" s="45">
        <v>8</v>
      </c>
      <c r="R60" s="152"/>
      <c r="S60" s="52">
        <f t="shared" si="3"/>
        <v>8</v>
      </c>
      <c r="T60" s="75">
        <v>9</v>
      </c>
      <c r="U60" s="152"/>
      <c r="V60" s="52">
        <f t="shared" si="4"/>
        <v>9</v>
      </c>
      <c r="W60" s="161">
        <f t="shared" si="5"/>
        <v>5.78</v>
      </c>
      <c r="X60" s="164" t="str">
        <f t="shared" si="6"/>
        <v>Trung Bình</v>
      </c>
    </row>
    <row r="61" spans="1:24" s="132" customFormat="1" ht="18" customHeight="1">
      <c r="A61" s="73">
        <v>52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54" t="s">
        <v>93</v>
      </c>
      <c r="H61" s="152">
        <v>5</v>
      </c>
      <c r="I61" s="152"/>
      <c r="J61" s="52">
        <f t="shared" si="0"/>
        <v>5</v>
      </c>
      <c r="K61" s="152">
        <v>6</v>
      </c>
      <c r="L61" s="152"/>
      <c r="M61" s="52">
        <f t="shared" si="1"/>
        <v>6</v>
      </c>
      <c r="N61" s="45">
        <v>5</v>
      </c>
      <c r="O61" s="152"/>
      <c r="P61" s="52">
        <f t="shared" si="2"/>
        <v>5</v>
      </c>
      <c r="Q61" s="45">
        <v>8</v>
      </c>
      <c r="R61" s="152"/>
      <c r="S61" s="52">
        <f t="shared" si="3"/>
        <v>8</v>
      </c>
      <c r="T61" s="75">
        <v>8</v>
      </c>
      <c r="U61" s="152"/>
      <c r="V61" s="52">
        <f t="shared" si="4"/>
        <v>8</v>
      </c>
      <c r="W61" s="161">
        <f t="shared" si="5"/>
        <v>5.78</v>
      </c>
      <c r="X61" s="164" t="str">
        <f t="shared" si="6"/>
        <v>Trung Bình</v>
      </c>
    </row>
    <row r="62" spans="1:24" s="132" customFormat="1" ht="18" customHeight="1">
      <c r="A62" s="77">
        <v>53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54" t="s">
        <v>93</v>
      </c>
      <c r="H62" s="152">
        <v>5</v>
      </c>
      <c r="I62" s="152"/>
      <c r="J62" s="52">
        <f t="shared" si="0"/>
        <v>5</v>
      </c>
      <c r="K62" s="152">
        <v>6</v>
      </c>
      <c r="L62" s="152"/>
      <c r="M62" s="52">
        <f t="shared" si="1"/>
        <v>6</v>
      </c>
      <c r="N62" s="45">
        <v>6</v>
      </c>
      <c r="O62" s="152"/>
      <c r="P62" s="52">
        <f t="shared" si="2"/>
        <v>6</v>
      </c>
      <c r="Q62" s="45">
        <v>5</v>
      </c>
      <c r="R62" s="152"/>
      <c r="S62" s="52">
        <f t="shared" si="3"/>
        <v>5</v>
      </c>
      <c r="T62" s="75">
        <v>8</v>
      </c>
      <c r="U62" s="152"/>
      <c r="V62" s="52">
        <f t="shared" si="4"/>
        <v>8</v>
      </c>
      <c r="W62" s="161">
        <f t="shared" si="5"/>
        <v>5.56</v>
      </c>
      <c r="X62" s="164" t="str">
        <f t="shared" si="6"/>
        <v>Trung Bình</v>
      </c>
    </row>
    <row r="63" spans="1:24" s="132" customFormat="1" ht="18" customHeight="1">
      <c r="A63" s="73">
        <v>54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54" t="s">
        <v>93</v>
      </c>
      <c r="H63" s="152">
        <v>5</v>
      </c>
      <c r="I63" s="152"/>
      <c r="J63" s="52">
        <f t="shared" si="0"/>
        <v>5</v>
      </c>
      <c r="K63" s="152">
        <v>5</v>
      </c>
      <c r="L63" s="152"/>
      <c r="M63" s="52">
        <f t="shared" si="1"/>
        <v>5</v>
      </c>
      <c r="N63" s="45">
        <v>5</v>
      </c>
      <c r="O63" s="152"/>
      <c r="P63" s="52">
        <f t="shared" si="2"/>
        <v>5</v>
      </c>
      <c r="Q63" s="45">
        <v>3</v>
      </c>
      <c r="R63" s="152">
        <v>6</v>
      </c>
      <c r="S63" s="52">
        <f t="shared" si="3"/>
        <v>6</v>
      </c>
      <c r="T63" s="75">
        <v>8</v>
      </c>
      <c r="U63" s="152"/>
      <c r="V63" s="52">
        <f t="shared" si="4"/>
        <v>8</v>
      </c>
      <c r="W63" s="161">
        <f t="shared" si="5"/>
        <v>5.2</v>
      </c>
      <c r="X63" s="164" t="str">
        <f t="shared" si="6"/>
        <v>Trung Bình</v>
      </c>
    </row>
    <row r="64" spans="1:24" s="132" customFormat="1" ht="18" customHeight="1">
      <c r="A64" s="77">
        <v>55</v>
      </c>
      <c r="B64" s="55" t="s">
        <v>216</v>
      </c>
      <c r="C64" s="56" t="s">
        <v>209</v>
      </c>
      <c r="D64" s="75">
        <v>409160104</v>
      </c>
      <c r="E64" s="46" t="s">
        <v>49</v>
      </c>
      <c r="F64" s="74" t="s">
        <v>27</v>
      </c>
      <c r="G64" s="54" t="s">
        <v>93</v>
      </c>
      <c r="H64" s="152">
        <v>5</v>
      </c>
      <c r="I64" s="152"/>
      <c r="J64" s="52">
        <f t="shared" si="0"/>
        <v>5</v>
      </c>
      <c r="K64" s="152">
        <v>5</v>
      </c>
      <c r="L64" s="152"/>
      <c r="M64" s="52">
        <f t="shared" si="1"/>
        <v>5</v>
      </c>
      <c r="N64" s="45">
        <v>0</v>
      </c>
      <c r="O64" s="152"/>
      <c r="P64" s="52">
        <f t="shared" si="2"/>
        <v>0</v>
      </c>
      <c r="Q64" s="45">
        <v>3</v>
      </c>
      <c r="R64" s="152"/>
      <c r="S64" s="52">
        <f t="shared" si="3"/>
        <v>3</v>
      </c>
      <c r="T64" s="75">
        <v>8</v>
      </c>
      <c r="U64" s="152"/>
      <c r="V64" s="52">
        <f t="shared" si="4"/>
        <v>8</v>
      </c>
      <c r="W64" s="161">
        <f t="shared" si="5"/>
        <v>2.78</v>
      </c>
      <c r="X64" s="164" t="str">
        <f t="shared" si="6"/>
        <v>Keùm</v>
      </c>
    </row>
    <row r="65" spans="1:24" s="132" customFormat="1" ht="18" customHeight="1">
      <c r="A65" s="77">
        <v>56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54" t="s">
        <v>93</v>
      </c>
      <c r="H65" s="152">
        <v>4</v>
      </c>
      <c r="I65" s="152">
        <v>6</v>
      </c>
      <c r="J65" s="52">
        <f t="shared" si="0"/>
        <v>6</v>
      </c>
      <c r="K65" s="152">
        <v>6</v>
      </c>
      <c r="L65" s="152"/>
      <c r="M65" s="52">
        <f t="shared" si="1"/>
        <v>6</v>
      </c>
      <c r="N65" s="45">
        <v>7</v>
      </c>
      <c r="O65" s="152"/>
      <c r="P65" s="52">
        <f t="shared" si="2"/>
        <v>7</v>
      </c>
      <c r="Q65" s="45">
        <v>8</v>
      </c>
      <c r="R65" s="152"/>
      <c r="S65" s="52">
        <f t="shared" si="3"/>
        <v>8</v>
      </c>
      <c r="T65" s="75">
        <v>0</v>
      </c>
      <c r="U65" s="152">
        <v>8</v>
      </c>
      <c r="V65" s="52">
        <f t="shared" si="4"/>
        <v>8</v>
      </c>
      <c r="W65" s="161">
        <f t="shared" si="5"/>
        <v>6.76</v>
      </c>
      <c r="X65" s="164" t="str">
        <f t="shared" si="6"/>
        <v>TB.Khaù</v>
      </c>
    </row>
    <row r="66" spans="1:24" s="132" customFormat="1" ht="18" customHeight="1">
      <c r="A66" s="73">
        <v>57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54" t="s">
        <v>93</v>
      </c>
      <c r="H66" s="152">
        <v>5</v>
      </c>
      <c r="I66" s="152"/>
      <c r="J66" s="52">
        <f t="shared" si="0"/>
        <v>5</v>
      </c>
      <c r="K66" s="152">
        <v>7</v>
      </c>
      <c r="L66" s="152"/>
      <c r="M66" s="52">
        <f t="shared" si="1"/>
        <v>7</v>
      </c>
      <c r="N66" s="45">
        <v>7</v>
      </c>
      <c r="O66" s="152"/>
      <c r="P66" s="52">
        <f t="shared" si="2"/>
        <v>7</v>
      </c>
      <c r="Q66" s="45">
        <v>4</v>
      </c>
      <c r="R66" s="152">
        <v>8</v>
      </c>
      <c r="S66" s="52">
        <f t="shared" si="3"/>
        <v>8</v>
      </c>
      <c r="T66" s="75">
        <v>9</v>
      </c>
      <c r="U66" s="152"/>
      <c r="V66" s="52">
        <f t="shared" si="4"/>
        <v>9</v>
      </c>
      <c r="W66" s="161">
        <f t="shared" si="5"/>
        <v>6.71</v>
      </c>
      <c r="X66" s="164" t="str">
        <f t="shared" si="6"/>
        <v>TB.Khaù</v>
      </c>
    </row>
    <row r="67" spans="1:24" s="132" customFormat="1" ht="18" customHeight="1">
      <c r="A67" s="77">
        <v>58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54" t="s">
        <v>93</v>
      </c>
      <c r="H67" s="152">
        <v>5</v>
      </c>
      <c r="I67" s="152"/>
      <c r="J67" s="52">
        <f t="shared" si="0"/>
        <v>5</v>
      </c>
      <c r="K67" s="152">
        <v>6</v>
      </c>
      <c r="L67" s="152"/>
      <c r="M67" s="52">
        <f t="shared" si="1"/>
        <v>6</v>
      </c>
      <c r="N67" s="45">
        <v>6</v>
      </c>
      <c r="O67" s="152"/>
      <c r="P67" s="52">
        <f t="shared" si="2"/>
        <v>6</v>
      </c>
      <c r="Q67" s="45">
        <v>6</v>
      </c>
      <c r="R67" s="152"/>
      <c r="S67" s="52">
        <f t="shared" si="3"/>
        <v>6</v>
      </c>
      <c r="T67" s="75">
        <v>9</v>
      </c>
      <c r="U67" s="152"/>
      <c r="V67" s="52">
        <f t="shared" si="4"/>
        <v>9</v>
      </c>
      <c r="W67" s="161">
        <f t="shared" si="5"/>
        <v>5.76</v>
      </c>
      <c r="X67" s="164" t="str">
        <f t="shared" si="6"/>
        <v>Trung Bình</v>
      </c>
    </row>
    <row r="68" spans="1:24" s="132" customFormat="1" ht="18" customHeight="1">
      <c r="A68" s="73">
        <v>59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54" t="s">
        <v>93</v>
      </c>
      <c r="H68" s="152">
        <v>6</v>
      </c>
      <c r="I68" s="152"/>
      <c r="J68" s="52">
        <f t="shared" si="0"/>
        <v>6</v>
      </c>
      <c r="K68" s="152">
        <v>5</v>
      </c>
      <c r="L68" s="152"/>
      <c r="M68" s="52">
        <f t="shared" si="1"/>
        <v>5</v>
      </c>
      <c r="N68" s="45">
        <v>3</v>
      </c>
      <c r="O68" s="152">
        <v>5</v>
      </c>
      <c r="P68" s="52">
        <f t="shared" si="2"/>
        <v>5</v>
      </c>
      <c r="Q68" s="45">
        <v>6</v>
      </c>
      <c r="R68" s="152"/>
      <c r="S68" s="52">
        <f t="shared" si="3"/>
        <v>6</v>
      </c>
      <c r="T68" s="75">
        <v>8</v>
      </c>
      <c r="U68" s="152"/>
      <c r="V68" s="52">
        <f t="shared" si="4"/>
        <v>8</v>
      </c>
      <c r="W68" s="161">
        <f t="shared" si="5"/>
        <v>5.44</v>
      </c>
      <c r="X68" s="164" t="str">
        <f t="shared" si="6"/>
        <v>Trung Bình</v>
      </c>
    </row>
    <row r="69" spans="1:24" s="132" customFormat="1" ht="18" customHeight="1">
      <c r="A69" s="77">
        <v>60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54" t="s">
        <v>93</v>
      </c>
      <c r="H69" s="75">
        <v>5</v>
      </c>
      <c r="I69" s="75"/>
      <c r="J69" s="52">
        <f t="shared" si="0"/>
        <v>5</v>
      </c>
      <c r="K69" s="75">
        <v>6</v>
      </c>
      <c r="L69" s="75"/>
      <c r="M69" s="52">
        <f t="shared" si="1"/>
        <v>6</v>
      </c>
      <c r="N69" s="45">
        <v>8</v>
      </c>
      <c r="O69" s="75"/>
      <c r="P69" s="52">
        <f t="shared" si="2"/>
        <v>8</v>
      </c>
      <c r="Q69" s="45">
        <v>5</v>
      </c>
      <c r="R69" s="75"/>
      <c r="S69" s="52">
        <f t="shared" si="3"/>
        <v>5</v>
      </c>
      <c r="T69" s="75">
        <v>8</v>
      </c>
      <c r="U69" s="75"/>
      <c r="V69" s="52">
        <f t="shared" si="4"/>
        <v>8</v>
      </c>
      <c r="W69" s="161">
        <f t="shared" si="5"/>
        <v>6.29</v>
      </c>
      <c r="X69" s="166" t="str">
        <f t="shared" si="6"/>
        <v>TB.Khaù</v>
      </c>
    </row>
    <row r="70" spans="1:24" s="132" customFormat="1" ht="18" customHeight="1">
      <c r="A70" s="77">
        <v>61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54" t="s">
        <v>93</v>
      </c>
      <c r="H70" s="152">
        <v>5</v>
      </c>
      <c r="I70" s="152"/>
      <c r="J70" s="52">
        <f t="shared" si="0"/>
        <v>5</v>
      </c>
      <c r="K70" s="152">
        <v>6</v>
      </c>
      <c r="L70" s="152"/>
      <c r="M70" s="52">
        <f t="shared" si="1"/>
        <v>6</v>
      </c>
      <c r="N70" s="45">
        <v>4</v>
      </c>
      <c r="O70" s="152">
        <v>6</v>
      </c>
      <c r="P70" s="52">
        <f t="shared" si="2"/>
        <v>6</v>
      </c>
      <c r="Q70" s="45">
        <v>7</v>
      </c>
      <c r="R70" s="152"/>
      <c r="S70" s="52">
        <f t="shared" si="3"/>
        <v>7</v>
      </c>
      <c r="T70" s="75">
        <v>8</v>
      </c>
      <c r="U70" s="152"/>
      <c r="V70" s="52">
        <f t="shared" si="4"/>
        <v>8</v>
      </c>
      <c r="W70" s="161">
        <f t="shared" si="5"/>
        <v>5.95</v>
      </c>
      <c r="X70" s="164" t="str">
        <f t="shared" si="6"/>
        <v>Trung Bình</v>
      </c>
    </row>
    <row r="71" spans="1:24" s="132" customFormat="1" ht="18" customHeight="1">
      <c r="A71" s="73">
        <v>62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54" t="s">
        <v>93</v>
      </c>
      <c r="H71" s="75">
        <v>6</v>
      </c>
      <c r="I71" s="75"/>
      <c r="J71" s="52">
        <f t="shared" si="0"/>
        <v>6</v>
      </c>
      <c r="K71" s="75">
        <v>6</v>
      </c>
      <c r="L71" s="75"/>
      <c r="M71" s="52">
        <f t="shared" si="1"/>
        <v>6</v>
      </c>
      <c r="N71" s="45">
        <v>5</v>
      </c>
      <c r="O71" s="75"/>
      <c r="P71" s="52">
        <f t="shared" si="2"/>
        <v>5</v>
      </c>
      <c r="Q71" s="45">
        <v>4</v>
      </c>
      <c r="R71" s="75">
        <v>6</v>
      </c>
      <c r="S71" s="52">
        <f t="shared" si="3"/>
        <v>6</v>
      </c>
      <c r="T71" s="75">
        <v>8</v>
      </c>
      <c r="U71" s="75"/>
      <c r="V71" s="52">
        <f t="shared" si="4"/>
        <v>8</v>
      </c>
      <c r="W71" s="161">
        <f t="shared" si="5"/>
        <v>5.63</v>
      </c>
      <c r="X71" s="164" t="str">
        <f t="shared" si="6"/>
        <v>Trung Bình</v>
      </c>
    </row>
    <row r="72" spans="1:24" s="132" customFormat="1" ht="18" customHeight="1">
      <c r="A72" s="77">
        <v>63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54" t="s">
        <v>93</v>
      </c>
      <c r="H72" s="152">
        <v>5</v>
      </c>
      <c r="I72" s="152"/>
      <c r="J72" s="52">
        <f t="shared" si="0"/>
        <v>5</v>
      </c>
      <c r="K72" s="152">
        <v>6</v>
      </c>
      <c r="L72" s="152"/>
      <c r="M72" s="52">
        <f t="shared" si="1"/>
        <v>6</v>
      </c>
      <c r="N72" s="45">
        <v>6</v>
      </c>
      <c r="O72" s="152"/>
      <c r="P72" s="52">
        <f t="shared" si="2"/>
        <v>6</v>
      </c>
      <c r="Q72" s="45">
        <v>5</v>
      </c>
      <c r="R72" s="152"/>
      <c r="S72" s="52">
        <f t="shared" si="3"/>
        <v>5</v>
      </c>
      <c r="T72" s="75">
        <v>8</v>
      </c>
      <c r="U72" s="152"/>
      <c r="V72" s="52">
        <f t="shared" si="4"/>
        <v>8</v>
      </c>
      <c r="W72" s="161">
        <f t="shared" si="5"/>
        <v>5.56</v>
      </c>
      <c r="X72" s="164" t="str">
        <f t="shared" si="6"/>
        <v>Trung Bình</v>
      </c>
    </row>
    <row r="73" spans="1:24" s="132" customFormat="1" ht="18" customHeight="1">
      <c r="A73" s="73">
        <v>64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54" t="s">
        <v>93</v>
      </c>
      <c r="H73" s="152">
        <v>5</v>
      </c>
      <c r="I73" s="152"/>
      <c r="J73" s="52">
        <f t="shared" si="0"/>
        <v>5</v>
      </c>
      <c r="K73" s="152">
        <v>6</v>
      </c>
      <c r="L73" s="152"/>
      <c r="M73" s="52">
        <f t="shared" si="1"/>
        <v>6</v>
      </c>
      <c r="N73" s="45">
        <v>8</v>
      </c>
      <c r="O73" s="152"/>
      <c r="P73" s="52">
        <f t="shared" si="2"/>
        <v>8</v>
      </c>
      <c r="Q73" s="45">
        <v>6</v>
      </c>
      <c r="R73" s="152"/>
      <c r="S73" s="52">
        <f t="shared" si="3"/>
        <v>6</v>
      </c>
      <c r="T73" s="75">
        <v>8</v>
      </c>
      <c r="U73" s="152"/>
      <c r="V73" s="52">
        <f t="shared" si="4"/>
        <v>8</v>
      </c>
      <c r="W73" s="161">
        <f t="shared" si="5"/>
        <v>6.49</v>
      </c>
      <c r="X73" s="164" t="str">
        <f t="shared" si="6"/>
        <v>TB.Khaù</v>
      </c>
    </row>
    <row r="74" spans="1:24" s="132" customFormat="1" ht="18" customHeight="1">
      <c r="A74" s="77">
        <v>65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54" t="s">
        <v>93</v>
      </c>
      <c r="H74" s="152">
        <v>5</v>
      </c>
      <c r="I74" s="152"/>
      <c r="J74" s="52">
        <f aca="true" t="shared" si="7" ref="J74:J82">IF(I74="",H74,IF(H74&gt;=5,I74,MAX(H74,I74)))</f>
        <v>5</v>
      </c>
      <c r="K74" s="152">
        <v>6</v>
      </c>
      <c r="L74" s="152"/>
      <c r="M74" s="52">
        <f aca="true" t="shared" si="8" ref="M74:M82">IF(L74="",K74,IF(K74&gt;=5,L74,MAX(K74,L74)))</f>
        <v>6</v>
      </c>
      <c r="N74" s="45">
        <v>8</v>
      </c>
      <c r="O74" s="152"/>
      <c r="P74" s="52">
        <f aca="true" t="shared" si="9" ref="P74:P82">IF(O74="",N74,IF(N74&gt;=5,O74,MAX(N74,O74)))</f>
        <v>8</v>
      </c>
      <c r="Q74" s="45">
        <v>3</v>
      </c>
      <c r="R74" s="152">
        <v>6</v>
      </c>
      <c r="S74" s="52">
        <f aca="true" t="shared" si="10" ref="S74:S82">IF(R74="",Q74,IF(Q74&gt;=5,R74,MAX(Q74,R74)))</f>
        <v>6</v>
      </c>
      <c r="T74" s="75">
        <v>9</v>
      </c>
      <c r="U74" s="152"/>
      <c r="V74" s="52">
        <f aca="true" t="shared" si="11" ref="V74:V82">IF(U74="",T74,IF(T74&gt;=5,U74,MAX(T74,U74)))</f>
        <v>9</v>
      </c>
      <c r="W74" s="161">
        <f t="shared" si="5"/>
        <v>6.49</v>
      </c>
      <c r="X74" s="164" t="str">
        <f t="shared" si="6"/>
        <v>TB.Khaù</v>
      </c>
    </row>
    <row r="75" spans="1:24" s="132" customFormat="1" ht="18" customHeight="1">
      <c r="A75" s="77">
        <v>66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54" t="s">
        <v>93</v>
      </c>
      <c r="H75" s="152">
        <v>4</v>
      </c>
      <c r="I75" s="152">
        <v>5</v>
      </c>
      <c r="J75" s="52">
        <f t="shared" si="7"/>
        <v>5</v>
      </c>
      <c r="K75" s="152">
        <v>5</v>
      </c>
      <c r="L75" s="152"/>
      <c r="M75" s="52">
        <f t="shared" si="8"/>
        <v>5</v>
      </c>
      <c r="N75" s="45">
        <v>6</v>
      </c>
      <c r="O75" s="152"/>
      <c r="P75" s="52">
        <f t="shared" si="9"/>
        <v>6</v>
      </c>
      <c r="Q75" s="45">
        <v>3</v>
      </c>
      <c r="R75" s="152">
        <v>5</v>
      </c>
      <c r="S75" s="52">
        <f t="shared" si="10"/>
        <v>5</v>
      </c>
      <c r="T75" s="75">
        <v>8</v>
      </c>
      <c r="U75" s="152"/>
      <c r="V75" s="52">
        <f t="shared" si="11"/>
        <v>8</v>
      </c>
      <c r="W75" s="161">
        <f aca="true" t="shared" si="12" ref="W75:W82">ROUND(SUMPRODUCT(H75:V75,$H$9:$V$9)/SUM($H$9:$V$9),2)</f>
        <v>5.37</v>
      </c>
      <c r="X75" s="164" t="str">
        <f aca="true" t="shared" si="13" ref="X75:X82">IF(W75&gt;=9,"Xuaát Saéc",IF(W75&gt;=8,"Gioûi",IF(W75&gt;=7,"Khaù",IF(W75&gt;=6,"TB.Khaù",IF(W75&gt;=5,"Trung Bình",IF(W75&gt;=4,"Yeáu","Keùm"))))))</f>
        <v>Trung Bình</v>
      </c>
    </row>
    <row r="76" spans="1:24" s="132" customFormat="1" ht="18" customHeight="1">
      <c r="A76" s="73">
        <v>67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54" t="s">
        <v>93</v>
      </c>
      <c r="H76" s="152">
        <v>5</v>
      </c>
      <c r="I76" s="152"/>
      <c r="J76" s="52">
        <f t="shared" si="7"/>
        <v>5</v>
      </c>
      <c r="K76" s="152">
        <v>6</v>
      </c>
      <c r="L76" s="152"/>
      <c r="M76" s="52">
        <f t="shared" si="8"/>
        <v>6</v>
      </c>
      <c r="N76" s="45">
        <v>8</v>
      </c>
      <c r="O76" s="152"/>
      <c r="P76" s="52">
        <f t="shared" si="9"/>
        <v>8</v>
      </c>
      <c r="Q76" s="45">
        <v>3</v>
      </c>
      <c r="R76" s="152">
        <v>6</v>
      </c>
      <c r="S76" s="52">
        <f t="shared" si="10"/>
        <v>6</v>
      </c>
      <c r="T76" s="75">
        <v>9</v>
      </c>
      <c r="U76" s="152"/>
      <c r="V76" s="52">
        <f t="shared" si="11"/>
        <v>9</v>
      </c>
      <c r="W76" s="161">
        <f t="shared" si="12"/>
        <v>6.49</v>
      </c>
      <c r="X76" s="164" t="str">
        <f t="shared" si="13"/>
        <v>TB.Khaù</v>
      </c>
    </row>
    <row r="77" spans="1:24" s="132" customFormat="1" ht="18" customHeight="1">
      <c r="A77" s="77">
        <v>68</v>
      </c>
      <c r="B77" s="55" t="s">
        <v>217</v>
      </c>
      <c r="C77" s="56" t="s">
        <v>218</v>
      </c>
      <c r="D77" s="75">
        <v>409160118</v>
      </c>
      <c r="E77" s="46" t="s">
        <v>283</v>
      </c>
      <c r="F77" s="74" t="s">
        <v>11</v>
      </c>
      <c r="G77" s="61" t="s">
        <v>93</v>
      </c>
      <c r="H77" s="152">
        <v>4</v>
      </c>
      <c r="I77" s="152">
        <v>5</v>
      </c>
      <c r="J77" s="52">
        <f t="shared" si="7"/>
        <v>5</v>
      </c>
      <c r="K77" s="152">
        <v>6</v>
      </c>
      <c r="L77" s="152"/>
      <c r="M77" s="52">
        <f t="shared" si="8"/>
        <v>6</v>
      </c>
      <c r="N77" s="45">
        <v>6</v>
      </c>
      <c r="O77" s="152"/>
      <c r="P77" s="52">
        <f t="shared" si="9"/>
        <v>6</v>
      </c>
      <c r="Q77" s="45">
        <v>3</v>
      </c>
      <c r="R77" s="152">
        <v>5</v>
      </c>
      <c r="S77" s="52">
        <f t="shared" si="10"/>
        <v>5</v>
      </c>
      <c r="T77" s="75">
        <v>8</v>
      </c>
      <c r="U77" s="152"/>
      <c r="V77" s="52">
        <f t="shared" si="11"/>
        <v>8</v>
      </c>
      <c r="W77" s="161">
        <f t="shared" si="12"/>
        <v>5.56</v>
      </c>
      <c r="X77" s="164" t="str">
        <f t="shared" si="13"/>
        <v>Trung Bình</v>
      </c>
    </row>
    <row r="78" spans="1:24" s="132" customFormat="1" ht="18" customHeight="1">
      <c r="A78" s="73">
        <v>69</v>
      </c>
      <c r="B78" s="55" t="s">
        <v>219</v>
      </c>
      <c r="C78" s="56" t="s">
        <v>218</v>
      </c>
      <c r="D78" s="75">
        <v>409160119</v>
      </c>
      <c r="E78" s="46" t="s">
        <v>284</v>
      </c>
      <c r="F78" s="74" t="s">
        <v>15</v>
      </c>
      <c r="G78" s="61" t="s">
        <v>93</v>
      </c>
      <c r="H78" s="152">
        <v>5</v>
      </c>
      <c r="I78" s="152"/>
      <c r="J78" s="52">
        <f t="shared" si="7"/>
        <v>5</v>
      </c>
      <c r="K78" s="152">
        <v>3</v>
      </c>
      <c r="L78" s="152">
        <v>3</v>
      </c>
      <c r="M78" s="52">
        <f t="shared" si="8"/>
        <v>3</v>
      </c>
      <c r="N78" s="45">
        <v>4</v>
      </c>
      <c r="O78" s="152">
        <v>6</v>
      </c>
      <c r="P78" s="52">
        <f t="shared" si="9"/>
        <v>6</v>
      </c>
      <c r="Q78" s="45">
        <v>3</v>
      </c>
      <c r="R78" s="152">
        <v>6</v>
      </c>
      <c r="S78" s="52">
        <f t="shared" si="10"/>
        <v>6</v>
      </c>
      <c r="T78" s="75">
        <v>7</v>
      </c>
      <c r="U78" s="152"/>
      <c r="V78" s="52">
        <f t="shared" si="11"/>
        <v>7</v>
      </c>
      <c r="W78" s="161">
        <f t="shared" si="12"/>
        <v>5.17</v>
      </c>
      <c r="X78" s="164" t="str">
        <f t="shared" si="13"/>
        <v>Trung Bình</v>
      </c>
    </row>
    <row r="79" spans="1:24" s="132" customFormat="1" ht="18" customHeight="1">
      <c r="A79" s="77">
        <v>70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61" t="s">
        <v>92</v>
      </c>
      <c r="H79" s="152">
        <v>8</v>
      </c>
      <c r="I79" s="152"/>
      <c r="J79" s="52">
        <f t="shared" si="7"/>
        <v>8</v>
      </c>
      <c r="K79" s="152">
        <v>3</v>
      </c>
      <c r="L79" s="152">
        <v>5</v>
      </c>
      <c r="M79" s="52">
        <f t="shared" si="8"/>
        <v>5</v>
      </c>
      <c r="N79" s="45">
        <v>3</v>
      </c>
      <c r="O79" s="152">
        <v>5</v>
      </c>
      <c r="P79" s="52">
        <f t="shared" si="9"/>
        <v>5</v>
      </c>
      <c r="Q79" s="45">
        <v>3</v>
      </c>
      <c r="R79" s="152">
        <v>6</v>
      </c>
      <c r="S79" s="52">
        <f t="shared" si="10"/>
        <v>6</v>
      </c>
      <c r="T79" s="75">
        <v>7</v>
      </c>
      <c r="U79" s="152"/>
      <c r="V79" s="52">
        <f t="shared" si="11"/>
        <v>7</v>
      </c>
      <c r="W79" s="161">
        <f t="shared" si="12"/>
        <v>5.93</v>
      </c>
      <c r="X79" s="164" t="str">
        <f t="shared" si="13"/>
        <v>Trung Bình</v>
      </c>
    </row>
    <row r="80" spans="1:24" s="132" customFormat="1" ht="18" customHeight="1">
      <c r="A80" s="77">
        <v>71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61" t="s">
        <v>93</v>
      </c>
      <c r="H80" s="152">
        <v>5</v>
      </c>
      <c r="I80" s="152"/>
      <c r="J80" s="52">
        <f t="shared" si="7"/>
        <v>5</v>
      </c>
      <c r="K80" s="152">
        <v>6</v>
      </c>
      <c r="L80" s="152"/>
      <c r="M80" s="52">
        <f t="shared" si="8"/>
        <v>6</v>
      </c>
      <c r="N80" s="45">
        <v>4</v>
      </c>
      <c r="O80" s="152">
        <v>6</v>
      </c>
      <c r="P80" s="52">
        <f t="shared" si="9"/>
        <v>6</v>
      </c>
      <c r="Q80" s="45">
        <v>6</v>
      </c>
      <c r="R80" s="152"/>
      <c r="S80" s="52">
        <f t="shared" si="10"/>
        <v>6</v>
      </c>
      <c r="T80" s="75">
        <v>9</v>
      </c>
      <c r="U80" s="152"/>
      <c r="V80" s="52">
        <f t="shared" si="11"/>
        <v>9</v>
      </c>
      <c r="W80" s="161">
        <f t="shared" si="12"/>
        <v>5.76</v>
      </c>
      <c r="X80" s="164" t="str">
        <f t="shared" si="13"/>
        <v>Trung Bình</v>
      </c>
    </row>
    <row r="81" spans="1:24" s="132" customFormat="1" ht="18" customHeight="1">
      <c r="A81" s="73">
        <v>72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61" t="s">
        <v>93</v>
      </c>
      <c r="H81" s="152">
        <v>5</v>
      </c>
      <c r="I81" s="152"/>
      <c r="J81" s="52">
        <f t="shared" si="7"/>
        <v>5</v>
      </c>
      <c r="K81" s="152">
        <v>5</v>
      </c>
      <c r="L81" s="152"/>
      <c r="M81" s="52">
        <f t="shared" si="8"/>
        <v>5</v>
      </c>
      <c r="N81" s="45">
        <v>5</v>
      </c>
      <c r="O81" s="152"/>
      <c r="P81" s="52">
        <f t="shared" si="9"/>
        <v>5</v>
      </c>
      <c r="Q81" s="45">
        <v>4</v>
      </c>
      <c r="R81" s="152">
        <v>8</v>
      </c>
      <c r="S81" s="52">
        <f t="shared" si="10"/>
        <v>8</v>
      </c>
      <c r="T81" s="75">
        <v>8</v>
      </c>
      <c r="U81" s="152"/>
      <c r="V81" s="52">
        <f t="shared" si="11"/>
        <v>8</v>
      </c>
      <c r="W81" s="161">
        <f t="shared" si="12"/>
        <v>5.59</v>
      </c>
      <c r="X81" s="164" t="str">
        <f t="shared" si="13"/>
        <v>Trung Bình</v>
      </c>
    </row>
    <row r="82" spans="1:24" s="132" customFormat="1" ht="18" customHeight="1" thickBot="1">
      <c r="A82" s="83">
        <v>73</v>
      </c>
      <c r="B82" s="62" t="s">
        <v>207</v>
      </c>
      <c r="C82" s="63" t="s">
        <v>208</v>
      </c>
      <c r="D82" s="85">
        <v>409160123</v>
      </c>
      <c r="E82" s="64" t="s">
        <v>288</v>
      </c>
      <c r="F82" s="84" t="s">
        <v>30</v>
      </c>
      <c r="G82" s="65" t="s">
        <v>93</v>
      </c>
      <c r="H82" s="153">
        <v>5</v>
      </c>
      <c r="I82" s="153"/>
      <c r="J82" s="86">
        <f t="shared" si="7"/>
        <v>5</v>
      </c>
      <c r="K82" s="153">
        <v>6</v>
      </c>
      <c r="L82" s="153"/>
      <c r="M82" s="86">
        <f t="shared" si="8"/>
        <v>6</v>
      </c>
      <c r="N82" s="154">
        <v>5</v>
      </c>
      <c r="O82" s="153"/>
      <c r="P82" s="86">
        <f t="shared" si="9"/>
        <v>5</v>
      </c>
      <c r="Q82" s="154">
        <v>5</v>
      </c>
      <c r="R82" s="153"/>
      <c r="S82" s="86">
        <f t="shared" si="10"/>
        <v>5</v>
      </c>
      <c r="T82" s="85">
        <v>9</v>
      </c>
      <c r="U82" s="153"/>
      <c r="V82" s="86">
        <f t="shared" si="11"/>
        <v>9</v>
      </c>
      <c r="W82" s="88">
        <f t="shared" si="12"/>
        <v>5.2</v>
      </c>
      <c r="X82" s="165" t="str">
        <f t="shared" si="13"/>
        <v>Trung Bình</v>
      </c>
    </row>
    <row r="83" spans="1:23" s="120" customFormat="1" ht="22.5" customHeight="1" thickTop="1">
      <c r="A83" s="113"/>
      <c r="B83" s="114"/>
      <c r="C83" s="114"/>
      <c r="D83" s="115"/>
      <c r="E83" s="116"/>
      <c r="F83" s="115"/>
      <c r="G83" s="115"/>
      <c r="H83" s="134"/>
      <c r="I83" s="134"/>
      <c r="J83" s="134"/>
      <c r="K83" s="134"/>
      <c r="L83" s="134"/>
      <c r="M83" s="134"/>
      <c r="N83" s="134"/>
      <c r="O83" s="115"/>
      <c r="P83" s="167" t="s">
        <v>90</v>
      </c>
      <c r="Q83" s="115"/>
      <c r="R83" s="134"/>
      <c r="S83" s="124"/>
      <c r="T83" s="124"/>
      <c r="U83" s="124"/>
      <c r="V83" s="115"/>
      <c r="W83" s="136"/>
    </row>
    <row r="84" spans="1:23" s="120" customFormat="1" ht="15" customHeight="1">
      <c r="A84" s="113"/>
      <c r="B84" s="114"/>
      <c r="D84" s="28" t="s">
        <v>231</v>
      </c>
      <c r="E84" s="121"/>
      <c r="F84" s="122"/>
      <c r="G84" s="123"/>
      <c r="H84" s="28"/>
      <c r="I84" s="28"/>
      <c r="J84" s="28"/>
      <c r="K84" s="28"/>
      <c r="L84" s="28"/>
      <c r="M84" s="28"/>
      <c r="N84" s="28"/>
      <c r="O84" s="117"/>
      <c r="P84" s="168" t="s">
        <v>91</v>
      </c>
      <c r="Q84" s="117"/>
      <c r="R84" s="28"/>
      <c r="S84" s="118"/>
      <c r="T84" s="118"/>
      <c r="U84" s="118"/>
      <c r="V84" s="117"/>
      <c r="W84" s="119"/>
    </row>
    <row r="85" spans="1:23" s="120" customFormat="1" ht="15" customHeight="1">
      <c r="A85" s="113"/>
      <c r="D85" s="124" t="s">
        <v>31</v>
      </c>
      <c r="E85" s="125"/>
      <c r="F85" s="113"/>
      <c r="G85" s="126"/>
      <c r="H85" s="28"/>
      <c r="I85" s="28"/>
      <c r="J85" s="28"/>
      <c r="K85" s="28"/>
      <c r="L85" s="28"/>
      <c r="M85" s="28"/>
      <c r="N85" s="28"/>
      <c r="O85" s="117"/>
      <c r="P85" s="118" t="s">
        <v>301</v>
      </c>
      <c r="Q85" s="117"/>
      <c r="R85" s="28"/>
      <c r="S85" s="118"/>
      <c r="T85" s="118"/>
      <c r="U85" s="118"/>
      <c r="V85" s="117"/>
      <c r="W85" s="119"/>
    </row>
    <row r="86" spans="1:23" s="120" customFormat="1" ht="15.75">
      <c r="A86" s="113"/>
      <c r="D86" s="28"/>
      <c r="E86" s="125"/>
      <c r="F86" s="113"/>
      <c r="G86" s="126"/>
      <c r="H86" s="28"/>
      <c r="I86" s="28"/>
      <c r="J86" s="28"/>
      <c r="K86" s="28"/>
      <c r="L86" s="28"/>
      <c r="M86" s="28"/>
      <c r="N86" s="28"/>
      <c r="O86" s="117"/>
      <c r="P86" s="118"/>
      <c r="Q86" s="117"/>
      <c r="R86" s="28"/>
      <c r="S86" s="118"/>
      <c r="T86" s="118"/>
      <c r="U86" s="118"/>
      <c r="V86" s="117"/>
      <c r="W86" s="119"/>
    </row>
    <row r="87" spans="1:23" s="120" customFormat="1" ht="15" customHeight="1">
      <c r="A87" s="113"/>
      <c r="C87" s="118"/>
      <c r="D87" s="118"/>
      <c r="E87" s="125"/>
      <c r="F87" s="113"/>
      <c r="G87" s="126"/>
      <c r="H87" s="28"/>
      <c r="I87" s="28"/>
      <c r="J87" s="28"/>
      <c r="K87" s="28"/>
      <c r="L87" s="28"/>
      <c r="M87" s="28"/>
      <c r="N87" s="28"/>
      <c r="O87" s="117"/>
      <c r="P87" s="118"/>
      <c r="Q87" s="117"/>
      <c r="R87" s="28"/>
      <c r="S87" s="118"/>
      <c r="T87" s="118"/>
      <c r="U87" s="118"/>
      <c r="V87" s="117"/>
      <c r="W87" s="119"/>
    </row>
    <row r="88" spans="1:23" s="120" customFormat="1" ht="15.75">
      <c r="A88" s="127"/>
      <c r="C88" s="127"/>
      <c r="D88" s="128"/>
      <c r="E88" s="125"/>
      <c r="F88" s="113"/>
      <c r="G88" s="126"/>
      <c r="H88" s="28"/>
      <c r="I88" s="28"/>
      <c r="J88" s="28"/>
      <c r="K88" s="28"/>
      <c r="L88" s="28"/>
      <c r="M88" s="28"/>
      <c r="N88" s="28"/>
      <c r="O88" s="117"/>
      <c r="P88" s="129"/>
      <c r="Q88" s="117"/>
      <c r="R88" s="28"/>
      <c r="S88" s="129"/>
      <c r="T88" s="129"/>
      <c r="U88" s="129"/>
      <c r="V88" s="117"/>
      <c r="W88" s="119"/>
    </row>
    <row r="89" spans="1:23" s="120" customFormat="1" ht="15.75">
      <c r="A89" s="113"/>
      <c r="D89" s="118" t="s">
        <v>232</v>
      </c>
      <c r="E89" s="125"/>
      <c r="F89" s="113"/>
      <c r="G89" s="126"/>
      <c r="H89" s="28"/>
      <c r="I89" s="28"/>
      <c r="J89" s="28"/>
      <c r="K89" s="28"/>
      <c r="L89" s="28"/>
      <c r="M89" s="28"/>
      <c r="N89" s="118"/>
      <c r="O89" s="117"/>
      <c r="P89" s="118" t="s">
        <v>302</v>
      </c>
      <c r="Q89" s="117"/>
      <c r="R89" s="28"/>
      <c r="S89" s="28"/>
      <c r="T89" s="129"/>
      <c r="U89" s="129"/>
      <c r="V89" s="117"/>
      <c r="W89" s="119"/>
    </row>
  </sheetData>
  <sheetProtection/>
  <autoFilter ref="A8:X82"/>
  <mergeCells count="30">
    <mergeCell ref="T7:T8"/>
    <mergeCell ref="U7:U8"/>
    <mergeCell ref="H7:H8"/>
    <mergeCell ref="I7:I8"/>
    <mergeCell ref="J7:J8"/>
    <mergeCell ref="K7:K8"/>
    <mergeCell ref="M7:M8"/>
    <mergeCell ref="N7:N8"/>
    <mergeCell ref="Q7:Q8"/>
    <mergeCell ref="R7:R8"/>
    <mergeCell ref="S7:S8"/>
    <mergeCell ref="L7:L8"/>
    <mergeCell ref="G7:G9"/>
    <mergeCell ref="A7:A9"/>
    <mergeCell ref="D7:D9"/>
    <mergeCell ref="B7:C7"/>
    <mergeCell ref="A5:X5"/>
    <mergeCell ref="E7:E9"/>
    <mergeCell ref="A1:E1"/>
    <mergeCell ref="A2:E2"/>
    <mergeCell ref="O7:O8"/>
    <mergeCell ref="P7:P8"/>
    <mergeCell ref="X7:X8"/>
    <mergeCell ref="F7:F9"/>
    <mergeCell ref="V7:V8"/>
    <mergeCell ref="W7:W8"/>
    <mergeCell ref="K1:V1"/>
    <mergeCell ref="K2:V2"/>
    <mergeCell ref="A3:E3"/>
    <mergeCell ref="A4:X4"/>
  </mergeCells>
  <printOptions/>
  <pageMargins left="0.3" right="0.16" top="0.36" bottom="0.25" header="0.24" footer="0.16"/>
  <pageSetup horizontalDpi="600" verticalDpi="600" orientation="landscape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89"/>
  <sheetViews>
    <sheetView zoomScalePageLayoutView="0" workbookViewId="0" topLeftCell="A4">
      <pane xSplit="3" ySplit="6" topLeftCell="I27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X30" sqref="X30"/>
    </sheetView>
  </sheetViews>
  <sheetFormatPr defaultColWidth="8.796875" defaultRowHeight="15"/>
  <cols>
    <col min="1" max="1" width="3.8984375" style="1" customWidth="1"/>
    <col min="2" max="2" width="16.19921875" style="10" customWidth="1"/>
    <col min="3" max="3" width="7.09765625" style="10" customWidth="1"/>
    <col min="4" max="4" width="8.59765625" style="130" customWidth="1"/>
    <col min="5" max="5" width="8.69921875" style="11" customWidth="1"/>
    <col min="6" max="6" width="11.69921875" style="11" bestFit="1" customWidth="1"/>
    <col min="7" max="7" width="5" style="11" customWidth="1"/>
    <col min="8" max="17" width="4.3984375" style="2" customWidth="1"/>
    <col min="18" max="18" width="4.3984375" style="429" customWidth="1"/>
    <col min="19" max="20" width="4.3984375" style="2" customWidth="1"/>
    <col min="21" max="21" width="4.3984375" style="527" customWidth="1"/>
    <col min="22" max="22" width="4.3984375" style="2" customWidth="1"/>
    <col min="23" max="24" width="4.3984375" style="544" customWidth="1"/>
    <col min="25" max="25" width="4.3984375" style="2" customWidth="1"/>
    <col min="26" max="26" width="4.3984375" style="6" customWidth="1"/>
    <col min="27" max="27" width="4.3984375" style="7" customWidth="1"/>
    <col min="28" max="31" width="4.3984375" style="1" customWidth="1"/>
    <col min="32" max="32" width="4.8984375" style="111" customWidth="1"/>
    <col min="33" max="33" width="8.8984375" style="112" customWidth="1"/>
    <col min="34" max="16384" width="9" style="1" customWidth="1"/>
  </cols>
  <sheetData>
    <row r="1" spans="1:33" s="2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709" t="s">
        <v>221</v>
      </c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23"/>
    </row>
    <row r="2" spans="1:33" s="2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709" t="s">
        <v>222</v>
      </c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26"/>
    </row>
    <row r="3" spans="1:33" s="2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22"/>
      <c r="M3" s="27"/>
      <c r="N3" s="27"/>
      <c r="O3" s="27"/>
      <c r="P3" s="27"/>
      <c r="Q3" s="27"/>
      <c r="R3" s="423"/>
      <c r="S3" s="27"/>
      <c r="T3" s="27"/>
      <c r="U3" s="517"/>
      <c r="V3" s="27"/>
      <c r="W3" s="531"/>
      <c r="X3" s="530"/>
      <c r="Y3" s="22"/>
      <c r="Z3" s="28"/>
      <c r="AA3" s="28"/>
      <c r="AB3" s="28"/>
      <c r="AC3" s="29"/>
      <c r="AD3" s="24"/>
      <c r="AF3" s="99"/>
      <c r="AG3" s="100"/>
    </row>
    <row r="4" spans="1:33" s="30" customFormat="1" ht="18" customHeight="1">
      <c r="A4" s="710" t="s">
        <v>289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07"/>
    </row>
    <row r="5" spans="1:33" s="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</row>
    <row r="6" spans="1:33" s="30" customFormat="1" ht="9.75" customHeight="1" thickBot="1">
      <c r="A6" s="31"/>
      <c r="B6" s="31"/>
      <c r="C6" s="31"/>
      <c r="D6" s="31"/>
      <c r="E6" s="32"/>
      <c r="F6" s="31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424"/>
      <c r="S6" s="32"/>
      <c r="T6" s="32"/>
      <c r="U6" s="518"/>
      <c r="V6" s="32"/>
      <c r="W6" s="532"/>
      <c r="X6" s="532"/>
      <c r="Y6" s="32"/>
      <c r="Z6" s="92"/>
      <c r="AA6" s="92"/>
      <c r="AB6" s="92"/>
      <c r="AC6" s="93"/>
      <c r="AD6" s="94"/>
      <c r="AE6" s="95"/>
      <c r="AF6" s="101"/>
      <c r="AG6" s="102"/>
    </row>
    <row r="7" spans="1:33" ht="27" customHeight="1" thickTop="1">
      <c r="A7" s="711" t="s">
        <v>1</v>
      </c>
      <c r="B7" s="697" t="s">
        <v>58</v>
      </c>
      <c r="C7" s="698"/>
      <c r="D7" s="705" t="s">
        <v>55</v>
      </c>
      <c r="E7" s="705" t="s">
        <v>56</v>
      </c>
      <c r="F7" s="705" t="s">
        <v>57</v>
      </c>
      <c r="G7" s="674" t="s">
        <v>220</v>
      </c>
      <c r="H7" s="734" t="s">
        <v>59</v>
      </c>
      <c r="I7" s="732" t="s">
        <v>60</v>
      </c>
      <c r="J7" s="732" t="s">
        <v>61</v>
      </c>
      <c r="K7" s="734" t="s">
        <v>62</v>
      </c>
      <c r="L7" s="732" t="s">
        <v>60</v>
      </c>
      <c r="M7" s="732" t="s">
        <v>61</v>
      </c>
      <c r="N7" s="734" t="s">
        <v>63</v>
      </c>
      <c r="O7" s="742" t="s">
        <v>60</v>
      </c>
      <c r="P7" s="732" t="s">
        <v>61</v>
      </c>
      <c r="Q7" s="734" t="s">
        <v>64</v>
      </c>
      <c r="R7" s="740" t="s">
        <v>60</v>
      </c>
      <c r="S7" s="732" t="s">
        <v>61</v>
      </c>
      <c r="T7" s="734" t="s">
        <v>65</v>
      </c>
      <c r="U7" s="738" t="s">
        <v>60</v>
      </c>
      <c r="V7" s="732" t="s">
        <v>61</v>
      </c>
      <c r="W7" s="736" t="s">
        <v>66</v>
      </c>
      <c r="X7" s="744" t="s">
        <v>60</v>
      </c>
      <c r="Y7" s="732" t="s">
        <v>61</v>
      </c>
      <c r="Z7" s="734" t="s">
        <v>67</v>
      </c>
      <c r="AA7" s="732" t="s">
        <v>60</v>
      </c>
      <c r="AB7" s="732" t="s">
        <v>61</v>
      </c>
      <c r="AC7" s="734" t="s">
        <v>68</v>
      </c>
      <c r="AD7" s="732" t="s">
        <v>60</v>
      </c>
      <c r="AE7" s="732" t="s">
        <v>61</v>
      </c>
      <c r="AF7" s="728" t="s">
        <v>69</v>
      </c>
      <c r="AG7" s="730" t="s">
        <v>70</v>
      </c>
    </row>
    <row r="8" spans="1:33" ht="69.75" customHeight="1">
      <c r="A8" s="712"/>
      <c r="B8" s="139" t="s">
        <v>228</v>
      </c>
      <c r="C8" s="142" t="s">
        <v>229</v>
      </c>
      <c r="D8" s="679"/>
      <c r="E8" s="679"/>
      <c r="F8" s="679"/>
      <c r="G8" s="675"/>
      <c r="H8" s="735"/>
      <c r="I8" s="733"/>
      <c r="J8" s="733"/>
      <c r="K8" s="735"/>
      <c r="L8" s="733"/>
      <c r="M8" s="733"/>
      <c r="N8" s="735"/>
      <c r="O8" s="743"/>
      <c r="P8" s="733"/>
      <c r="Q8" s="735"/>
      <c r="R8" s="741"/>
      <c r="S8" s="733"/>
      <c r="T8" s="735"/>
      <c r="U8" s="739"/>
      <c r="V8" s="733"/>
      <c r="W8" s="737"/>
      <c r="X8" s="745"/>
      <c r="Y8" s="733"/>
      <c r="Z8" s="735"/>
      <c r="AA8" s="733"/>
      <c r="AB8" s="733"/>
      <c r="AC8" s="735"/>
      <c r="AD8" s="733"/>
      <c r="AE8" s="733"/>
      <c r="AF8" s="729"/>
      <c r="AG8" s="731"/>
    </row>
    <row r="9" spans="1:33" s="133" customFormat="1" ht="19.5" customHeight="1" thickBot="1">
      <c r="A9" s="713"/>
      <c r="B9" s="140"/>
      <c r="C9" s="141"/>
      <c r="D9" s="678"/>
      <c r="E9" s="678"/>
      <c r="F9" s="678"/>
      <c r="G9" s="706"/>
      <c r="H9" s="143">
        <v>0</v>
      </c>
      <c r="I9" s="143">
        <v>0</v>
      </c>
      <c r="J9" s="143">
        <v>4</v>
      </c>
      <c r="K9" s="143">
        <v>0</v>
      </c>
      <c r="L9" s="143">
        <v>0</v>
      </c>
      <c r="M9" s="143">
        <v>3</v>
      </c>
      <c r="N9" s="143">
        <v>0</v>
      </c>
      <c r="O9" s="143">
        <v>0</v>
      </c>
      <c r="P9" s="143">
        <v>4</v>
      </c>
      <c r="Q9" s="143">
        <v>0</v>
      </c>
      <c r="R9" s="373">
        <v>0</v>
      </c>
      <c r="S9" s="143">
        <v>4</v>
      </c>
      <c r="T9" s="143">
        <v>0</v>
      </c>
      <c r="U9" s="519">
        <v>0</v>
      </c>
      <c r="V9" s="143">
        <v>3</v>
      </c>
      <c r="W9" s="661">
        <v>0</v>
      </c>
      <c r="X9" s="661">
        <v>0</v>
      </c>
      <c r="Y9" s="143">
        <v>4</v>
      </c>
      <c r="Z9" s="143">
        <v>0</v>
      </c>
      <c r="AA9" s="143">
        <v>0</v>
      </c>
      <c r="AB9" s="143">
        <v>1</v>
      </c>
      <c r="AC9" s="143">
        <v>0</v>
      </c>
      <c r="AD9" s="143">
        <v>0</v>
      </c>
      <c r="AE9" s="143">
        <v>0</v>
      </c>
      <c r="AF9" s="143">
        <f>SUM(H9:AE9)</f>
        <v>23</v>
      </c>
      <c r="AG9" s="144">
        <v>0</v>
      </c>
    </row>
    <row r="10" spans="1:33" ht="22.5" customHeight="1" thickTop="1">
      <c r="A10" s="69">
        <v>1</v>
      </c>
      <c r="B10" s="35" t="s">
        <v>95</v>
      </c>
      <c r="C10" s="36" t="s">
        <v>96</v>
      </c>
      <c r="D10" s="37">
        <v>409160048</v>
      </c>
      <c r="E10" s="38" t="s">
        <v>236</v>
      </c>
      <c r="F10" s="70" t="s">
        <v>15</v>
      </c>
      <c r="G10" s="39" t="s">
        <v>92</v>
      </c>
      <c r="H10" s="40">
        <v>6</v>
      </c>
      <c r="I10" s="41"/>
      <c r="J10" s="41">
        <f aca="true" t="shared" si="0" ref="J10:J73">IF(I10="",H10,IF(H10&gt;=5,I10,MAX(H10,I10)))</f>
        <v>6</v>
      </c>
      <c r="K10" s="40">
        <v>6</v>
      </c>
      <c r="L10" s="41"/>
      <c r="M10" s="41">
        <f aca="true" t="shared" si="1" ref="M10:M73">IF(L10="",K10,IF(K10&gt;=5,L10,MAX(K10,L10)))</f>
        <v>6</v>
      </c>
      <c r="N10" s="40">
        <v>10</v>
      </c>
      <c r="O10" s="41"/>
      <c r="P10" s="41">
        <f aca="true" t="shared" si="2" ref="P10:P73">IF(O10="",N10,IF(N10&gt;=5,O10,MAX(N10,O10)))</f>
        <v>10</v>
      </c>
      <c r="Q10" s="40">
        <v>6</v>
      </c>
      <c r="R10" s="425"/>
      <c r="S10" s="41">
        <f aca="true" t="shared" si="3" ref="S10:S73">IF(R10="",Q10,IF(Q10&gt;=5,R10,MAX(Q10,R10)))</f>
        <v>6</v>
      </c>
      <c r="T10" s="40">
        <v>6</v>
      </c>
      <c r="U10" s="520"/>
      <c r="V10" s="41">
        <f aca="true" t="shared" si="4" ref="V10:V73">IF(U10="",T10,IF(T10&gt;=5,U10,MAX(T10,U10)))</f>
        <v>6</v>
      </c>
      <c r="W10" s="662">
        <v>6</v>
      </c>
      <c r="X10" s="663"/>
      <c r="Y10" s="41">
        <f aca="true" t="shared" si="5" ref="Y10:Y73">IF(X10="",W10,IF(W10&gt;=5,X10,MAX(W10,X10)))</f>
        <v>6</v>
      </c>
      <c r="Z10" s="40">
        <v>6</v>
      </c>
      <c r="AA10" s="41"/>
      <c r="AB10" s="41">
        <f aca="true" t="shared" si="6" ref="AB10:AB73">IF(AA10="",Z10,IF(Z10&gt;=5,AA10,MAX(Z10,AA10)))</f>
        <v>6</v>
      </c>
      <c r="AC10" s="40">
        <v>5</v>
      </c>
      <c r="AD10" s="41"/>
      <c r="AE10" s="41">
        <f aca="true" t="shared" si="7" ref="AE10:AE73">IF(AD10="",AC10,IF(AC10&gt;=5,AD10,MAX(AC10,AD10)))</f>
        <v>5</v>
      </c>
      <c r="AF10" s="72">
        <f>ROUND(SUMPRODUCT(H10:AE10,$H$9:$AE$9)/SUM($H$9:$AE$9),2)</f>
        <v>6.7</v>
      </c>
      <c r="AG10" s="42" t="str">
        <f aca="true" t="shared" si="8" ref="AG10:AG73">IF(AF10&gt;=9,"Xuaát Saéc",IF(AF10&gt;=8,"Gioûi",IF(AF10&gt;=7,"Khaù",IF(AF10&gt;=6,"TB.Khaù",IF(AF10&gt;=5,"Trung Bình",IF(AF10&gt;=4,"Yeáu","Keùm"))))))</f>
        <v>TB.Khaù</v>
      </c>
    </row>
    <row r="11" spans="1:33" ht="22.5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47" t="s">
        <v>93</v>
      </c>
      <c r="H11" s="48">
        <v>6</v>
      </c>
      <c r="I11" s="49"/>
      <c r="J11" s="50">
        <f t="shared" si="0"/>
        <v>6</v>
      </c>
      <c r="K11" s="48">
        <v>7</v>
      </c>
      <c r="L11" s="49"/>
      <c r="M11" s="50">
        <f t="shared" si="1"/>
        <v>7</v>
      </c>
      <c r="N11" s="48">
        <v>10</v>
      </c>
      <c r="O11" s="49"/>
      <c r="P11" s="50">
        <f t="shared" si="2"/>
        <v>10</v>
      </c>
      <c r="Q11" s="48">
        <v>6</v>
      </c>
      <c r="R11" s="426"/>
      <c r="S11" s="50">
        <f t="shared" si="3"/>
        <v>6</v>
      </c>
      <c r="T11" s="48">
        <v>6</v>
      </c>
      <c r="U11" s="521"/>
      <c r="V11" s="50">
        <f t="shared" si="4"/>
        <v>6</v>
      </c>
      <c r="W11" s="664">
        <v>7</v>
      </c>
      <c r="X11" s="665"/>
      <c r="Y11" s="50">
        <f t="shared" si="5"/>
        <v>7</v>
      </c>
      <c r="Z11" s="48">
        <v>6</v>
      </c>
      <c r="AA11" s="49"/>
      <c r="AB11" s="50">
        <f t="shared" si="6"/>
        <v>6</v>
      </c>
      <c r="AC11" s="48">
        <v>6</v>
      </c>
      <c r="AD11" s="49"/>
      <c r="AE11" s="50">
        <f t="shared" si="7"/>
        <v>6</v>
      </c>
      <c r="AF11" s="76">
        <f aca="true" t="shared" si="9" ref="AF11:AF74">ROUND(SUMPRODUCT(H11:AE11,$H$9:$AE$9)/SUM($H$9:$AE$9),2)</f>
        <v>7</v>
      </c>
      <c r="AG11" s="51" t="str">
        <f t="shared" si="8"/>
        <v>Khaù</v>
      </c>
    </row>
    <row r="12" spans="1:33" ht="22.5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47" t="s">
        <v>93</v>
      </c>
      <c r="H12" s="48">
        <v>3</v>
      </c>
      <c r="I12" s="49">
        <v>7</v>
      </c>
      <c r="J12" s="50">
        <f t="shared" si="0"/>
        <v>7</v>
      </c>
      <c r="K12" s="48">
        <v>6</v>
      </c>
      <c r="L12" s="49"/>
      <c r="M12" s="50">
        <f t="shared" si="1"/>
        <v>6</v>
      </c>
      <c r="N12" s="48">
        <v>8</v>
      </c>
      <c r="O12" s="49"/>
      <c r="P12" s="50">
        <f t="shared" si="2"/>
        <v>8</v>
      </c>
      <c r="Q12" s="48">
        <v>3</v>
      </c>
      <c r="R12" s="426">
        <v>6</v>
      </c>
      <c r="S12" s="50">
        <f t="shared" si="3"/>
        <v>6</v>
      </c>
      <c r="T12" s="48">
        <v>6</v>
      </c>
      <c r="U12" s="521"/>
      <c r="V12" s="50">
        <f t="shared" si="4"/>
        <v>6</v>
      </c>
      <c r="W12" s="664">
        <v>5</v>
      </c>
      <c r="X12" s="665"/>
      <c r="Y12" s="50">
        <f t="shared" si="5"/>
        <v>5</v>
      </c>
      <c r="Z12" s="48">
        <v>5</v>
      </c>
      <c r="AA12" s="49"/>
      <c r="AB12" s="50">
        <f t="shared" si="6"/>
        <v>5</v>
      </c>
      <c r="AC12" s="48">
        <v>8</v>
      </c>
      <c r="AD12" s="49"/>
      <c r="AE12" s="50">
        <f t="shared" si="7"/>
        <v>8</v>
      </c>
      <c r="AF12" s="76">
        <f t="shared" si="9"/>
        <v>6.3</v>
      </c>
      <c r="AG12" s="51" t="str">
        <f t="shared" si="8"/>
        <v>TB.Khaù</v>
      </c>
    </row>
    <row r="13" spans="1:33" ht="22.5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47" t="s">
        <v>93</v>
      </c>
      <c r="H13" s="48">
        <v>6</v>
      </c>
      <c r="I13" s="49"/>
      <c r="J13" s="50">
        <f t="shared" si="0"/>
        <v>6</v>
      </c>
      <c r="K13" s="48">
        <v>6</v>
      </c>
      <c r="L13" s="49"/>
      <c r="M13" s="50">
        <f t="shared" si="1"/>
        <v>6</v>
      </c>
      <c r="N13" s="48">
        <v>7</v>
      </c>
      <c r="O13" s="49"/>
      <c r="P13" s="50">
        <f t="shared" si="2"/>
        <v>7</v>
      </c>
      <c r="Q13" s="48">
        <v>3</v>
      </c>
      <c r="R13" s="426">
        <v>6</v>
      </c>
      <c r="S13" s="50">
        <f t="shared" si="3"/>
        <v>6</v>
      </c>
      <c r="T13" s="48">
        <v>5</v>
      </c>
      <c r="U13" s="521"/>
      <c r="V13" s="50">
        <f t="shared" si="4"/>
        <v>5</v>
      </c>
      <c r="W13" s="664">
        <v>6</v>
      </c>
      <c r="X13" s="665"/>
      <c r="Y13" s="50">
        <f t="shared" si="5"/>
        <v>6</v>
      </c>
      <c r="Z13" s="48">
        <v>5</v>
      </c>
      <c r="AA13" s="49"/>
      <c r="AB13" s="50">
        <f t="shared" si="6"/>
        <v>5</v>
      </c>
      <c r="AC13" s="48">
        <v>8</v>
      </c>
      <c r="AD13" s="49"/>
      <c r="AE13" s="50">
        <f t="shared" si="7"/>
        <v>8</v>
      </c>
      <c r="AF13" s="76">
        <f t="shared" si="9"/>
        <v>6</v>
      </c>
      <c r="AG13" s="51" t="str">
        <f t="shared" si="8"/>
        <v>TB.Khaù</v>
      </c>
    </row>
    <row r="14" spans="1:33" ht="22.5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47" t="s">
        <v>93</v>
      </c>
      <c r="H14" s="48">
        <v>6</v>
      </c>
      <c r="I14" s="49"/>
      <c r="J14" s="50">
        <f t="shared" si="0"/>
        <v>6</v>
      </c>
      <c r="K14" s="48">
        <v>7</v>
      </c>
      <c r="L14" s="49"/>
      <c r="M14" s="50">
        <f t="shared" si="1"/>
        <v>7</v>
      </c>
      <c r="N14" s="48">
        <v>10</v>
      </c>
      <c r="O14" s="49"/>
      <c r="P14" s="50">
        <f t="shared" si="2"/>
        <v>10</v>
      </c>
      <c r="Q14" s="48">
        <v>4</v>
      </c>
      <c r="R14" s="426">
        <v>5</v>
      </c>
      <c r="S14" s="50">
        <f t="shared" si="3"/>
        <v>5</v>
      </c>
      <c r="T14" s="48">
        <v>4</v>
      </c>
      <c r="U14" s="521">
        <v>4</v>
      </c>
      <c r="V14" s="50">
        <f t="shared" si="4"/>
        <v>4</v>
      </c>
      <c r="W14" s="664">
        <v>3</v>
      </c>
      <c r="X14" s="665">
        <v>5</v>
      </c>
      <c r="Y14" s="50">
        <f t="shared" si="5"/>
        <v>5</v>
      </c>
      <c r="Z14" s="48">
        <v>6</v>
      </c>
      <c r="AA14" s="49"/>
      <c r="AB14" s="50">
        <f t="shared" si="6"/>
        <v>6</v>
      </c>
      <c r="AC14" s="48">
        <v>8</v>
      </c>
      <c r="AD14" s="49"/>
      <c r="AE14" s="50">
        <f t="shared" si="7"/>
        <v>8</v>
      </c>
      <c r="AF14" s="76">
        <f t="shared" si="9"/>
        <v>6.22</v>
      </c>
      <c r="AG14" s="51" t="str">
        <f t="shared" si="8"/>
        <v>TB.Khaù</v>
      </c>
    </row>
    <row r="15" spans="1:33" ht="22.5" customHeight="1">
      <c r="A15" s="77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47" t="s">
        <v>93</v>
      </c>
      <c r="H15" s="138">
        <v>7</v>
      </c>
      <c r="I15" s="49"/>
      <c r="J15" s="50">
        <f t="shared" si="0"/>
        <v>7</v>
      </c>
      <c r="K15" s="48">
        <v>7</v>
      </c>
      <c r="L15" s="49"/>
      <c r="M15" s="50">
        <f t="shared" si="1"/>
        <v>7</v>
      </c>
      <c r="N15" s="48">
        <v>10</v>
      </c>
      <c r="O15" s="49"/>
      <c r="P15" s="50">
        <f t="shared" si="2"/>
        <v>10</v>
      </c>
      <c r="Q15" s="138">
        <v>8</v>
      </c>
      <c r="R15" s="426"/>
      <c r="S15" s="50">
        <f t="shared" si="3"/>
        <v>8</v>
      </c>
      <c r="T15" s="48">
        <v>6</v>
      </c>
      <c r="U15" s="521"/>
      <c r="V15" s="50">
        <f t="shared" si="4"/>
        <v>6</v>
      </c>
      <c r="W15" s="664">
        <v>5</v>
      </c>
      <c r="X15" s="665"/>
      <c r="Y15" s="50">
        <f t="shared" si="5"/>
        <v>5</v>
      </c>
      <c r="Z15" s="48">
        <v>5</v>
      </c>
      <c r="AA15" s="49"/>
      <c r="AB15" s="50">
        <f t="shared" si="6"/>
        <v>5</v>
      </c>
      <c r="AC15" s="48">
        <v>7</v>
      </c>
      <c r="AD15" s="49"/>
      <c r="AE15" s="50">
        <f t="shared" si="7"/>
        <v>7</v>
      </c>
      <c r="AF15" s="76">
        <f t="shared" si="9"/>
        <v>7.13</v>
      </c>
      <c r="AG15" s="51" t="str">
        <f t="shared" si="8"/>
        <v>Khaù</v>
      </c>
    </row>
    <row r="16" spans="1:33" ht="22.5" customHeight="1">
      <c r="A16" s="73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47" t="s">
        <v>93</v>
      </c>
      <c r="H16" s="48">
        <v>4</v>
      </c>
      <c r="I16" s="49">
        <v>6</v>
      </c>
      <c r="J16" s="50">
        <f t="shared" si="0"/>
        <v>6</v>
      </c>
      <c r="K16" s="48">
        <v>7</v>
      </c>
      <c r="L16" s="49"/>
      <c r="M16" s="50">
        <f t="shared" si="1"/>
        <v>7</v>
      </c>
      <c r="N16" s="48">
        <v>10</v>
      </c>
      <c r="O16" s="49"/>
      <c r="P16" s="50">
        <f t="shared" si="2"/>
        <v>10</v>
      </c>
      <c r="Q16" s="48">
        <v>5</v>
      </c>
      <c r="R16" s="426"/>
      <c r="S16" s="50">
        <f t="shared" si="3"/>
        <v>5</v>
      </c>
      <c r="T16" s="48">
        <v>6</v>
      </c>
      <c r="U16" s="521"/>
      <c r="V16" s="50">
        <f t="shared" si="4"/>
        <v>6</v>
      </c>
      <c r="W16" s="664">
        <v>5</v>
      </c>
      <c r="X16" s="665"/>
      <c r="Y16" s="50">
        <f t="shared" si="5"/>
        <v>5</v>
      </c>
      <c r="Z16" s="48">
        <v>6</v>
      </c>
      <c r="AA16" s="49"/>
      <c r="AB16" s="50">
        <f t="shared" si="6"/>
        <v>6</v>
      </c>
      <c r="AC16" s="48">
        <v>7</v>
      </c>
      <c r="AD16" s="49"/>
      <c r="AE16" s="50">
        <f t="shared" si="7"/>
        <v>7</v>
      </c>
      <c r="AF16" s="76">
        <f t="shared" si="9"/>
        <v>6.48</v>
      </c>
      <c r="AG16" s="51" t="str">
        <f t="shared" si="8"/>
        <v>TB.Khaù</v>
      </c>
    </row>
    <row r="17" spans="1:33" ht="22.5" customHeight="1">
      <c r="A17" s="77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47" t="s">
        <v>93</v>
      </c>
      <c r="H17" s="48">
        <v>6</v>
      </c>
      <c r="I17" s="49"/>
      <c r="J17" s="50">
        <f t="shared" si="0"/>
        <v>6</v>
      </c>
      <c r="K17" s="48">
        <v>6</v>
      </c>
      <c r="L17" s="49"/>
      <c r="M17" s="50">
        <f t="shared" si="1"/>
        <v>6</v>
      </c>
      <c r="N17" s="48">
        <v>10</v>
      </c>
      <c r="O17" s="49"/>
      <c r="P17" s="50">
        <f t="shared" si="2"/>
        <v>10</v>
      </c>
      <c r="Q17" s="48">
        <v>4</v>
      </c>
      <c r="R17" s="426">
        <v>6</v>
      </c>
      <c r="S17" s="50">
        <f t="shared" si="3"/>
        <v>6</v>
      </c>
      <c r="T17" s="48">
        <v>7</v>
      </c>
      <c r="U17" s="521"/>
      <c r="V17" s="50">
        <f t="shared" si="4"/>
        <v>7</v>
      </c>
      <c r="W17" s="664">
        <v>5</v>
      </c>
      <c r="X17" s="665"/>
      <c r="Y17" s="50">
        <f t="shared" si="5"/>
        <v>5</v>
      </c>
      <c r="Z17" s="48">
        <v>5</v>
      </c>
      <c r="AA17" s="49"/>
      <c r="AB17" s="50">
        <f t="shared" si="6"/>
        <v>5</v>
      </c>
      <c r="AC17" s="48">
        <v>10</v>
      </c>
      <c r="AD17" s="49"/>
      <c r="AE17" s="50">
        <f t="shared" si="7"/>
        <v>10</v>
      </c>
      <c r="AF17" s="76">
        <f t="shared" si="9"/>
        <v>6.61</v>
      </c>
      <c r="AG17" s="51" t="str">
        <f t="shared" si="8"/>
        <v>TB.Khaù</v>
      </c>
    </row>
    <row r="18" spans="1:33" ht="22.5" customHeight="1">
      <c r="A18" s="73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47" t="s">
        <v>93</v>
      </c>
      <c r="H18" s="48">
        <v>7</v>
      </c>
      <c r="I18" s="49"/>
      <c r="J18" s="50">
        <f t="shared" si="0"/>
        <v>7</v>
      </c>
      <c r="K18" s="48">
        <v>7</v>
      </c>
      <c r="L18" s="49"/>
      <c r="M18" s="50">
        <f t="shared" si="1"/>
        <v>7</v>
      </c>
      <c r="N18" s="48">
        <v>0</v>
      </c>
      <c r="O18" s="49">
        <v>10</v>
      </c>
      <c r="P18" s="50">
        <f t="shared" si="2"/>
        <v>10</v>
      </c>
      <c r="Q18" s="48">
        <v>4</v>
      </c>
      <c r="R18" s="426">
        <v>6</v>
      </c>
      <c r="S18" s="50">
        <f t="shared" si="3"/>
        <v>6</v>
      </c>
      <c r="T18" s="48">
        <v>6</v>
      </c>
      <c r="U18" s="521"/>
      <c r="V18" s="50">
        <f t="shared" si="4"/>
        <v>6</v>
      </c>
      <c r="W18" s="664">
        <v>5</v>
      </c>
      <c r="X18" s="665"/>
      <c r="Y18" s="50">
        <f t="shared" si="5"/>
        <v>5</v>
      </c>
      <c r="Z18" s="48">
        <v>6</v>
      </c>
      <c r="AA18" s="49"/>
      <c r="AB18" s="50">
        <f t="shared" si="6"/>
        <v>6</v>
      </c>
      <c r="AC18" s="48">
        <v>8</v>
      </c>
      <c r="AD18" s="49"/>
      <c r="AE18" s="50">
        <f t="shared" si="7"/>
        <v>8</v>
      </c>
      <c r="AF18" s="76">
        <f t="shared" si="9"/>
        <v>6.83</v>
      </c>
      <c r="AG18" s="51" t="str">
        <f t="shared" si="8"/>
        <v>TB.Khaù</v>
      </c>
    </row>
    <row r="19" spans="1:33" ht="22.5" customHeight="1">
      <c r="A19" s="77">
        <v>10</v>
      </c>
      <c r="B19" s="43" t="s">
        <v>210</v>
      </c>
      <c r="C19" s="53" t="s">
        <v>110</v>
      </c>
      <c r="D19" s="45">
        <v>409160057</v>
      </c>
      <c r="E19" s="46" t="s">
        <v>245</v>
      </c>
      <c r="F19" s="74" t="s">
        <v>19</v>
      </c>
      <c r="G19" s="47" t="s">
        <v>93</v>
      </c>
      <c r="H19" s="48">
        <v>3</v>
      </c>
      <c r="I19" s="49">
        <v>6</v>
      </c>
      <c r="J19" s="50">
        <f t="shared" si="0"/>
        <v>6</v>
      </c>
      <c r="K19" s="48">
        <v>7</v>
      </c>
      <c r="L19" s="49"/>
      <c r="M19" s="50">
        <f t="shared" si="1"/>
        <v>7</v>
      </c>
      <c r="N19" s="48">
        <v>0</v>
      </c>
      <c r="O19" s="49">
        <v>0</v>
      </c>
      <c r="P19" s="50">
        <f t="shared" si="2"/>
        <v>0</v>
      </c>
      <c r="Q19" s="48">
        <v>1</v>
      </c>
      <c r="R19" s="426">
        <v>2</v>
      </c>
      <c r="S19" s="50">
        <f t="shared" si="3"/>
        <v>2</v>
      </c>
      <c r="T19" s="48">
        <v>4</v>
      </c>
      <c r="U19" s="521">
        <v>3</v>
      </c>
      <c r="V19" s="50">
        <f t="shared" si="4"/>
        <v>4</v>
      </c>
      <c r="W19" s="664">
        <v>0</v>
      </c>
      <c r="X19" s="665">
        <v>2</v>
      </c>
      <c r="Y19" s="50">
        <f t="shared" si="5"/>
        <v>2</v>
      </c>
      <c r="Z19" s="48">
        <v>6</v>
      </c>
      <c r="AA19" s="49"/>
      <c r="AB19" s="50">
        <f t="shared" si="6"/>
        <v>6</v>
      </c>
      <c r="AC19" s="48">
        <v>7</v>
      </c>
      <c r="AD19" s="49"/>
      <c r="AE19" s="50">
        <f t="shared" si="7"/>
        <v>7</v>
      </c>
      <c r="AF19" s="76">
        <f t="shared" si="9"/>
        <v>3.43</v>
      </c>
      <c r="AG19" s="51" t="str">
        <f t="shared" si="8"/>
        <v>Keùm</v>
      </c>
    </row>
    <row r="20" spans="1:33" ht="22.5" customHeight="1">
      <c r="A20" s="77">
        <v>11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47" t="s">
        <v>93</v>
      </c>
      <c r="H20" s="48">
        <v>3</v>
      </c>
      <c r="I20" s="49">
        <v>5</v>
      </c>
      <c r="J20" s="50">
        <f t="shared" si="0"/>
        <v>5</v>
      </c>
      <c r="K20" s="48">
        <v>6</v>
      </c>
      <c r="L20" s="49"/>
      <c r="M20" s="50">
        <f t="shared" si="1"/>
        <v>6</v>
      </c>
      <c r="N20" s="48">
        <v>8</v>
      </c>
      <c r="O20" s="49"/>
      <c r="P20" s="50">
        <f t="shared" si="2"/>
        <v>8</v>
      </c>
      <c r="Q20" s="48">
        <v>2</v>
      </c>
      <c r="R20" s="426">
        <v>2</v>
      </c>
      <c r="S20" s="50">
        <f t="shared" si="3"/>
        <v>2</v>
      </c>
      <c r="T20" s="48">
        <v>3</v>
      </c>
      <c r="U20" s="521">
        <v>3</v>
      </c>
      <c r="V20" s="50">
        <f t="shared" si="4"/>
        <v>3</v>
      </c>
      <c r="W20" s="664">
        <v>3</v>
      </c>
      <c r="X20" s="665">
        <v>6</v>
      </c>
      <c r="Y20" s="50">
        <f t="shared" si="5"/>
        <v>6</v>
      </c>
      <c r="Z20" s="48">
        <v>5</v>
      </c>
      <c r="AA20" s="49"/>
      <c r="AB20" s="50">
        <f t="shared" si="6"/>
        <v>5</v>
      </c>
      <c r="AC20" s="48">
        <v>5</v>
      </c>
      <c r="AD20" s="49"/>
      <c r="AE20" s="50">
        <f t="shared" si="7"/>
        <v>5</v>
      </c>
      <c r="AF20" s="76">
        <f t="shared" si="9"/>
        <v>5.04</v>
      </c>
      <c r="AG20" s="51" t="str">
        <f t="shared" si="8"/>
        <v>Trung Bình</v>
      </c>
    </row>
    <row r="21" spans="1:33" ht="22.5" customHeight="1">
      <c r="A21" s="73">
        <v>12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47" t="s">
        <v>93</v>
      </c>
      <c r="H21" s="48">
        <v>4</v>
      </c>
      <c r="I21" s="49">
        <v>6</v>
      </c>
      <c r="J21" s="50">
        <f t="shared" si="0"/>
        <v>6</v>
      </c>
      <c r="K21" s="48">
        <v>7</v>
      </c>
      <c r="L21" s="49"/>
      <c r="M21" s="50">
        <f t="shared" si="1"/>
        <v>7</v>
      </c>
      <c r="N21" s="48">
        <v>10</v>
      </c>
      <c r="O21" s="49"/>
      <c r="P21" s="50">
        <f t="shared" si="2"/>
        <v>10</v>
      </c>
      <c r="Q21" s="48">
        <v>4</v>
      </c>
      <c r="R21" s="426">
        <v>7</v>
      </c>
      <c r="S21" s="50">
        <f t="shared" si="3"/>
        <v>7</v>
      </c>
      <c r="T21" s="48">
        <v>6</v>
      </c>
      <c r="U21" s="521"/>
      <c r="V21" s="50">
        <f t="shared" si="4"/>
        <v>6</v>
      </c>
      <c r="W21" s="664">
        <v>5</v>
      </c>
      <c r="X21" s="665"/>
      <c r="Y21" s="50">
        <f t="shared" si="5"/>
        <v>5</v>
      </c>
      <c r="Z21" s="48">
        <v>5</v>
      </c>
      <c r="AA21" s="49"/>
      <c r="AB21" s="50">
        <f t="shared" si="6"/>
        <v>5</v>
      </c>
      <c r="AC21" s="48">
        <v>8</v>
      </c>
      <c r="AD21" s="49"/>
      <c r="AE21" s="50">
        <f t="shared" si="7"/>
        <v>8</v>
      </c>
      <c r="AF21" s="76">
        <f t="shared" si="9"/>
        <v>6.78</v>
      </c>
      <c r="AG21" s="51" t="str">
        <f t="shared" si="8"/>
        <v>TB.Khaù</v>
      </c>
    </row>
    <row r="22" spans="1:33" ht="22.5" customHeight="1">
      <c r="A22" s="77">
        <v>13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47" t="s">
        <v>93</v>
      </c>
      <c r="H22" s="48">
        <v>6</v>
      </c>
      <c r="I22" s="49"/>
      <c r="J22" s="50">
        <f t="shared" si="0"/>
        <v>6</v>
      </c>
      <c r="K22" s="48">
        <v>7</v>
      </c>
      <c r="L22" s="49"/>
      <c r="M22" s="50">
        <f t="shared" si="1"/>
        <v>7</v>
      </c>
      <c r="N22" s="48">
        <v>10</v>
      </c>
      <c r="O22" s="49"/>
      <c r="P22" s="50">
        <f t="shared" si="2"/>
        <v>10</v>
      </c>
      <c r="Q22" s="48">
        <v>7</v>
      </c>
      <c r="R22" s="426"/>
      <c r="S22" s="50">
        <f t="shared" si="3"/>
        <v>7</v>
      </c>
      <c r="T22" s="48">
        <v>6</v>
      </c>
      <c r="U22" s="521"/>
      <c r="V22" s="50">
        <f t="shared" si="4"/>
        <v>6</v>
      </c>
      <c r="W22" s="664">
        <v>6</v>
      </c>
      <c r="X22" s="665"/>
      <c r="Y22" s="50">
        <f t="shared" si="5"/>
        <v>6</v>
      </c>
      <c r="Z22" s="48">
        <v>5</v>
      </c>
      <c r="AA22" s="49"/>
      <c r="AB22" s="50">
        <f t="shared" si="6"/>
        <v>5</v>
      </c>
      <c r="AC22" s="48">
        <v>9</v>
      </c>
      <c r="AD22" s="49"/>
      <c r="AE22" s="50">
        <f t="shared" si="7"/>
        <v>9</v>
      </c>
      <c r="AF22" s="76">
        <f t="shared" si="9"/>
        <v>6.96</v>
      </c>
      <c r="AG22" s="51" t="str">
        <f t="shared" si="8"/>
        <v>TB.Khaù</v>
      </c>
    </row>
    <row r="23" spans="1:33" ht="22.5" customHeight="1">
      <c r="A23" s="73">
        <v>14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47" t="s">
        <v>93</v>
      </c>
      <c r="H23" s="48">
        <v>5</v>
      </c>
      <c r="I23" s="49"/>
      <c r="J23" s="50">
        <f t="shared" si="0"/>
        <v>5</v>
      </c>
      <c r="K23" s="48">
        <v>6</v>
      </c>
      <c r="L23" s="49"/>
      <c r="M23" s="50">
        <f t="shared" si="1"/>
        <v>6</v>
      </c>
      <c r="N23" s="48">
        <v>10</v>
      </c>
      <c r="O23" s="49"/>
      <c r="P23" s="50">
        <f t="shared" si="2"/>
        <v>10</v>
      </c>
      <c r="Q23" s="48">
        <v>4</v>
      </c>
      <c r="R23" s="426">
        <v>6</v>
      </c>
      <c r="S23" s="50">
        <f t="shared" si="3"/>
        <v>6</v>
      </c>
      <c r="T23" s="48">
        <v>4</v>
      </c>
      <c r="U23" s="521">
        <v>3</v>
      </c>
      <c r="V23" s="50">
        <f t="shared" si="4"/>
        <v>4</v>
      </c>
      <c r="W23" s="664">
        <v>5</v>
      </c>
      <c r="X23" s="665"/>
      <c r="Y23" s="50">
        <f t="shared" si="5"/>
        <v>5</v>
      </c>
      <c r="Z23" s="48">
        <v>5</v>
      </c>
      <c r="AA23" s="49"/>
      <c r="AB23" s="50">
        <f t="shared" si="6"/>
        <v>5</v>
      </c>
      <c r="AC23" s="48">
        <v>8</v>
      </c>
      <c r="AD23" s="49"/>
      <c r="AE23" s="50">
        <f t="shared" si="7"/>
        <v>8</v>
      </c>
      <c r="AF23" s="76">
        <f t="shared" si="9"/>
        <v>6.04</v>
      </c>
      <c r="AG23" s="51" t="str">
        <f t="shared" si="8"/>
        <v>TB.Khaù</v>
      </c>
    </row>
    <row r="24" spans="1:33" ht="22.5" customHeight="1">
      <c r="A24" s="77">
        <v>15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47" t="s">
        <v>93</v>
      </c>
      <c r="H24" s="48">
        <v>4</v>
      </c>
      <c r="I24" s="49">
        <v>6</v>
      </c>
      <c r="J24" s="50">
        <f t="shared" si="0"/>
        <v>6</v>
      </c>
      <c r="K24" s="48">
        <v>6</v>
      </c>
      <c r="L24" s="49"/>
      <c r="M24" s="50">
        <f t="shared" si="1"/>
        <v>6</v>
      </c>
      <c r="N24" s="48">
        <v>10</v>
      </c>
      <c r="O24" s="49"/>
      <c r="P24" s="50">
        <f t="shared" si="2"/>
        <v>10</v>
      </c>
      <c r="Q24" s="48">
        <v>3</v>
      </c>
      <c r="R24" s="426">
        <v>6</v>
      </c>
      <c r="S24" s="50">
        <f t="shared" si="3"/>
        <v>6</v>
      </c>
      <c r="T24" s="48">
        <v>4</v>
      </c>
      <c r="U24" s="521">
        <v>7</v>
      </c>
      <c r="V24" s="50">
        <f t="shared" si="4"/>
        <v>7</v>
      </c>
      <c r="W24" s="664">
        <v>3</v>
      </c>
      <c r="X24" s="665">
        <v>5</v>
      </c>
      <c r="Y24" s="50">
        <f t="shared" si="5"/>
        <v>5</v>
      </c>
      <c r="Z24" s="48">
        <v>5</v>
      </c>
      <c r="AA24" s="49"/>
      <c r="AB24" s="50">
        <f t="shared" si="6"/>
        <v>5</v>
      </c>
      <c r="AC24" s="48">
        <v>7</v>
      </c>
      <c r="AD24" s="49"/>
      <c r="AE24" s="50">
        <f t="shared" si="7"/>
        <v>7</v>
      </c>
      <c r="AF24" s="76">
        <f t="shared" si="9"/>
        <v>6.61</v>
      </c>
      <c r="AG24" s="51" t="str">
        <f t="shared" si="8"/>
        <v>TB.Khaù</v>
      </c>
    </row>
    <row r="25" spans="1:33" ht="22.5" customHeight="1">
      <c r="A25" s="77">
        <v>16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54" t="s">
        <v>93</v>
      </c>
      <c r="H25" s="48">
        <v>3</v>
      </c>
      <c r="I25" s="49">
        <v>6</v>
      </c>
      <c r="J25" s="50">
        <f t="shared" si="0"/>
        <v>6</v>
      </c>
      <c r="K25" s="48">
        <v>6</v>
      </c>
      <c r="L25" s="49"/>
      <c r="M25" s="50">
        <f t="shared" si="1"/>
        <v>6</v>
      </c>
      <c r="N25" s="48">
        <v>10</v>
      </c>
      <c r="O25" s="49"/>
      <c r="P25" s="50">
        <f t="shared" si="2"/>
        <v>10</v>
      </c>
      <c r="Q25" s="48">
        <v>2</v>
      </c>
      <c r="R25" s="426">
        <v>5</v>
      </c>
      <c r="S25" s="50">
        <f t="shared" si="3"/>
        <v>5</v>
      </c>
      <c r="T25" s="48">
        <v>4</v>
      </c>
      <c r="U25" s="521">
        <v>5</v>
      </c>
      <c r="V25" s="50">
        <f t="shared" si="4"/>
        <v>5</v>
      </c>
      <c r="W25" s="664">
        <v>5</v>
      </c>
      <c r="X25" s="665"/>
      <c r="Y25" s="50">
        <f t="shared" si="5"/>
        <v>5</v>
      </c>
      <c r="Z25" s="48">
        <v>5</v>
      </c>
      <c r="AA25" s="49"/>
      <c r="AB25" s="50">
        <f t="shared" si="6"/>
        <v>5</v>
      </c>
      <c r="AC25" s="48">
        <v>10</v>
      </c>
      <c r="AD25" s="49"/>
      <c r="AE25" s="50">
        <f t="shared" si="7"/>
        <v>10</v>
      </c>
      <c r="AF25" s="76">
        <f t="shared" si="9"/>
        <v>6.17</v>
      </c>
      <c r="AG25" s="51" t="str">
        <f t="shared" si="8"/>
        <v>TB.Khaù</v>
      </c>
    </row>
    <row r="26" spans="1:33" ht="22.5" customHeight="1">
      <c r="A26" s="73">
        <v>17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54" t="s">
        <v>93</v>
      </c>
      <c r="H26" s="48">
        <v>7</v>
      </c>
      <c r="I26" s="49"/>
      <c r="J26" s="50">
        <f t="shared" si="0"/>
        <v>7</v>
      </c>
      <c r="K26" s="48">
        <v>7</v>
      </c>
      <c r="L26" s="49"/>
      <c r="M26" s="50">
        <f t="shared" si="1"/>
        <v>7</v>
      </c>
      <c r="N26" s="48">
        <v>10</v>
      </c>
      <c r="O26" s="49"/>
      <c r="P26" s="50">
        <f t="shared" si="2"/>
        <v>10</v>
      </c>
      <c r="Q26" s="48">
        <v>6</v>
      </c>
      <c r="R26" s="426"/>
      <c r="S26" s="50">
        <f t="shared" si="3"/>
        <v>6</v>
      </c>
      <c r="T26" s="48">
        <v>6</v>
      </c>
      <c r="U26" s="521"/>
      <c r="V26" s="50">
        <f t="shared" si="4"/>
        <v>6</v>
      </c>
      <c r="W26" s="664">
        <v>6</v>
      </c>
      <c r="X26" s="665"/>
      <c r="Y26" s="50">
        <f t="shared" si="5"/>
        <v>6</v>
      </c>
      <c r="Z26" s="48">
        <v>6</v>
      </c>
      <c r="AA26" s="49"/>
      <c r="AB26" s="50">
        <f t="shared" si="6"/>
        <v>6</v>
      </c>
      <c r="AC26" s="48">
        <v>10</v>
      </c>
      <c r="AD26" s="49"/>
      <c r="AE26" s="50">
        <f t="shared" si="7"/>
        <v>10</v>
      </c>
      <c r="AF26" s="76">
        <f t="shared" si="9"/>
        <v>7</v>
      </c>
      <c r="AG26" s="51" t="str">
        <f t="shared" si="8"/>
        <v>Khaù</v>
      </c>
    </row>
    <row r="27" spans="1:33" ht="22.5" customHeight="1">
      <c r="A27" s="77">
        <v>18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54" t="s">
        <v>93</v>
      </c>
      <c r="H27" s="48">
        <v>6</v>
      </c>
      <c r="I27" s="49"/>
      <c r="J27" s="50">
        <f t="shared" si="0"/>
        <v>6</v>
      </c>
      <c r="K27" s="138">
        <v>7</v>
      </c>
      <c r="L27" s="49"/>
      <c r="M27" s="50">
        <f t="shared" si="1"/>
        <v>7</v>
      </c>
      <c r="N27" s="48">
        <v>10</v>
      </c>
      <c r="O27" s="49"/>
      <c r="P27" s="50">
        <f t="shared" si="2"/>
        <v>10</v>
      </c>
      <c r="Q27" s="48">
        <v>6</v>
      </c>
      <c r="R27" s="426"/>
      <c r="S27" s="50">
        <f t="shared" si="3"/>
        <v>6</v>
      </c>
      <c r="T27" s="48">
        <v>7</v>
      </c>
      <c r="U27" s="521"/>
      <c r="V27" s="50">
        <f t="shared" si="4"/>
        <v>7</v>
      </c>
      <c r="W27" s="664">
        <v>6</v>
      </c>
      <c r="X27" s="665"/>
      <c r="Y27" s="50">
        <f t="shared" si="5"/>
        <v>6</v>
      </c>
      <c r="Z27" s="48">
        <v>6</v>
      </c>
      <c r="AA27" s="49"/>
      <c r="AB27" s="50">
        <f t="shared" si="6"/>
        <v>6</v>
      </c>
      <c r="AC27" s="48">
        <v>8</v>
      </c>
      <c r="AD27" s="49"/>
      <c r="AE27" s="50">
        <f t="shared" si="7"/>
        <v>8</v>
      </c>
      <c r="AF27" s="76">
        <f t="shared" si="9"/>
        <v>6.96</v>
      </c>
      <c r="AG27" s="51" t="str">
        <f t="shared" si="8"/>
        <v>TB.Khaù</v>
      </c>
    </row>
    <row r="28" spans="1:33" ht="22.5" customHeight="1">
      <c r="A28" s="73">
        <v>19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54" t="s">
        <v>93</v>
      </c>
      <c r="H28" s="48">
        <v>5</v>
      </c>
      <c r="I28" s="49"/>
      <c r="J28" s="50">
        <f t="shared" si="0"/>
        <v>5</v>
      </c>
      <c r="K28" s="48">
        <v>7</v>
      </c>
      <c r="L28" s="49"/>
      <c r="M28" s="50">
        <f t="shared" si="1"/>
        <v>7</v>
      </c>
      <c r="N28" s="48">
        <v>10</v>
      </c>
      <c r="O28" s="49"/>
      <c r="P28" s="50">
        <f t="shared" si="2"/>
        <v>10</v>
      </c>
      <c r="Q28" s="48">
        <v>6</v>
      </c>
      <c r="R28" s="426"/>
      <c r="S28" s="50">
        <f t="shared" si="3"/>
        <v>6</v>
      </c>
      <c r="T28" s="48">
        <v>4</v>
      </c>
      <c r="U28" s="521">
        <v>6</v>
      </c>
      <c r="V28" s="50">
        <f t="shared" si="4"/>
        <v>6</v>
      </c>
      <c r="W28" s="664">
        <v>5</v>
      </c>
      <c r="X28" s="665"/>
      <c r="Y28" s="50">
        <f t="shared" si="5"/>
        <v>5</v>
      </c>
      <c r="Z28" s="48">
        <v>6</v>
      </c>
      <c r="AA28" s="49"/>
      <c r="AB28" s="50">
        <f t="shared" si="6"/>
        <v>6</v>
      </c>
      <c r="AC28" s="48">
        <v>9</v>
      </c>
      <c r="AD28" s="49"/>
      <c r="AE28" s="50">
        <f t="shared" si="7"/>
        <v>9</v>
      </c>
      <c r="AF28" s="76">
        <f t="shared" si="9"/>
        <v>6.48</v>
      </c>
      <c r="AG28" s="51" t="str">
        <f t="shared" si="8"/>
        <v>TB.Khaù</v>
      </c>
    </row>
    <row r="29" spans="1:33" ht="22.5" customHeight="1">
      <c r="A29" s="77">
        <v>20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54" t="s">
        <v>93</v>
      </c>
      <c r="H29" s="48">
        <v>4</v>
      </c>
      <c r="I29" s="49">
        <v>5</v>
      </c>
      <c r="J29" s="50">
        <f t="shared" si="0"/>
        <v>5</v>
      </c>
      <c r="K29" s="48">
        <v>7</v>
      </c>
      <c r="L29" s="49"/>
      <c r="M29" s="50">
        <f t="shared" si="1"/>
        <v>7</v>
      </c>
      <c r="N29" s="48">
        <v>6</v>
      </c>
      <c r="O29" s="49"/>
      <c r="P29" s="50">
        <f t="shared" si="2"/>
        <v>6</v>
      </c>
      <c r="Q29" s="48">
        <v>5</v>
      </c>
      <c r="R29" s="426"/>
      <c r="S29" s="50">
        <f t="shared" si="3"/>
        <v>5</v>
      </c>
      <c r="T29" s="48">
        <v>4</v>
      </c>
      <c r="U29" s="521">
        <v>4</v>
      </c>
      <c r="V29" s="50">
        <f t="shared" si="4"/>
        <v>4</v>
      </c>
      <c r="W29" s="664"/>
      <c r="X29" s="665">
        <v>8</v>
      </c>
      <c r="Y29" s="50">
        <f t="shared" si="5"/>
        <v>8</v>
      </c>
      <c r="Z29" s="48">
        <v>6</v>
      </c>
      <c r="AA29" s="49"/>
      <c r="AB29" s="50">
        <f t="shared" si="6"/>
        <v>6</v>
      </c>
      <c r="AC29" s="48">
        <v>7</v>
      </c>
      <c r="AD29" s="49"/>
      <c r="AE29" s="50">
        <f t="shared" si="7"/>
        <v>7</v>
      </c>
      <c r="AF29" s="76">
        <f t="shared" si="9"/>
        <v>5.87</v>
      </c>
      <c r="AG29" s="51" t="str">
        <f t="shared" si="8"/>
        <v>Trung Bình</v>
      </c>
    </row>
    <row r="30" spans="1:33" ht="22.5" customHeight="1">
      <c r="A30" s="77">
        <v>21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54" t="s">
        <v>93</v>
      </c>
      <c r="H30" s="48">
        <v>5</v>
      </c>
      <c r="I30" s="49"/>
      <c r="J30" s="50">
        <f t="shared" si="0"/>
        <v>5</v>
      </c>
      <c r="K30" s="48">
        <v>6</v>
      </c>
      <c r="L30" s="49"/>
      <c r="M30" s="50">
        <f t="shared" si="1"/>
        <v>6</v>
      </c>
      <c r="N30" s="48">
        <v>10</v>
      </c>
      <c r="O30" s="49"/>
      <c r="P30" s="50">
        <f t="shared" si="2"/>
        <v>10</v>
      </c>
      <c r="Q30" s="48">
        <v>5</v>
      </c>
      <c r="R30" s="426"/>
      <c r="S30" s="50">
        <f t="shared" si="3"/>
        <v>5</v>
      </c>
      <c r="T30" s="48">
        <v>5</v>
      </c>
      <c r="U30" s="521"/>
      <c r="V30" s="50">
        <f t="shared" si="4"/>
        <v>5</v>
      </c>
      <c r="W30" s="664">
        <v>6</v>
      </c>
      <c r="X30" s="665"/>
      <c r="Y30" s="50">
        <f t="shared" si="5"/>
        <v>6</v>
      </c>
      <c r="Z30" s="48">
        <v>6</v>
      </c>
      <c r="AA30" s="49"/>
      <c r="AB30" s="50">
        <f t="shared" si="6"/>
        <v>6</v>
      </c>
      <c r="AC30" s="48">
        <v>7</v>
      </c>
      <c r="AD30" s="49"/>
      <c r="AE30" s="50">
        <f t="shared" si="7"/>
        <v>7</v>
      </c>
      <c r="AF30" s="76">
        <f t="shared" si="9"/>
        <v>6.22</v>
      </c>
      <c r="AG30" s="51" t="str">
        <f t="shared" si="8"/>
        <v>TB.Khaù</v>
      </c>
    </row>
    <row r="31" spans="1:33" ht="22.5" customHeight="1">
      <c r="A31" s="73">
        <v>22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54" t="s">
        <v>93</v>
      </c>
      <c r="H31" s="48">
        <v>5</v>
      </c>
      <c r="I31" s="49"/>
      <c r="J31" s="50">
        <f t="shared" si="0"/>
        <v>5</v>
      </c>
      <c r="K31" s="48">
        <v>7</v>
      </c>
      <c r="L31" s="49"/>
      <c r="M31" s="50">
        <f t="shared" si="1"/>
        <v>7</v>
      </c>
      <c r="N31" s="48">
        <v>10</v>
      </c>
      <c r="O31" s="49"/>
      <c r="P31" s="50">
        <f t="shared" si="2"/>
        <v>10</v>
      </c>
      <c r="Q31" s="48">
        <v>4</v>
      </c>
      <c r="R31" s="426">
        <v>5</v>
      </c>
      <c r="S31" s="50">
        <f t="shared" si="3"/>
        <v>5</v>
      </c>
      <c r="T31" s="48">
        <v>6</v>
      </c>
      <c r="U31" s="521"/>
      <c r="V31" s="50">
        <f t="shared" si="4"/>
        <v>6</v>
      </c>
      <c r="W31" s="664">
        <v>6</v>
      </c>
      <c r="X31" s="665"/>
      <c r="Y31" s="50">
        <f t="shared" si="5"/>
        <v>6</v>
      </c>
      <c r="Z31" s="48">
        <v>5</v>
      </c>
      <c r="AA31" s="49"/>
      <c r="AB31" s="50">
        <f t="shared" si="6"/>
        <v>5</v>
      </c>
      <c r="AC31" s="48">
        <v>8</v>
      </c>
      <c r="AD31" s="49"/>
      <c r="AE31" s="50">
        <f t="shared" si="7"/>
        <v>8</v>
      </c>
      <c r="AF31" s="76">
        <f t="shared" si="9"/>
        <v>6.43</v>
      </c>
      <c r="AG31" s="51" t="str">
        <f t="shared" si="8"/>
        <v>TB.Khaù</v>
      </c>
    </row>
    <row r="32" spans="1:33" ht="22.5" customHeight="1">
      <c r="A32" s="77">
        <v>23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54" t="s">
        <v>93</v>
      </c>
      <c r="H32" s="48">
        <v>6</v>
      </c>
      <c r="I32" s="49"/>
      <c r="J32" s="50">
        <f t="shared" si="0"/>
        <v>6</v>
      </c>
      <c r="K32" s="48">
        <v>6</v>
      </c>
      <c r="L32" s="49"/>
      <c r="M32" s="50">
        <f t="shared" si="1"/>
        <v>6</v>
      </c>
      <c r="N32" s="48">
        <v>10</v>
      </c>
      <c r="O32" s="49"/>
      <c r="P32" s="50">
        <f t="shared" si="2"/>
        <v>10</v>
      </c>
      <c r="Q32" s="48">
        <v>4</v>
      </c>
      <c r="R32" s="426">
        <v>6</v>
      </c>
      <c r="S32" s="50">
        <f t="shared" si="3"/>
        <v>6</v>
      </c>
      <c r="T32" s="48">
        <v>6</v>
      </c>
      <c r="U32" s="521"/>
      <c r="V32" s="50">
        <f t="shared" si="4"/>
        <v>6</v>
      </c>
      <c r="W32" s="664">
        <v>5</v>
      </c>
      <c r="X32" s="665"/>
      <c r="Y32" s="50">
        <f t="shared" si="5"/>
        <v>5</v>
      </c>
      <c r="Z32" s="48">
        <v>5</v>
      </c>
      <c r="AA32" s="49"/>
      <c r="AB32" s="50">
        <f t="shared" si="6"/>
        <v>5</v>
      </c>
      <c r="AC32" s="48">
        <v>5</v>
      </c>
      <c r="AD32" s="49"/>
      <c r="AE32" s="50">
        <f t="shared" si="7"/>
        <v>5</v>
      </c>
      <c r="AF32" s="76">
        <f t="shared" si="9"/>
        <v>6.48</v>
      </c>
      <c r="AG32" s="51" t="str">
        <f t="shared" si="8"/>
        <v>TB.Khaù</v>
      </c>
    </row>
    <row r="33" spans="1:33" ht="22.5" customHeight="1">
      <c r="A33" s="73">
        <v>24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54" t="s">
        <v>93</v>
      </c>
      <c r="H33" s="48">
        <v>3</v>
      </c>
      <c r="I33" s="49">
        <v>6</v>
      </c>
      <c r="J33" s="50">
        <f t="shared" si="0"/>
        <v>6</v>
      </c>
      <c r="K33" s="48">
        <v>5</v>
      </c>
      <c r="L33" s="49"/>
      <c r="M33" s="50">
        <f t="shared" si="1"/>
        <v>5</v>
      </c>
      <c r="N33" s="48">
        <v>10</v>
      </c>
      <c r="O33" s="49"/>
      <c r="P33" s="50">
        <f t="shared" si="2"/>
        <v>10</v>
      </c>
      <c r="Q33" s="48">
        <v>4</v>
      </c>
      <c r="R33" s="426">
        <v>5</v>
      </c>
      <c r="S33" s="50">
        <f t="shared" si="3"/>
        <v>5</v>
      </c>
      <c r="T33" s="48">
        <v>5</v>
      </c>
      <c r="U33" s="521"/>
      <c r="V33" s="50">
        <f t="shared" si="4"/>
        <v>5</v>
      </c>
      <c r="W33" s="664">
        <v>7</v>
      </c>
      <c r="X33" s="665"/>
      <c r="Y33" s="50">
        <f t="shared" si="5"/>
        <v>7</v>
      </c>
      <c r="Z33" s="48">
        <v>6</v>
      </c>
      <c r="AA33" s="49"/>
      <c r="AB33" s="50">
        <f t="shared" si="6"/>
        <v>6</v>
      </c>
      <c r="AC33" s="48">
        <v>7</v>
      </c>
      <c r="AD33" s="49"/>
      <c r="AE33" s="50">
        <f t="shared" si="7"/>
        <v>7</v>
      </c>
      <c r="AF33" s="76">
        <f t="shared" si="9"/>
        <v>6.43</v>
      </c>
      <c r="AG33" s="51" t="str">
        <f t="shared" si="8"/>
        <v>TB.Khaù</v>
      </c>
    </row>
    <row r="34" spans="1:33" ht="22.5" customHeight="1">
      <c r="A34" s="77">
        <v>25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54" t="s">
        <v>93</v>
      </c>
      <c r="H34" s="48">
        <v>4</v>
      </c>
      <c r="I34" s="49">
        <v>6</v>
      </c>
      <c r="J34" s="50">
        <f t="shared" si="0"/>
        <v>6</v>
      </c>
      <c r="K34" s="48">
        <v>6</v>
      </c>
      <c r="L34" s="49"/>
      <c r="M34" s="50">
        <f t="shared" si="1"/>
        <v>6</v>
      </c>
      <c r="N34" s="48">
        <v>10</v>
      </c>
      <c r="O34" s="49"/>
      <c r="P34" s="50">
        <f t="shared" si="2"/>
        <v>10</v>
      </c>
      <c r="Q34" s="48">
        <v>6</v>
      </c>
      <c r="R34" s="426"/>
      <c r="S34" s="50">
        <f t="shared" si="3"/>
        <v>6</v>
      </c>
      <c r="T34" s="48">
        <v>6</v>
      </c>
      <c r="U34" s="521"/>
      <c r="V34" s="50">
        <f t="shared" si="4"/>
        <v>6</v>
      </c>
      <c r="W34" s="664">
        <v>5</v>
      </c>
      <c r="X34" s="665"/>
      <c r="Y34" s="50">
        <f t="shared" si="5"/>
        <v>5</v>
      </c>
      <c r="Z34" s="48">
        <v>6</v>
      </c>
      <c r="AA34" s="49"/>
      <c r="AB34" s="50">
        <f t="shared" si="6"/>
        <v>6</v>
      </c>
      <c r="AC34" s="48">
        <v>6</v>
      </c>
      <c r="AD34" s="49"/>
      <c r="AE34" s="50">
        <f t="shared" si="7"/>
        <v>6</v>
      </c>
      <c r="AF34" s="76">
        <f t="shared" si="9"/>
        <v>6.52</v>
      </c>
      <c r="AG34" s="51" t="str">
        <f t="shared" si="8"/>
        <v>TB.Khaù</v>
      </c>
    </row>
    <row r="35" spans="1:33" ht="22.5" customHeight="1">
      <c r="A35" s="77">
        <v>26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54" t="s">
        <v>93</v>
      </c>
      <c r="H35" s="48">
        <v>4</v>
      </c>
      <c r="I35" s="49">
        <v>6</v>
      </c>
      <c r="J35" s="50">
        <f t="shared" si="0"/>
        <v>6</v>
      </c>
      <c r="K35" s="48">
        <v>6</v>
      </c>
      <c r="L35" s="49"/>
      <c r="M35" s="50">
        <f t="shared" si="1"/>
        <v>6</v>
      </c>
      <c r="N35" s="48">
        <v>0</v>
      </c>
      <c r="O35" s="49">
        <v>1</v>
      </c>
      <c r="P35" s="50">
        <f t="shared" si="2"/>
        <v>1</v>
      </c>
      <c r="Q35" s="48">
        <v>5</v>
      </c>
      <c r="R35" s="426"/>
      <c r="S35" s="50">
        <f t="shared" si="3"/>
        <v>5</v>
      </c>
      <c r="T35" s="48">
        <v>6</v>
      </c>
      <c r="U35" s="521"/>
      <c r="V35" s="50">
        <f t="shared" si="4"/>
        <v>6</v>
      </c>
      <c r="W35" s="664">
        <v>5</v>
      </c>
      <c r="X35" s="665"/>
      <c r="Y35" s="50">
        <f t="shared" si="5"/>
        <v>5</v>
      </c>
      <c r="Z35" s="48">
        <v>7</v>
      </c>
      <c r="AA35" s="49"/>
      <c r="AB35" s="50">
        <f t="shared" si="6"/>
        <v>7</v>
      </c>
      <c r="AC35" s="48">
        <v>10</v>
      </c>
      <c r="AD35" s="49"/>
      <c r="AE35" s="50">
        <f t="shared" si="7"/>
        <v>10</v>
      </c>
      <c r="AF35" s="76">
        <f t="shared" si="9"/>
        <v>4.83</v>
      </c>
      <c r="AG35" s="51" t="str">
        <f t="shared" si="8"/>
        <v>Yeáu</v>
      </c>
    </row>
    <row r="36" spans="1:33" ht="22.5" customHeight="1">
      <c r="A36" s="73">
        <v>27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54" t="s">
        <v>92</v>
      </c>
      <c r="H36" s="48">
        <v>6</v>
      </c>
      <c r="I36" s="49"/>
      <c r="J36" s="50">
        <f t="shared" si="0"/>
        <v>6</v>
      </c>
      <c r="K36" s="48">
        <v>7</v>
      </c>
      <c r="L36" s="49"/>
      <c r="M36" s="50">
        <f t="shared" si="1"/>
        <v>7</v>
      </c>
      <c r="N36" s="48">
        <v>10</v>
      </c>
      <c r="O36" s="49"/>
      <c r="P36" s="50">
        <f t="shared" si="2"/>
        <v>10</v>
      </c>
      <c r="Q36" s="48">
        <v>4</v>
      </c>
      <c r="R36" s="426">
        <v>6</v>
      </c>
      <c r="S36" s="50">
        <f t="shared" si="3"/>
        <v>6</v>
      </c>
      <c r="T36" s="48">
        <v>7</v>
      </c>
      <c r="U36" s="521"/>
      <c r="V36" s="50">
        <f t="shared" si="4"/>
        <v>7</v>
      </c>
      <c r="W36" s="664">
        <v>6</v>
      </c>
      <c r="X36" s="665"/>
      <c r="Y36" s="50">
        <f t="shared" si="5"/>
        <v>6</v>
      </c>
      <c r="Z36" s="48">
        <v>6</v>
      </c>
      <c r="AA36" s="49"/>
      <c r="AB36" s="50">
        <f t="shared" si="6"/>
        <v>6</v>
      </c>
      <c r="AC36" s="48"/>
      <c r="AD36" s="49">
        <v>8</v>
      </c>
      <c r="AE36" s="50">
        <f t="shared" si="7"/>
        <v>8</v>
      </c>
      <c r="AF36" s="76">
        <f t="shared" si="9"/>
        <v>6.96</v>
      </c>
      <c r="AG36" s="51" t="str">
        <f t="shared" si="8"/>
        <v>TB.Khaù</v>
      </c>
    </row>
    <row r="37" spans="1:33" ht="22.5" customHeight="1">
      <c r="A37" s="77">
        <v>28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54" t="s">
        <v>93</v>
      </c>
      <c r="H37" s="48">
        <v>4</v>
      </c>
      <c r="I37" s="49">
        <v>6</v>
      </c>
      <c r="J37" s="50">
        <f t="shared" si="0"/>
        <v>6</v>
      </c>
      <c r="K37" s="48">
        <v>6</v>
      </c>
      <c r="L37" s="49"/>
      <c r="M37" s="50">
        <f t="shared" si="1"/>
        <v>6</v>
      </c>
      <c r="N37" s="48">
        <v>10</v>
      </c>
      <c r="O37" s="49"/>
      <c r="P37" s="50">
        <f t="shared" si="2"/>
        <v>10</v>
      </c>
      <c r="Q37" s="48">
        <v>3</v>
      </c>
      <c r="R37" s="426">
        <v>6</v>
      </c>
      <c r="S37" s="50">
        <f t="shared" si="3"/>
        <v>6</v>
      </c>
      <c r="T37" s="48">
        <v>2</v>
      </c>
      <c r="U37" s="521">
        <v>2</v>
      </c>
      <c r="V37" s="50">
        <f t="shared" si="4"/>
        <v>2</v>
      </c>
      <c r="W37" s="664">
        <v>3</v>
      </c>
      <c r="X37" s="665">
        <v>7</v>
      </c>
      <c r="Y37" s="50">
        <f t="shared" si="5"/>
        <v>7</v>
      </c>
      <c r="Z37" s="48">
        <v>6</v>
      </c>
      <c r="AA37" s="49"/>
      <c r="AB37" s="50">
        <f t="shared" si="6"/>
        <v>6</v>
      </c>
      <c r="AC37" s="48">
        <v>7</v>
      </c>
      <c r="AD37" s="49"/>
      <c r="AE37" s="50">
        <f t="shared" si="7"/>
        <v>7</v>
      </c>
      <c r="AF37" s="76">
        <f t="shared" si="9"/>
        <v>6.35</v>
      </c>
      <c r="AG37" s="51" t="str">
        <f t="shared" si="8"/>
        <v>TB.Khaù</v>
      </c>
    </row>
    <row r="38" spans="1:33" ht="22.5" customHeight="1">
      <c r="A38" s="73">
        <v>29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54" t="s">
        <v>93</v>
      </c>
      <c r="H38" s="48">
        <v>6</v>
      </c>
      <c r="I38" s="49"/>
      <c r="J38" s="50">
        <f t="shared" si="0"/>
        <v>6</v>
      </c>
      <c r="K38" s="48">
        <v>7</v>
      </c>
      <c r="L38" s="49"/>
      <c r="M38" s="50">
        <f t="shared" si="1"/>
        <v>7</v>
      </c>
      <c r="N38" s="48">
        <v>10</v>
      </c>
      <c r="O38" s="49"/>
      <c r="P38" s="50">
        <f t="shared" si="2"/>
        <v>10</v>
      </c>
      <c r="Q38" s="48">
        <v>6</v>
      </c>
      <c r="R38" s="426"/>
      <c r="S38" s="50">
        <f t="shared" si="3"/>
        <v>6</v>
      </c>
      <c r="T38" s="48">
        <v>6</v>
      </c>
      <c r="U38" s="521"/>
      <c r="V38" s="50">
        <f t="shared" si="4"/>
        <v>6</v>
      </c>
      <c r="W38" s="664">
        <v>6</v>
      </c>
      <c r="X38" s="665"/>
      <c r="Y38" s="50">
        <f t="shared" si="5"/>
        <v>6</v>
      </c>
      <c r="Z38" s="48">
        <v>6</v>
      </c>
      <c r="AA38" s="49"/>
      <c r="AB38" s="50">
        <f t="shared" si="6"/>
        <v>6</v>
      </c>
      <c r="AC38" s="48">
        <v>10</v>
      </c>
      <c r="AD38" s="49"/>
      <c r="AE38" s="50">
        <f t="shared" si="7"/>
        <v>10</v>
      </c>
      <c r="AF38" s="76">
        <f t="shared" si="9"/>
        <v>6.83</v>
      </c>
      <c r="AG38" s="51" t="str">
        <f t="shared" si="8"/>
        <v>TB.Khaù</v>
      </c>
    </row>
    <row r="39" spans="1:33" ht="22.5" customHeight="1">
      <c r="A39" s="77">
        <v>30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54" t="s">
        <v>93</v>
      </c>
      <c r="H39" s="48">
        <v>4</v>
      </c>
      <c r="I39" s="49">
        <v>6</v>
      </c>
      <c r="J39" s="50">
        <f t="shared" si="0"/>
        <v>6</v>
      </c>
      <c r="K39" s="48">
        <v>7</v>
      </c>
      <c r="L39" s="49"/>
      <c r="M39" s="50">
        <f t="shared" si="1"/>
        <v>7</v>
      </c>
      <c r="N39" s="48">
        <v>10</v>
      </c>
      <c r="O39" s="49"/>
      <c r="P39" s="50">
        <f t="shared" si="2"/>
        <v>10</v>
      </c>
      <c r="Q39" s="48">
        <v>5</v>
      </c>
      <c r="R39" s="426"/>
      <c r="S39" s="50">
        <f t="shared" si="3"/>
        <v>5</v>
      </c>
      <c r="T39" s="48">
        <v>6</v>
      </c>
      <c r="U39" s="521"/>
      <c r="V39" s="50">
        <f t="shared" si="4"/>
        <v>6</v>
      </c>
      <c r="W39" s="664">
        <v>6</v>
      </c>
      <c r="X39" s="665"/>
      <c r="Y39" s="50">
        <f t="shared" si="5"/>
        <v>6</v>
      </c>
      <c r="Z39" s="48">
        <v>6</v>
      </c>
      <c r="AA39" s="49"/>
      <c r="AB39" s="50">
        <f t="shared" si="6"/>
        <v>6</v>
      </c>
      <c r="AC39" s="48">
        <v>9</v>
      </c>
      <c r="AD39" s="49"/>
      <c r="AE39" s="50">
        <f t="shared" si="7"/>
        <v>9</v>
      </c>
      <c r="AF39" s="76">
        <f t="shared" si="9"/>
        <v>6.65</v>
      </c>
      <c r="AG39" s="51" t="str">
        <f t="shared" si="8"/>
        <v>TB.Khaù</v>
      </c>
    </row>
    <row r="40" spans="1:33" ht="22.5" customHeight="1">
      <c r="A40" s="77">
        <v>31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54" t="s">
        <v>92</v>
      </c>
      <c r="H40" s="48">
        <v>6</v>
      </c>
      <c r="I40" s="49"/>
      <c r="J40" s="50">
        <f t="shared" si="0"/>
        <v>6</v>
      </c>
      <c r="K40" s="48">
        <v>7</v>
      </c>
      <c r="L40" s="49"/>
      <c r="M40" s="50">
        <f t="shared" si="1"/>
        <v>7</v>
      </c>
      <c r="N40" s="48">
        <v>10</v>
      </c>
      <c r="O40" s="49"/>
      <c r="P40" s="50">
        <f t="shared" si="2"/>
        <v>10</v>
      </c>
      <c r="Q40" s="48">
        <v>6</v>
      </c>
      <c r="R40" s="426"/>
      <c r="S40" s="50">
        <f t="shared" si="3"/>
        <v>6</v>
      </c>
      <c r="T40" s="48">
        <v>5</v>
      </c>
      <c r="U40" s="521"/>
      <c r="V40" s="50">
        <f t="shared" si="4"/>
        <v>5</v>
      </c>
      <c r="W40" s="664">
        <v>6</v>
      </c>
      <c r="X40" s="665"/>
      <c r="Y40" s="50">
        <f t="shared" si="5"/>
        <v>6</v>
      </c>
      <c r="Z40" s="48">
        <v>6</v>
      </c>
      <c r="AA40" s="49"/>
      <c r="AB40" s="50">
        <f t="shared" si="6"/>
        <v>6</v>
      </c>
      <c r="AC40" s="48">
        <v>5</v>
      </c>
      <c r="AD40" s="49"/>
      <c r="AE40" s="50">
        <f t="shared" si="7"/>
        <v>5</v>
      </c>
      <c r="AF40" s="76">
        <f t="shared" si="9"/>
        <v>6.7</v>
      </c>
      <c r="AG40" s="51" t="str">
        <f t="shared" si="8"/>
        <v>TB.Khaù</v>
      </c>
    </row>
    <row r="41" spans="1:33" ht="22.5" customHeight="1">
      <c r="A41" s="73">
        <v>32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54" t="s">
        <v>93</v>
      </c>
      <c r="H41" s="48">
        <v>6</v>
      </c>
      <c r="I41" s="49"/>
      <c r="J41" s="50">
        <f t="shared" si="0"/>
        <v>6</v>
      </c>
      <c r="K41" s="48">
        <v>5</v>
      </c>
      <c r="L41" s="49"/>
      <c r="M41" s="50">
        <f t="shared" si="1"/>
        <v>5</v>
      </c>
      <c r="N41" s="48">
        <v>10</v>
      </c>
      <c r="O41" s="49"/>
      <c r="P41" s="50">
        <f t="shared" si="2"/>
        <v>10</v>
      </c>
      <c r="Q41" s="48">
        <v>4</v>
      </c>
      <c r="R41" s="426">
        <v>6</v>
      </c>
      <c r="S41" s="50">
        <f t="shared" si="3"/>
        <v>6</v>
      </c>
      <c r="T41" s="48">
        <v>6</v>
      </c>
      <c r="U41" s="521"/>
      <c r="V41" s="50">
        <f t="shared" si="4"/>
        <v>6</v>
      </c>
      <c r="W41" s="664">
        <v>3</v>
      </c>
      <c r="X41" s="665">
        <v>7</v>
      </c>
      <c r="Y41" s="50">
        <f t="shared" si="5"/>
        <v>7</v>
      </c>
      <c r="Z41" s="48">
        <v>6</v>
      </c>
      <c r="AA41" s="49"/>
      <c r="AB41" s="50">
        <f t="shared" si="6"/>
        <v>6</v>
      </c>
      <c r="AC41" s="48">
        <v>6</v>
      </c>
      <c r="AD41" s="49"/>
      <c r="AE41" s="50">
        <f t="shared" si="7"/>
        <v>6</v>
      </c>
      <c r="AF41" s="76">
        <f t="shared" si="9"/>
        <v>6.74</v>
      </c>
      <c r="AG41" s="51" t="str">
        <f t="shared" si="8"/>
        <v>TB.Khaù</v>
      </c>
    </row>
    <row r="42" spans="1:33" ht="22.5" customHeight="1">
      <c r="A42" s="77">
        <v>33</v>
      </c>
      <c r="B42" s="57" t="s">
        <v>211</v>
      </c>
      <c r="C42" s="44" t="s">
        <v>212</v>
      </c>
      <c r="D42" s="52">
        <v>409160082</v>
      </c>
      <c r="E42" s="46" t="s">
        <v>259</v>
      </c>
      <c r="F42" s="74" t="s">
        <v>15</v>
      </c>
      <c r="G42" s="54" t="s">
        <v>93</v>
      </c>
      <c r="H42" s="48">
        <v>2</v>
      </c>
      <c r="I42" s="49">
        <v>6</v>
      </c>
      <c r="J42" s="50">
        <f t="shared" si="0"/>
        <v>6</v>
      </c>
      <c r="K42" s="48">
        <v>3</v>
      </c>
      <c r="L42" s="49"/>
      <c r="M42" s="50">
        <f t="shared" si="1"/>
        <v>3</v>
      </c>
      <c r="N42" s="48">
        <v>4</v>
      </c>
      <c r="O42" s="49">
        <v>0</v>
      </c>
      <c r="P42" s="50">
        <f t="shared" si="2"/>
        <v>4</v>
      </c>
      <c r="Q42" s="48">
        <v>2</v>
      </c>
      <c r="R42" s="426">
        <v>3</v>
      </c>
      <c r="S42" s="50">
        <f t="shared" si="3"/>
        <v>3</v>
      </c>
      <c r="T42" s="48">
        <v>3</v>
      </c>
      <c r="U42" s="521">
        <v>4</v>
      </c>
      <c r="V42" s="50">
        <f t="shared" si="4"/>
        <v>4</v>
      </c>
      <c r="W42" s="664">
        <v>1</v>
      </c>
      <c r="X42" s="665">
        <v>6</v>
      </c>
      <c r="Y42" s="50">
        <f t="shared" si="5"/>
        <v>6</v>
      </c>
      <c r="Z42" s="48">
        <v>5</v>
      </c>
      <c r="AA42" s="49"/>
      <c r="AB42" s="50">
        <f t="shared" si="6"/>
        <v>5</v>
      </c>
      <c r="AC42" s="48">
        <v>9</v>
      </c>
      <c r="AD42" s="49"/>
      <c r="AE42" s="50">
        <f t="shared" si="7"/>
        <v>9</v>
      </c>
      <c r="AF42" s="76">
        <f t="shared" si="9"/>
        <v>4.43</v>
      </c>
      <c r="AG42" s="51" t="str">
        <f t="shared" si="8"/>
        <v>Yeáu</v>
      </c>
    </row>
    <row r="43" spans="1:33" ht="22.5" customHeight="1">
      <c r="A43" s="73">
        <v>34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54" t="s">
        <v>93</v>
      </c>
      <c r="H43" s="48">
        <v>5</v>
      </c>
      <c r="I43" s="49"/>
      <c r="J43" s="50">
        <f t="shared" si="0"/>
        <v>5</v>
      </c>
      <c r="K43" s="48">
        <v>6</v>
      </c>
      <c r="L43" s="49"/>
      <c r="M43" s="50">
        <f t="shared" si="1"/>
        <v>6</v>
      </c>
      <c r="N43" s="48">
        <v>8</v>
      </c>
      <c r="O43" s="49"/>
      <c r="P43" s="50">
        <f t="shared" si="2"/>
        <v>8</v>
      </c>
      <c r="Q43" s="48">
        <v>6</v>
      </c>
      <c r="R43" s="426"/>
      <c r="S43" s="50">
        <f t="shared" si="3"/>
        <v>6</v>
      </c>
      <c r="T43" s="48">
        <v>3</v>
      </c>
      <c r="U43" s="521">
        <v>5</v>
      </c>
      <c r="V43" s="50">
        <f t="shared" si="4"/>
        <v>5</v>
      </c>
      <c r="W43" s="664">
        <v>5</v>
      </c>
      <c r="X43" s="665"/>
      <c r="Y43" s="50">
        <f t="shared" si="5"/>
        <v>5</v>
      </c>
      <c r="Z43" s="48">
        <v>6</v>
      </c>
      <c r="AA43" s="49"/>
      <c r="AB43" s="50">
        <f t="shared" si="6"/>
        <v>6</v>
      </c>
      <c r="AC43" s="48">
        <v>5</v>
      </c>
      <c r="AD43" s="49"/>
      <c r="AE43" s="50">
        <f t="shared" si="7"/>
        <v>5</v>
      </c>
      <c r="AF43" s="76">
        <f t="shared" si="9"/>
        <v>5.87</v>
      </c>
      <c r="AG43" s="51" t="str">
        <f t="shared" si="8"/>
        <v>Trung Bình</v>
      </c>
    </row>
    <row r="44" spans="1:33" ht="22.5" customHeight="1">
      <c r="A44" s="77">
        <v>35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54" t="s">
        <v>93</v>
      </c>
      <c r="H44" s="48">
        <v>4</v>
      </c>
      <c r="I44" s="49">
        <v>6</v>
      </c>
      <c r="J44" s="50">
        <f t="shared" si="0"/>
        <v>6</v>
      </c>
      <c r="K44" s="48">
        <v>6</v>
      </c>
      <c r="L44" s="49"/>
      <c r="M44" s="50">
        <f t="shared" si="1"/>
        <v>6</v>
      </c>
      <c r="N44" s="48">
        <v>10</v>
      </c>
      <c r="O44" s="49"/>
      <c r="P44" s="50">
        <f t="shared" si="2"/>
        <v>10</v>
      </c>
      <c r="Q44" s="48">
        <v>3</v>
      </c>
      <c r="R44" s="426">
        <v>6</v>
      </c>
      <c r="S44" s="50">
        <f t="shared" si="3"/>
        <v>6</v>
      </c>
      <c r="T44" s="48">
        <v>3</v>
      </c>
      <c r="U44" s="521">
        <v>4</v>
      </c>
      <c r="V44" s="50">
        <f t="shared" si="4"/>
        <v>4</v>
      </c>
      <c r="W44" s="664">
        <v>5</v>
      </c>
      <c r="X44" s="665"/>
      <c r="Y44" s="50">
        <f t="shared" si="5"/>
        <v>5</v>
      </c>
      <c r="Z44" s="48">
        <v>5</v>
      </c>
      <c r="AA44" s="49"/>
      <c r="AB44" s="50">
        <f t="shared" si="6"/>
        <v>5</v>
      </c>
      <c r="AC44" s="48">
        <v>8</v>
      </c>
      <c r="AD44" s="49"/>
      <c r="AE44" s="50">
        <f t="shared" si="7"/>
        <v>8</v>
      </c>
      <c r="AF44" s="76">
        <f t="shared" si="9"/>
        <v>6.22</v>
      </c>
      <c r="AG44" s="51" t="str">
        <f t="shared" si="8"/>
        <v>TB.Khaù</v>
      </c>
    </row>
    <row r="45" spans="1:33" ht="22.5" customHeight="1">
      <c r="A45" s="77">
        <v>36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54" t="s">
        <v>94</v>
      </c>
      <c r="H45" s="48">
        <v>6</v>
      </c>
      <c r="I45" s="49"/>
      <c r="J45" s="50">
        <f t="shared" si="0"/>
        <v>6</v>
      </c>
      <c r="K45" s="48">
        <v>7</v>
      </c>
      <c r="L45" s="49"/>
      <c r="M45" s="50">
        <f t="shared" si="1"/>
        <v>7</v>
      </c>
      <c r="N45" s="48">
        <v>10</v>
      </c>
      <c r="O45" s="49"/>
      <c r="P45" s="50">
        <f t="shared" si="2"/>
        <v>10</v>
      </c>
      <c r="Q45" s="48">
        <v>7</v>
      </c>
      <c r="R45" s="426"/>
      <c r="S45" s="50">
        <f t="shared" si="3"/>
        <v>7</v>
      </c>
      <c r="T45" s="48">
        <v>5</v>
      </c>
      <c r="U45" s="521"/>
      <c r="V45" s="50">
        <f t="shared" si="4"/>
        <v>5</v>
      </c>
      <c r="W45" s="664">
        <v>3</v>
      </c>
      <c r="X45" s="665">
        <v>5</v>
      </c>
      <c r="Y45" s="50">
        <f t="shared" si="5"/>
        <v>5</v>
      </c>
      <c r="Z45" s="48">
        <v>6</v>
      </c>
      <c r="AA45" s="49"/>
      <c r="AB45" s="50">
        <f t="shared" si="6"/>
        <v>6</v>
      </c>
      <c r="AC45" s="48">
        <v>5</v>
      </c>
      <c r="AD45" s="49"/>
      <c r="AE45" s="50">
        <f t="shared" si="7"/>
        <v>5</v>
      </c>
      <c r="AF45" s="76">
        <f t="shared" si="9"/>
        <v>6.7</v>
      </c>
      <c r="AG45" s="51" t="str">
        <f t="shared" si="8"/>
        <v>TB.Khaù</v>
      </c>
    </row>
    <row r="46" spans="1:33" ht="22.5" customHeight="1">
      <c r="A46" s="73">
        <v>37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54" t="s">
        <v>93</v>
      </c>
      <c r="H46" s="48">
        <v>8</v>
      </c>
      <c r="I46" s="49"/>
      <c r="J46" s="50">
        <f t="shared" si="0"/>
        <v>8</v>
      </c>
      <c r="K46" s="48">
        <v>7</v>
      </c>
      <c r="L46" s="49"/>
      <c r="M46" s="50">
        <f t="shared" si="1"/>
        <v>7</v>
      </c>
      <c r="N46" s="48">
        <v>10</v>
      </c>
      <c r="O46" s="49"/>
      <c r="P46" s="50">
        <f t="shared" si="2"/>
        <v>10</v>
      </c>
      <c r="Q46" s="48">
        <v>7</v>
      </c>
      <c r="R46" s="426"/>
      <c r="S46" s="50">
        <f t="shared" si="3"/>
        <v>7</v>
      </c>
      <c r="T46" s="48">
        <v>5</v>
      </c>
      <c r="U46" s="521"/>
      <c r="V46" s="50">
        <f t="shared" si="4"/>
        <v>5</v>
      </c>
      <c r="W46" s="664">
        <v>3</v>
      </c>
      <c r="X46" s="665">
        <v>8</v>
      </c>
      <c r="Y46" s="50">
        <f t="shared" si="5"/>
        <v>8</v>
      </c>
      <c r="Z46" s="48">
        <v>7</v>
      </c>
      <c r="AA46" s="49"/>
      <c r="AB46" s="50">
        <f t="shared" si="6"/>
        <v>7</v>
      </c>
      <c r="AC46" s="48">
        <v>8</v>
      </c>
      <c r="AD46" s="49"/>
      <c r="AE46" s="50">
        <f t="shared" si="7"/>
        <v>8</v>
      </c>
      <c r="AF46" s="76">
        <f t="shared" si="9"/>
        <v>7.61</v>
      </c>
      <c r="AG46" s="51" t="str">
        <f t="shared" si="8"/>
        <v>Khaù</v>
      </c>
    </row>
    <row r="47" spans="1:33" ht="22.5" customHeight="1">
      <c r="A47" s="77">
        <v>38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54" t="s">
        <v>92</v>
      </c>
      <c r="H47" s="48">
        <v>8</v>
      </c>
      <c r="I47" s="49"/>
      <c r="J47" s="50">
        <f t="shared" si="0"/>
        <v>8</v>
      </c>
      <c r="K47" s="48">
        <v>7</v>
      </c>
      <c r="L47" s="49"/>
      <c r="M47" s="50">
        <f t="shared" si="1"/>
        <v>7</v>
      </c>
      <c r="N47" s="48">
        <v>1</v>
      </c>
      <c r="O47" s="49">
        <v>10</v>
      </c>
      <c r="P47" s="50">
        <f t="shared" si="2"/>
        <v>10</v>
      </c>
      <c r="Q47" s="48">
        <v>9</v>
      </c>
      <c r="R47" s="426"/>
      <c r="S47" s="50">
        <f t="shared" si="3"/>
        <v>9</v>
      </c>
      <c r="T47" s="48">
        <v>5</v>
      </c>
      <c r="U47" s="521"/>
      <c r="V47" s="50">
        <f t="shared" si="4"/>
        <v>5</v>
      </c>
      <c r="W47" s="664">
        <v>6</v>
      </c>
      <c r="X47" s="665"/>
      <c r="Y47" s="50">
        <f t="shared" si="5"/>
        <v>6</v>
      </c>
      <c r="Z47" s="48">
        <v>6</v>
      </c>
      <c r="AA47" s="49"/>
      <c r="AB47" s="50">
        <f t="shared" si="6"/>
        <v>6</v>
      </c>
      <c r="AC47" s="48">
        <v>5</v>
      </c>
      <c r="AD47" s="49"/>
      <c r="AE47" s="50">
        <f t="shared" si="7"/>
        <v>5</v>
      </c>
      <c r="AF47" s="76">
        <f t="shared" si="9"/>
        <v>7.57</v>
      </c>
      <c r="AG47" s="51" t="str">
        <f t="shared" si="8"/>
        <v>Khaù</v>
      </c>
    </row>
    <row r="48" spans="1:33" ht="22.5" customHeight="1">
      <c r="A48" s="73">
        <v>39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54" t="s">
        <v>93</v>
      </c>
      <c r="H48" s="48">
        <v>7</v>
      </c>
      <c r="I48" s="49"/>
      <c r="J48" s="50">
        <f t="shared" si="0"/>
        <v>7</v>
      </c>
      <c r="K48" s="48">
        <v>7</v>
      </c>
      <c r="L48" s="49"/>
      <c r="M48" s="50">
        <f t="shared" si="1"/>
        <v>7</v>
      </c>
      <c r="N48" s="48">
        <v>10</v>
      </c>
      <c r="O48" s="49"/>
      <c r="P48" s="50">
        <f t="shared" si="2"/>
        <v>10</v>
      </c>
      <c r="Q48" s="48">
        <v>5</v>
      </c>
      <c r="R48" s="426"/>
      <c r="S48" s="50">
        <f t="shared" si="3"/>
        <v>5</v>
      </c>
      <c r="T48" s="48">
        <v>4</v>
      </c>
      <c r="U48" s="521">
        <v>7</v>
      </c>
      <c r="V48" s="50">
        <f t="shared" si="4"/>
        <v>7</v>
      </c>
      <c r="W48" s="664">
        <v>5</v>
      </c>
      <c r="X48" s="665"/>
      <c r="Y48" s="50">
        <f t="shared" si="5"/>
        <v>5</v>
      </c>
      <c r="Z48" s="48">
        <v>5</v>
      </c>
      <c r="AA48" s="49"/>
      <c r="AB48" s="50">
        <f t="shared" si="6"/>
        <v>5</v>
      </c>
      <c r="AC48" s="48">
        <v>7</v>
      </c>
      <c r="AD48" s="49"/>
      <c r="AE48" s="50">
        <f t="shared" si="7"/>
        <v>7</v>
      </c>
      <c r="AF48" s="76">
        <f t="shared" si="9"/>
        <v>6.74</v>
      </c>
      <c r="AG48" s="51" t="str">
        <f t="shared" si="8"/>
        <v>TB.Khaù</v>
      </c>
    </row>
    <row r="49" spans="1:33" ht="22.5" customHeight="1">
      <c r="A49" s="77">
        <v>40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54" t="s">
        <v>93</v>
      </c>
      <c r="H49" s="48">
        <v>5</v>
      </c>
      <c r="I49" s="49"/>
      <c r="J49" s="50">
        <f t="shared" si="0"/>
        <v>5</v>
      </c>
      <c r="K49" s="48">
        <v>6</v>
      </c>
      <c r="L49" s="49"/>
      <c r="M49" s="50">
        <f t="shared" si="1"/>
        <v>6</v>
      </c>
      <c r="N49" s="48">
        <v>10</v>
      </c>
      <c r="O49" s="49"/>
      <c r="P49" s="50">
        <f t="shared" si="2"/>
        <v>10</v>
      </c>
      <c r="Q49" s="48">
        <v>4</v>
      </c>
      <c r="R49" s="426">
        <v>5</v>
      </c>
      <c r="S49" s="50">
        <f t="shared" si="3"/>
        <v>5</v>
      </c>
      <c r="T49" s="48">
        <v>4</v>
      </c>
      <c r="U49" s="521">
        <v>5</v>
      </c>
      <c r="V49" s="50">
        <f t="shared" si="4"/>
        <v>5</v>
      </c>
      <c r="W49" s="664">
        <v>5</v>
      </c>
      <c r="X49" s="665"/>
      <c r="Y49" s="50">
        <f t="shared" si="5"/>
        <v>5</v>
      </c>
      <c r="Z49" s="48">
        <v>6</v>
      </c>
      <c r="AA49" s="49"/>
      <c r="AB49" s="50">
        <f t="shared" si="6"/>
        <v>6</v>
      </c>
      <c r="AC49" s="48">
        <v>8</v>
      </c>
      <c r="AD49" s="49"/>
      <c r="AE49" s="50">
        <f t="shared" si="7"/>
        <v>8</v>
      </c>
      <c r="AF49" s="76">
        <f t="shared" si="9"/>
        <v>6.04</v>
      </c>
      <c r="AG49" s="51" t="str">
        <f t="shared" si="8"/>
        <v>TB.Khaù</v>
      </c>
    </row>
    <row r="50" spans="1:33" ht="22.5" customHeight="1">
      <c r="A50" s="77">
        <v>41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54" t="s">
        <v>93</v>
      </c>
      <c r="H50" s="48">
        <v>6</v>
      </c>
      <c r="I50" s="49"/>
      <c r="J50" s="50">
        <f t="shared" si="0"/>
        <v>6</v>
      </c>
      <c r="K50" s="48">
        <v>7</v>
      </c>
      <c r="L50" s="49"/>
      <c r="M50" s="50">
        <f t="shared" si="1"/>
        <v>7</v>
      </c>
      <c r="N50" s="48">
        <v>10</v>
      </c>
      <c r="O50" s="49"/>
      <c r="P50" s="50">
        <f t="shared" si="2"/>
        <v>10</v>
      </c>
      <c r="Q50" s="48">
        <v>6</v>
      </c>
      <c r="R50" s="426"/>
      <c r="S50" s="50">
        <f t="shared" si="3"/>
        <v>6</v>
      </c>
      <c r="T50" s="48">
        <v>6</v>
      </c>
      <c r="U50" s="521"/>
      <c r="V50" s="50">
        <f t="shared" si="4"/>
        <v>6</v>
      </c>
      <c r="W50" s="664">
        <v>3</v>
      </c>
      <c r="X50" s="665">
        <v>8</v>
      </c>
      <c r="Y50" s="50">
        <f t="shared" si="5"/>
        <v>8</v>
      </c>
      <c r="Z50" s="48">
        <v>5</v>
      </c>
      <c r="AA50" s="49"/>
      <c r="AB50" s="50">
        <f t="shared" si="6"/>
        <v>5</v>
      </c>
      <c r="AC50" s="48">
        <v>8</v>
      </c>
      <c r="AD50" s="49"/>
      <c r="AE50" s="50">
        <f t="shared" si="7"/>
        <v>8</v>
      </c>
      <c r="AF50" s="76">
        <f t="shared" si="9"/>
        <v>7.13</v>
      </c>
      <c r="AG50" s="51" t="str">
        <f t="shared" si="8"/>
        <v>Khaù</v>
      </c>
    </row>
    <row r="51" spans="1:33" ht="22.5" customHeight="1">
      <c r="A51" s="73">
        <v>42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54" t="s">
        <v>93</v>
      </c>
      <c r="H51" s="48">
        <v>6</v>
      </c>
      <c r="I51" s="49"/>
      <c r="J51" s="50">
        <f t="shared" si="0"/>
        <v>6</v>
      </c>
      <c r="K51" s="48">
        <v>7</v>
      </c>
      <c r="L51" s="49"/>
      <c r="M51" s="50">
        <f t="shared" si="1"/>
        <v>7</v>
      </c>
      <c r="N51" s="48">
        <v>10</v>
      </c>
      <c r="O51" s="49"/>
      <c r="P51" s="50">
        <f t="shared" si="2"/>
        <v>10</v>
      </c>
      <c r="Q51" s="48">
        <v>3</v>
      </c>
      <c r="R51" s="426">
        <v>8</v>
      </c>
      <c r="S51" s="50">
        <f t="shared" si="3"/>
        <v>8</v>
      </c>
      <c r="T51" s="48">
        <v>6</v>
      </c>
      <c r="U51" s="521"/>
      <c r="V51" s="50">
        <f t="shared" si="4"/>
        <v>6</v>
      </c>
      <c r="W51" s="664">
        <v>3</v>
      </c>
      <c r="X51" s="665">
        <v>5</v>
      </c>
      <c r="Y51" s="50">
        <f t="shared" si="5"/>
        <v>5</v>
      </c>
      <c r="Z51" s="48">
        <v>5</v>
      </c>
      <c r="AA51" s="49"/>
      <c r="AB51" s="50">
        <f t="shared" si="6"/>
        <v>5</v>
      </c>
      <c r="AC51" s="48">
        <v>10</v>
      </c>
      <c r="AD51" s="49"/>
      <c r="AE51" s="50">
        <f t="shared" si="7"/>
        <v>10</v>
      </c>
      <c r="AF51" s="76">
        <f t="shared" si="9"/>
        <v>6.96</v>
      </c>
      <c r="AG51" s="51" t="str">
        <f t="shared" si="8"/>
        <v>TB.Khaù</v>
      </c>
    </row>
    <row r="52" spans="1:33" ht="22.5" customHeight="1">
      <c r="A52" s="77">
        <v>43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54" t="s">
        <v>93</v>
      </c>
      <c r="H52" s="48">
        <v>4</v>
      </c>
      <c r="I52" s="49">
        <v>6</v>
      </c>
      <c r="J52" s="50">
        <f t="shared" si="0"/>
        <v>6</v>
      </c>
      <c r="K52" s="138">
        <v>7</v>
      </c>
      <c r="L52" s="49"/>
      <c r="M52" s="50">
        <f t="shared" si="1"/>
        <v>7</v>
      </c>
      <c r="N52" s="48">
        <v>10</v>
      </c>
      <c r="O52" s="49"/>
      <c r="P52" s="50">
        <f t="shared" si="2"/>
        <v>10</v>
      </c>
      <c r="Q52" s="48">
        <v>6</v>
      </c>
      <c r="R52" s="426"/>
      <c r="S52" s="50">
        <f t="shared" si="3"/>
        <v>6</v>
      </c>
      <c r="T52" s="58">
        <v>7</v>
      </c>
      <c r="U52" s="521"/>
      <c r="V52" s="50">
        <f t="shared" si="4"/>
        <v>7</v>
      </c>
      <c r="W52" s="664">
        <v>5</v>
      </c>
      <c r="X52" s="665"/>
      <c r="Y52" s="50">
        <f t="shared" si="5"/>
        <v>5</v>
      </c>
      <c r="Z52" s="48">
        <v>5</v>
      </c>
      <c r="AA52" s="49"/>
      <c r="AB52" s="50">
        <f t="shared" si="6"/>
        <v>5</v>
      </c>
      <c r="AC52" s="48">
        <v>8</v>
      </c>
      <c r="AD52" s="49"/>
      <c r="AE52" s="50">
        <f t="shared" si="7"/>
        <v>8</v>
      </c>
      <c r="AF52" s="76">
        <f t="shared" si="9"/>
        <v>6.74</v>
      </c>
      <c r="AG52" s="51" t="str">
        <f t="shared" si="8"/>
        <v>TB.Khaù</v>
      </c>
    </row>
    <row r="53" spans="1:33" ht="22.5" customHeight="1">
      <c r="A53" s="73">
        <v>44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54" t="s">
        <v>93</v>
      </c>
      <c r="H53" s="48">
        <v>6</v>
      </c>
      <c r="I53" s="49"/>
      <c r="J53" s="50">
        <f t="shared" si="0"/>
        <v>6</v>
      </c>
      <c r="K53" s="48">
        <v>8</v>
      </c>
      <c r="L53" s="49"/>
      <c r="M53" s="50">
        <f t="shared" si="1"/>
        <v>8</v>
      </c>
      <c r="N53" s="48">
        <v>8</v>
      </c>
      <c r="O53" s="49"/>
      <c r="P53" s="50">
        <f t="shared" si="2"/>
        <v>8</v>
      </c>
      <c r="Q53" s="48">
        <v>8</v>
      </c>
      <c r="R53" s="426"/>
      <c r="S53" s="50">
        <f t="shared" si="3"/>
        <v>8</v>
      </c>
      <c r="T53" s="48">
        <v>4</v>
      </c>
      <c r="U53" s="521">
        <v>6</v>
      </c>
      <c r="V53" s="50">
        <f t="shared" si="4"/>
        <v>6</v>
      </c>
      <c r="W53" s="664">
        <v>5</v>
      </c>
      <c r="X53" s="665"/>
      <c r="Y53" s="50">
        <f t="shared" si="5"/>
        <v>5</v>
      </c>
      <c r="Z53" s="48">
        <v>5</v>
      </c>
      <c r="AA53" s="49"/>
      <c r="AB53" s="50">
        <f t="shared" si="6"/>
        <v>5</v>
      </c>
      <c r="AC53" s="48">
        <v>9</v>
      </c>
      <c r="AD53" s="49"/>
      <c r="AE53" s="50">
        <f t="shared" si="7"/>
        <v>9</v>
      </c>
      <c r="AF53" s="76">
        <f t="shared" si="9"/>
        <v>6.74</v>
      </c>
      <c r="AG53" s="51" t="str">
        <f t="shared" si="8"/>
        <v>TB.Khaù</v>
      </c>
    </row>
    <row r="54" spans="1:33" ht="22.5" customHeight="1">
      <c r="A54" s="77">
        <v>45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54" t="s">
        <v>93</v>
      </c>
      <c r="H54" s="48">
        <v>5</v>
      </c>
      <c r="I54" s="49"/>
      <c r="J54" s="50">
        <f t="shared" si="0"/>
        <v>5</v>
      </c>
      <c r="K54" s="48">
        <v>6</v>
      </c>
      <c r="L54" s="49"/>
      <c r="M54" s="50">
        <f t="shared" si="1"/>
        <v>6</v>
      </c>
      <c r="N54" s="48">
        <v>10</v>
      </c>
      <c r="O54" s="49"/>
      <c r="P54" s="50">
        <f t="shared" si="2"/>
        <v>10</v>
      </c>
      <c r="Q54" s="48">
        <v>6</v>
      </c>
      <c r="R54" s="426"/>
      <c r="S54" s="50">
        <f t="shared" si="3"/>
        <v>6</v>
      </c>
      <c r="T54" s="48">
        <v>5</v>
      </c>
      <c r="U54" s="521"/>
      <c r="V54" s="50">
        <f t="shared" si="4"/>
        <v>5</v>
      </c>
      <c r="W54" s="664">
        <v>6</v>
      </c>
      <c r="X54" s="665"/>
      <c r="Y54" s="50">
        <f t="shared" si="5"/>
        <v>6</v>
      </c>
      <c r="Z54" s="48">
        <v>5</v>
      </c>
      <c r="AA54" s="49"/>
      <c r="AB54" s="50">
        <f t="shared" si="6"/>
        <v>5</v>
      </c>
      <c r="AC54" s="48">
        <v>8</v>
      </c>
      <c r="AD54" s="49"/>
      <c r="AE54" s="50">
        <f t="shared" si="7"/>
        <v>8</v>
      </c>
      <c r="AF54" s="76">
        <f t="shared" si="9"/>
        <v>6.35</v>
      </c>
      <c r="AG54" s="51" t="str">
        <f t="shared" si="8"/>
        <v>TB.Khaù</v>
      </c>
    </row>
    <row r="55" spans="1:33" ht="22.5" customHeight="1">
      <c r="A55" s="77">
        <v>46</v>
      </c>
      <c r="B55" s="57" t="s">
        <v>213</v>
      </c>
      <c r="C55" s="44" t="s">
        <v>168</v>
      </c>
      <c r="D55" s="45">
        <v>409160095</v>
      </c>
      <c r="E55" s="46" t="s">
        <v>270</v>
      </c>
      <c r="F55" s="74" t="s">
        <v>22</v>
      </c>
      <c r="G55" s="54" t="s">
        <v>93</v>
      </c>
      <c r="H55" s="48">
        <v>4</v>
      </c>
      <c r="I55" s="49">
        <v>6</v>
      </c>
      <c r="J55" s="50">
        <f t="shared" si="0"/>
        <v>6</v>
      </c>
      <c r="K55" s="48"/>
      <c r="L55" s="49"/>
      <c r="M55" s="50">
        <f t="shared" si="1"/>
        <v>0</v>
      </c>
      <c r="N55" s="48">
        <v>9</v>
      </c>
      <c r="O55" s="49"/>
      <c r="P55" s="50">
        <f t="shared" si="2"/>
        <v>9</v>
      </c>
      <c r="Q55" s="48">
        <v>1</v>
      </c>
      <c r="R55" s="426"/>
      <c r="S55" s="50">
        <f t="shared" si="3"/>
        <v>1</v>
      </c>
      <c r="T55" s="48">
        <v>5</v>
      </c>
      <c r="U55" s="521"/>
      <c r="V55" s="50">
        <f t="shared" si="4"/>
        <v>5</v>
      </c>
      <c r="W55" s="664"/>
      <c r="X55" s="665">
        <v>7</v>
      </c>
      <c r="Y55" s="50">
        <f t="shared" si="5"/>
        <v>7</v>
      </c>
      <c r="Z55" s="48">
        <v>5</v>
      </c>
      <c r="AA55" s="49"/>
      <c r="AB55" s="50">
        <f t="shared" si="6"/>
        <v>5</v>
      </c>
      <c r="AC55" s="48">
        <v>5</v>
      </c>
      <c r="AD55" s="49"/>
      <c r="AE55" s="50">
        <f t="shared" si="7"/>
        <v>5</v>
      </c>
      <c r="AF55" s="76">
        <f t="shared" si="9"/>
        <v>4.87</v>
      </c>
      <c r="AG55" s="51" t="str">
        <f t="shared" si="8"/>
        <v>Yeáu</v>
      </c>
    </row>
    <row r="56" spans="1:33" ht="22.5" customHeight="1">
      <c r="A56" s="73">
        <v>47</v>
      </c>
      <c r="B56" s="57" t="s">
        <v>214</v>
      </c>
      <c r="C56" s="44" t="s">
        <v>215</v>
      </c>
      <c r="D56" s="52">
        <v>409160096</v>
      </c>
      <c r="E56" s="46" t="s">
        <v>271</v>
      </c>
      <c r="F56" s="74" t="s">
        <v>10</v>
      </c>
      <c r="G56" s="54" t="s">
        <v>93</v>
      </c>
      <c r="H56" s="48">
        <v>5</v>
      </c>
      <c r="I56" s="49"/>
      <c r="J56" s="50">
        <f t="shared" si="0"/>
        <v>5</v>
      </c>
      <c r="K56" s="48">
        <v>5</v>
      </c>
      <c r="L56" s="49"/>
      <c r="M56" s="50">
        <f t="shared" si="1"/>
        <v>5</v>
      </c>
      <c r="N56" s="48">
        <v>10</v>
      </c>
      <c r="O56" s="49"/>
      <c r="P56" s="50">
        <f t="shared" si="2"/>
        <v>10</v>
      </c>
      <c r="Q56" s="48">
        <v>3</v>
      </c>
      <c r="R56" s="426">
        <v>3</v>
      </c>
      <c r="S56" s="50">
        <f t="shared" si="3"/>
        <v>3</v>
      </c>
      <c r="T56" s="48">
        <v>3</v>
      </c>
      <c r="U56" s="521">
        <v>5</v>
      </c>
      <c r="V56" s="50">
        <f t="shared" si="4"/>
        <v>5</v>
      </c>
      <c r="W56" s="664">
        <v>2</v>
      </c>
      <c r="X56" s="665">
        <v>6</v>
      </c>
      <c r="Y56" s="50">
        <f t="shared" si="5"/>
        <v>6</v>
      </c>
      <c r="Z56" s="48">
        <v>6</v>
      </c>
      <c r="AA56" s="49"/>
      <c r="AB56" s="50">
        <f t="shared" si="6"/>
        <v>6</v>
      </c>
      <c r="AC56" s="48">
        <v>6</v>
      </c>
      <c r="AD56" s="49"/>
      <c r="AE56" s="50">
        <f t="shared" si="7"/>
        <v>6</v>
      </c>
      <c r="AF56" s="76">
        <f t="shared" si="9"/>
        <v>5.74</v>
      </c>
      <c r="AG56" s="51" t="str">
        <f t="shared" si="8"/>
        <v>Trung Bình</v>
      </c>
    </row>
    <row r="57" spans="1:33" ht="22.5" customHeight="1">
      <c r="A57" s="77">
        <v>48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54" t="s">
        <v>93</v>
      </c>
      <c r="H57" s="48">
        <v>5</v>
      </c>
      <c r="I57" s="48"/>
      <c r="J57" s="50">
        <f t="shared" si="0"/>
        <v>5</v>
      </c>
      <c r="K57" s="138">
        <v>7</v>
      </c>
      <c r="L57" s="48"/>
      <c r="M57" s="50">
        <f t="shared" si="1"/>
        <v>7</v>
      </c>
      <c r="N57" s="48">
        <v>8</v>
      </c>
      <c r="O57" s="48"/>
      <c r="P57" s="50">
        <f t="shared" si="2"/>
        <v>8</v>
      </c>
      <c r="Q57" s="48">
        <v>4</v>
      </c>
      <c r="R57" s="427">
        <v>9</v>
      </c>
      <c r="S57" s="50">
        <f t="shared" si="3"/>
        <v>9</v>
      </c>
      <c r="T57" s="48">
        <v>5</v>
      </c>
      <c r="U57" s="522"/>
      <c r="V57" s="50">
        <f t="shared" si="4"/>
        <v>5</v>
      </c>
      <c r="W57" s="664">
        <v>7</v>
      </c>
      <c r="X57" s="664"/>
      <c r="Y57" s="50">
        <f t="shared" si="5"/>
        <v>7</v>
      </c>
      <c r="Z57" s="48">
        <v>5</v>
      </c>
      <c r="AA57" s="48"/>
      <c r="AB57" s="50">
        <f t="shared" si="6"/>
        <v>5</v>
      </c>
      <c r="AC57" s="48">
        <v>9</v>
      </c>
      <c r="AD57" s="48"/>
      <c r="AE57" s="50">
        <f t="shared" si="7"/>
        <v>9</v>
      </c>
      <c r="AF57" s="76">
        <f t="shared" si="9"/>
        <v>6.83</v>
      </c>
      <c r="AG57" s="51" t="str">
        <f t="shared" si="8"/>
        <v>TB.Khaù</v>
      </c>
    </row>
    <row r="58" spans="1:33" ht="22.5" customHeight="1">
      <c r="A58" s="73">
        <v>49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54" t="s">
        <v>93</v>
      </c>
      <c r="H58" s="48">
        <v>7</v>
      </c>
      <c r="I58" s="48"/>
      <c r="J58" s="50">
        <f t="shared" si="0"/>
        <v>7</v>
      </c>
      <c r="K58" s="48">
        <v>6</v>
      </c>
      <c r="L58" s="48"/>
      <c r="M58" s="50">
        <f t="shared" si="1"/>
        <v>6</v>
      </c>
      <c r="N58" s="48">
        <v>10</v>
      </c>
      <c r="O58" s="48"/>
      <c r="P58" s="50">
        <f t="shared" si="2"/>
        <v>10</v>
      </c>
      <c r="Q58" s="48">
        <v>5</v>
      </c>
      <c r="R58" s="427"/>
      <c r="S58" s="50">
        <f t="shared" si="3"/>
        <v>5</v>
      </c>
      <c r="T58" s="48">
        <v>6</v>
      </c>
      <c r="U58" s="522"/>
      <c r="V58" s="50">
        <f t="shared" si="4"/>
        <v>6</v>
      </c>
      <c r="W58" s="664">
        <v>6</v>
      </c>
      <c r="X58" s="664"/>
      <c r="Y58" s="50">
        <f t="shared" si="5"/>
        <v>6</v>
      </c>
      <c r="Z58" s="48">
        <v>5</v>
      </c>
      <c r="AA58" s="48"/>
      <c r="AB58" s="50">
        <f t="shared" si="6"/>
        <v>5</v>
      </c>
      <c r="AC58" s="48">
        <v>8</v>
      </c>
      <c r="AD58" s="48"/>
      <c r="AE58" s="50">
        <f t="shared" si="7"/>
        <v>8</v>
      </c>
      <c r="AF58" s="76">
        <f t="shared" si="9"/>
        <v>6.65</v>
      </c>
      <c r="AG58" s="51" t="str">
        <f t="shared" si="8"/>
        <v>TB.Khaù</v>
      </c>
    </row>
    <row r="59" spans="1:33" ht="22.5" customHeight="1">
      <c r="A59" s="77">
        <v>50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54" t="s">
        <v>93</v>
      </c>
      <c r="H59" s="48">
        <v>4</v>
      </c>
      <c r="I59" s="49">
        <v>6</v>
      </c>
      <c r="J59" s="50">
        <f t="shared" si="0"/>
        <v>6</v>
      </c>
      <c r="K59" s="48">
        <v>7</v>
      </c>
      <c r="L59" s="48"/>
      <c r="M59" s="50">
        <f t="shared" si="1"/>
        <v>7</v>
      </c>
      <c r="N59" s="48">
        <v>10</v>
      </c>
      <c r="O59" s="48"/>
      <c r="P59" s="50">
        <f t="shared" si="2"/>
        <v>10</v>
      </c>
      <c r="Q59" s="48">
        <v>3</v>
      </c>
      <c r="R59" s="427">
        <v>5</v>
      </c>
      <c r="S59" s="50">
        <f t="shared" si="3"/>
        <v>5</v>
      </c>
      <c r="T59" s="48">
        <v>6</v>
      </c>
      <c r="U59" s="522"/>
      <c r="V59" s="50">
        <f t="shared" si="4"/>
        <v>6</v>
      </c>
      <c r="W59" s="664">
        <v>5</v>
      </c>
      <c r="X59" s="664"/>
      <c r="Y59" s="50">
        <f t="shared" si="5"/>
        <v>5</v>
      </c>
      <c r="Z59" s="48">
        <v>6</v>
      </c>
      <c r="AA59" s="48"/>
      <c r="AB59" s="50">
        <f t="shared" si="6"/>
        <v>6</v>
      </c>
      <c r="AC59" s="48">
        <v>6</v>
      </c>
      <c r="AD59" s="48"/>
      <c r="AE59" s="50">
        <f t="shared" si="7"/>
        <v>6</v>
      </c>
      <c r="AF59" s="76">
        <f t="shared" si="9"/>
        <v>6.48</v>
      </c>
      <c r="AG59" s="51" t="str">
        <f t="shared" si="8"/>
        <v>TB.Khaù</v>
      </c>
    </row>
    <row r="60" spans="1:33" ht="22.5" customHeight="1">
      <c r="A60" s="77">
        <v>51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54" t="s">
        <v>93</v>
      </c>
      <c r="H60" s="48">
        <v>6</v>
      </c>
      <c r="I60" s="48"/>
      <c r="J60" s="50">
        <f t="shared" si="0"/>
        <v>6</v>
      </c>
      <c r="K60" s="48">
        <v>6</v>
      </c>
      <c r="L60" s="48"/>
      <c r="M60" s="50">
        <f t="shared" si="1"/>
        <v>6</v>
      </c>
      <c r="N60" s="48">
        <v>10</v>
      </c>
      <c r="O60" s="48"/>
      <c r="P60" s="50">
        <f t="shared" si="2"/>
        <v>10</v>
      </c>
      <c r="Q60" s="48">
        <v>6</v>
      </c>
      <c r="R60" s="427"/>
      <c r="S60" s="50">
        <f t="shared" si="3"/>
        <v>6</v>
      </c>
      <c r="T60" s="48">
        <v>4</v>
      </c>
      <c r="U60" s="522">
        <v>7</v>
      </c>
      <c r="V60" s="50">
        <f t="shared" si="4"/>
        <v>7</v>
      </c>
      <c r="W60" s="664">
        <v>6</v>
      </c>
      <c r="X60" s="664"/>
      <c r="Y60" s="50">
        <f t="shared" si="5"/>
        <v>6</v>
      </c>
      <c r="Z60" s="48">
        <v>5</v>
      </c>
      <c r="AA60" s="48"/>
      <c r="AB60" s="50">
        <f t="shared" si="6"/>
        <v>5</v>
      </c>
      <c r="AC60" s="48">
        <v>7</v>
      </c>
      <c r="AD60" s="48"/>
      <c r="AE60" s="50">
        <f t="shared" si="7"/>
        <v>7</v>
      </c>
      <c r="AF60" s="76">
        <f t="shared" si="9"/>
        <v>6.78</v>
      </c>
      <c r="AG60" s="51" t="str">
        <f t="shared" si="8"/>
        <v>TB.Khaù</v>
      </c>
    </row>
    <row r="61" spans="1:33" ht="22.5" customHeight="1">
      <c r="A61" s="73">
        <v>52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54" t="s">
        <v>93</v>
      </c>
      <c r="H61" s="48">
        <v>6</v>
      </c>
      <c r="I61" s="48"/>
      <c r="J61" s="50">
        <f t="shared" si="0"/>
        <v>6</v>
      </c>
      <c r="K61" s="48">
        <v>7</v>
      </c>
      <c r="L61" s="48"/>
      <c r="M61" s="50">
        <f t="shared" si="1"/>
        <v>7</v>
      </c>
      <c r="N61" s="48">
        <v>1</v>
      </c>
      <c r="O61" s="48">
        <v>10</v>
      </c>
      <c r="P61" s="50">
        <f t="shared" si="2"/>
        <v>10</v>
      </c>
      <c r="Q61" s="48">
        <v>5</v>
      </c>
      <c r="R61" s="427"/>
      <c r="S61" s="50">
        <f t="shared" si="3"/>
        <v>5</v>
      </c>
      <c r="T61" s="48">
        <v>3</v>
      </c>
      <c r="U61" s="522">
        <v>6</v>
      </c>
      <c r="V61" s="50">
        <f t="shared" si="4"/>
        <v>6</v>
      </c>
      <c r="W61" s="664">
        <v>6</v>
      </c>
      <c r="X61" s="664"/>
      <c r="Y61" s="50">
        <f t="shared" si="5"/>
        <v>6</v>
      </c>
      <c r="Z61" s="48">
        <v>6</v>
      </c>
      <c r="AA61" s="48"/>
      <c r="AB61" s="50">
        <f t="shared" si="6"/>
        <v>6</v>
      </c>
      <c r="AC61" s="48">
        <v>6</v>
      </c>
      <c r="AD61" s="48"/>
      <c r="AE61" s="50">
        <f t="shared" si="7"/>
        <v>6</v>
      </c>
      <c r="AF61" s="76">
        <f t="shared" si="9"/>
        <v>6.65</v>
      </c>
      <c r="AG61" s="51" t="str">
        <f t="shared" si="8"/>
        <v>TB.Khaù</v>
      </c>
    </row>
    <row r="62" spans="1:33" ht="22.5" customHeight="1">
      <c r="A62" s="77">
        <v>53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54" t="s">
        <v>93</v>
      </c>
      <c r="H62" s="48">
        <v>4</v>
      </c>
      <c r="I62" s="48">
        <v>7</v>
      </c>
      <c r="J62" s="50">
        <f t="shared" si="0"/>
        <v>7</v>
      </c>
      <c r="K62" s="48">
        <v>6</v>
      </c>
      <c r="L62" s="48"/>
      <c r="M62" s="50">
        <f t="shared" si="1"/>
        <v>6</v>
      </c>
      <c r="N62" s="48">
        <v>10</v>
      </c>
      <c r="O62" s="48"/>
      <c r="P62" s="50">
        <f t="shared" si="2"/>
        <v>10</v>
      </c>
      <c r="Q62" s="48">
        <v>5</v>
      </c>
      <c r="R62" s="427"/>
      <c r="S62" s="50">
        <f t="shared" si="3"/>
        <v>5</v>
      </c>
      <c r="T62" s="48">
        <v>6</v>
      </c>
      <c r="U62" s="522"/>
      <c r="V62" s="50">
        <f t="shared" si="4"/>
        <v>6</v>
      </c>
      <c r="W62" s="664">
        <v>5</v>
      </c>
      <c r="X62" s="664"/>
      <c r="Y62" s="50">
        <f t="shared" si="5"/>
        <v>5</v>
      </c>
      <c r="Z62" s="48">
        <v>6</v>
      </c>
      <c r="AA62" s="48"/>
      <c r="AB62" s="50">
        <f t="shared" si="6"/>
        <v>6</v>
      </c>
      <c r="AC62" s="48">
        <v>4</v>
      </c>
      <c r="AD62" s="48">
        <v>5</v>
      </c>
      <c r="AE62" s="50">
        <f t="shared" si="7"/>
        <v>5</v>
      </c>
      <c r="AF62" s="76">
        <f t="shared" si="9"/>
        <v>6.52</v>
      </c>
      <c r="AG62" s="51" t="str">
        <f t="shared" si="8"/>
        <v>TB.Khaù</v>
      </c>
    </row>
    <row r="63" spans="1:33" ht="22.5" customHeight="1">
      <c r="A63" s="73">
        <v>54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54" t="s">
        <v>93</v>
      </c>
      <c r="H63" s="48">
        <v>4</v>
      </c>
      <c r="I63" s="48">
        <v>6</v>
      </c>
      <c r="J63" s="50">
        <f t="shared" si="0"/>
        <v>6</v>
      </c>
      <c r="K63" s="48">
        <v>6</v>
      </c>
      <c r="L63" s="48"/>
      <c r="M63" s="50">
        <f t="shared" si="1"/>
        <v>6</v>
      </c>
      <c r="N63" s="48">
        <v>3</v>
      </c>
      <c r="O63" s="48">
        <v>10</v>
      </c>
      <c r="P63" s="50">
        <f t="shared" si="2"/>
        <v>10</v>
      </c>
      <c r="Q63" s="48">
        <v>4</v>
      </c>
      <c r="R63" s="427">
        <v>6</v>
      </c>
      <c r="S63" s="50">
        <f t="shared" si="3"/>
        <v>6</v>
      </c>
      <c r="T63" s="48">
        <v>5</v>
      </c>
      <c r="U63" s="522"/>
      <c r="V63" s="50">
        <f t="shared" si="4"/>
        <v>5</v>
      </c>
      <c r="W63" s="664">
        <v>5</v>
      </c>
      <c r="X63" s="664"/>
      <c r="Y63" s="50">
        <f t="shared" si="5"/>
        <v>5</v>
      </c>
      <c r="Z63" s="48">
        <v>5</v>
      </c>
      <c r="AA63" s="48"/>
      <c r="AB63" s="50">
        <f t="shared" si="6"/>
        <v>5</v>
      </c>
      <c r="AC63" s="48">
        <v>6</v>
      </c>
      <c r="AD63" s="48"/>
      <c r="AE63" s="50">
        <f t="shared" si="7"/>
        <v>6</v>
      </c>
      <c r="AF63" s="76">
        <f t="shared" si="9"/>
        <v>6.35</v>
      </c>
      <c r="AG63" s="51" t="str">
        <f t="shared" si="8"/>
        <v>TB.Khaù</v>
      </c>
    </row>
    <row r="64" spans="1:33" ht="22.5" customHeight="1">
      <c r="A64" s="77">
        <v>55</v>
      </c>
      <c r="B64" s="55" t="s">
        <v>216</v>
      </c>
      <c r="C64" s="56" t="s">
        <v>209</v>
      </c>
      <c r="D64" s="75">
        <v>409160104</v>
      </c>
      <c r="E64" s="46" t="s">
        <v>49</v>
      </c>
      <c r="F64" s="74" t="s">
        <v>27</v>
      </c>
      <c r="G64" s="54" t="s">
        <v>93</v>
      </c>
      <c r="H64" s="48"/>
      <c r="I64" s="48"/>
      <c r="J64" s="50">
        <f t="shared" si="0"/>
        <v>0</v>
      </c>
      <c r="K64" s="48">
        <v>0</v>
      </c>
      <c r="L64" s="48">
        <v>7</v>
      </c>
      <c r="M64" s="50">
        <f t="shared" si="1"/>
        <v>7</v>
      </c>
      <c r="N64" s="48"/>
      <c r="O64" s="48"/>
      <c r="P64" s="50">
        <f t="shared" si="2"/>
        <v>0</v>
      </c>
      <c r="Q64" s="48"/>
      <c r="R64" s="427"/>
      <c r="S64" s="50">
        <f t="shared" si="3"/>
        <v>0</v>
      </c>
      <c r="T64" s="48">
        <v>0</v>
      </c>
      <c r="U64" s="522">
        <v>4</v>
      </c>
      <c r="V64" s="50">
        <f t="shared" si="4"/>
        <v>4</v>
      </c>
      <c r="W64" s="664"/>
      <c r="X64" s="664"/>
      <c r="Y64" s="50">
        <f t="shared" si="5"/>
        <v>0</v>
      </c>
      <c r="Z64" s="48"/>
      <c r="AA64" s="48"/>
      <c r="AB64" s="50">
        <f t="shared" si="6"/>
        <v>0</v>
      </c>
      <c r="AC64" s="48">
        <v>6</v>
      </c>
      <c r="AD64" s="48"/>
      <c r="AE64" s="50">
        <f t="shared" si="7"/>
        <v>6</v>
      </c>
      <c r="AF64" s="76">
        <f t="shared" si="9"/>
        <v>1.43</v>
      </c>
      <c r="AG64" s="51" t="str">
        <f t="shared" si="8"/>
        <v>Keùm</v>
      </c>
    </row>
    <row r="65" spans="1:33" ht="22.5" customHeight="1">
      <c r="A65" s="77">
        <v>56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54" t="s">
        <v>93</v>
      </c>
      <c r="H65" s="48">
        <v>6</v>
      </c>
      <c r="I65" s="48"/>
      <c r="J65" s="50">
        <f t="shared" si="0"/>
        <v>6</v>
      </c>
      <c r="K65" s="48">
        <v>7</v>
      </c>
      <c r="L65" s="48"/>
      <c r="M65" s="50">
        <f t="shared" si="1"/>
        <v>7</v>
      </c>
      <c r="N65" s="48">
        <v>10</v>
      </c>
      <c r="O65" s="48"/>
      <c r="P65" s="50">
        <f t="shared" si="2"/>
        <v>10</v>
      </c>
      <c r="Q65" s="48">
        <v>5</v>
      </c>
      <c r="R65" s="427"/>
      <c r="S65" s="50">
        <f t="shared" si="3"/>
        <v>5</v>
      </c>
      <c r="T65" s="48">
        <v>6</v>
      </c>
      <c r="U65" s="522"/>
      <c r="V65" s="50">
        <f t="shared" si="4"/>
        <v>6</v>
      </c>
      <c r="W65" s="664">
        <v>5</v>
      </c>
      <c r="X65" s="664"/>
      <c r="Y65" s="50">
        <f t="shared" si="5"/>
        <v>5</v>
      </c>
      <c r="Z65" s="48">
        <v>6</v>
      </c>
      <c r="AA65" s="48"/>
      <c r="AB65" s="50">
        <f t="shared" si="6"/>
        <v>6</v>
      </c>
      <c r="AC65" s="48">
        <v>9</v>
      </c>
      <c r="AD65" s="48"/>
      <c r="AE65" s="50">
        <f t="shared" si="7"/>
        <v>9</v>
      </c>
      <c r="AF65" s="76">
        <f t="shared" si="9"/>
        <v>6.48</v>
      </c>
      <c r="AG65" s="51" t="str">
        <f t="shared" si="8"/>
        <v>TB.Khaù</v>
      </c>
    </row>
    <row r="66" spans="1:33" ht="22.5" customHeight="1">
      <c r="A66" s="73">
        <v>57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54" t="s">
        <v>93</v>
      </c>
      <c r="H66" s="48">
        <v>6</v>
      </c>
      <c r="I66" s="48"/>
      <c r="J66" s="50">
        <f t="shared" si="0"/>
        <v>6</v>
      </c>
      <c r="K66" s="48">
        <v>8</v>
      </c>
      <c r="L66" s="48"/>
      <c r="M66" s="50">
        <f t="shared" si="1"/>
        <v>8</v>
      </c>
      <c r="N66" s="48">
        <v>10</v>
      </c>
      <c r="O66" s="48"/>
      <c r="P66" s="50">
        <f t="shared" si="2"/>
        <v>10</v>
      </c>
      <c r="Q66" s="48">
        <v>5</v>
      </c>
      <c r="R66" s="427"/>
      <c r="S66" s="50">
        <f t="shared" si="3"/>
        <v>5</v>
      </c>
      <c r="T66" s="48">
        <v>6</v>
      </c>
      <c r="U66" s="522"/>
      <c r="V66" s="50">
        <f t="shared" si="4"/>
        <v>6</v>
      </c>
      <c r="W66" s="664">
        <v>5</v>
      </c>
      <c r="X66" s="664"/>
      <c r="Y66" s="50">
        <f t="shared" si="5"/>
        <v>5</v>
      </c>
      <c r="Z66" s="48">
        <v>6</v>
      </c>
      <c r="AA66" s="48"/>
      <c r="AB66" s="50">
        <f t="shared" si="6"/>
        <v>6</v>
      </c>
      <c r="AC66" s="48">
        <v>4</v>
      </c>
      <c r="AD66" s="48">
        <v>4</v>
      </c>
      <c r="AE66" s="50">
        <f t="shared" si="7"/>
        <v>4</v>
      </c>
      <c r="AF66" s="76">
        <f t="shared" si="9"/>
        <v>6.61</v>
      </c>
      <c r="AG66" s="51" t="str">
        <f t="shared" si="8"/>
        <v>TB.Khaù</v>
      </c>
    </row>
    <row r="67" spans="1:33" ht="22.5" customHeight="1">
      <c r="A67" s="77">
        <v>58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54" t="s">
        <v>93</v>
      </c>
      <c r="H67" s="48">
        <v>6</v>
      </c>
      <c r="I67" s="48"/>
      <c r="J67" s="50">
        <f t="shared" si="0"/>
        <v>6</v>
      </c>
      <c r="K67" s="48">
        <v>6</v>
      </c>
      <c r="L67" s="48"/>
      <c r="M67" s="50">
        <f t="shared" si="1"/>
        <v>6</v>
      </c>
      <c r="N67" s="48">
        <v>1</v>
      </c>
      <c r="O67" s="48">
        <v>10</v>
      </c>
      <c r="P67" s="50">
        <f t="shared" si="2"/>
        <v>10</v>
      </c>
      <c r="Q67" s="48">
        <v>6</v>
      </c>
      <c r="R67" s="427"/>
      <c r="S67" s="50">
        <f t="shared" si="3"/>
        <v>6</v>
      </c>
      <c r="T67" s="48">
        <v>4</v>
      </c>
      <c r="U67" s="522">
        <v>6</v>
      </c>
      <c r="V67" s="50">
        <f t="shared" si="4"/>
        <v>6</v>
      </c>
      <c r="W67" s="664">
        <v>3</v>
      </c>
      <c r="X67" s="664">
        <v>5</v>
      </c>
      <c r="Y67" s="50">
        <f t="shared" si="5"/>
        <v>5</v>
      </c>
      <c r="Z67" s="48">
        <v>6</v>
      </c>
      <c r="AA67" s="48"/>
      <c r="AB67" s="50">
        <f t="shared" si="6"/>
        <v>6</v>
      </c>
      <c r="AC67" s="48">
        <v>9</v>
      </c>
      <c r="AD67" s="48"/>
      <c r="AE67" s="50">
        <f t="shared" si="7"/>
        <v>9</v>
      </c>
      <c r="AF67" s="76">
        <f t="shared" si="9"/>
        <v>6.52</v>
      </c>
      <c r="AG67" s="51" t="str">
        <f t="shared" si="8"/>
        <v>TB.Khaù</v>
      </c>
    </row>
    <row r="68" spans="1:33" ht="22.5" customHeight="1">
      <c r="A68" s="73">
        <v>59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54" t="s">
        <v>93</v>
      </c>
      <c r="H68" s="48">
        <v>4</v>
      </c>
      <c r="I68" s="48">
        <v>6</v>
      </c>
      <c r="J68" s="50">
        <f t="shared" si="0"/>
        <v>6</v>
      </c>
      <c r="K68" s="48">
        <v>5</v>
      </c>
      <c r="L68" s="48"/>
      <c r="M68" s="50">
        <f t="shared" si="1"/>
        <v>5</v>
      </c>
      <c r="N68" s="48">
        <v>10</v>
      </c>
      <c r="O68" s="48"/>
      <c r="P68" s="50">
        <f t="shared" si="2"/>
        <v>10</v>
      </c>
      <c r="Q68" s="48">
        <v>3</v>
      </c>
      <c r="R68" s="427">
        <v>5</v>
      </c>
      <c r="S68" s="50">
        <f t="shared" si="3"/>
        <v>5</v>
      </c>
      <c r="T68" s="48">
        <v>5</v>
      </c>
      <c r="U68" s="522"/>
      <c r="V68" s="50">
        <f t="shared" si="4"/>
        <v>5</v>
      </c>
      <c r="W68" s="664">
        <v>5</v>
      </c>
      <c r="X68" s="664"/>
      <c r="Y68" s="50">
        <f t="shared" si="5"/>
        <v>5</v>
      </c>
      <c r="Z68" s="48">
        <v>5</v>
      </c>
      <c r="AA68" s="48"/>
      <c r="AB68" s="50">
        <f t="shared" si="6"/>
        <v>5</v>
      </c>
      <c r="AC68" s="48">
        <v>6</v>
      </c>
      <c r="AD68" s="48"/>
      <c r="AE68" s="50">
        <f t="shared" si="7"/>
        <v>6</v>
      </c>
      <c r="AF68" s="76">
        <f t="shared" si="9"/>
        <v>6.04</v>
      </c>
      <c r="AG68" s="51" t="str">
        <f t="shared" si="8"/>
        <v>TB.Khaù</v>
      </c>
    </row>
    <row r="69" spans="1:33" ht="22.5" customHeight="1">
      <c r="A69" s="77">
        <v>60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54" t="s">
        <v>93</v>
      </c>
      <c r="H69" s="48">
        <v>4</v>
      </c>
      <c r="I69" s="48">
        <v>6</v>
      </c>
      <c r="J69" s="50">
        <f t="shared" si="0"/>
        <v>6</v>
      </c>
      <c r="K69" s="48">
        <v>6</v>
      </c>
      <c r="L69" s="48"/>
      <c r="M69" s="50">
        <f t="shared" si="1"/>
        <v>6</v>
      </c>
      <c r="N69" s="48">
        <v>10</v>
      </c>
      <c r="O69" s="48"/>
      <c r="P69" s="50">
        <f t="shared" si="2"/>
        <v>10</v>
      </c>
      <c r="Q69" s="48">
        <v>6</v>
      </c>
      <c r="R69" s="427"/>
      <c r="S69" s="50">
        <f t="shared" si="3"/>
        <v>6</v>
      </c>
      <c r="T69" s="48">
        <v>6</v>
      </c>
      <c r="U69" s="522"/>
      <c r="V69" s="50">
        <f t="shared" si="4"/>
        <v>6</v>
      </c>
      <c r="W69" s="664">
        <v>6</v>
      </c>
      <c r="X69" s="664"/>
      <c r="Y69" s="50">
        <f t="shared" si="5"/>
        <v>6</v>
      </c>
      <c r="Z69" s="48">
        <v>5</v>
      </c>
      <c r="AA69" s="48"/>
      <c r="AB69" s="50">
        <f t="shared" si="6"/>
        <v>5</v>
      </c>
      <c r="AC69" s="48">
        <v>10</v>
      </c>
      <c r="AD69" s="48"/>
      <c r="AE69" s="50">
        <f t="shared" si="7"/>
        <v>10</v>
      </c>
      <c r="AF69" s="76">
        <f t="shared" si="9"/>
        <v>6.65</v>
      </c>
      <c r="AG69" s="51" t="str">
        <f t="shared" si="8"/>
        <v>TB.Khaù</v>
      </c>
    </row>
    <row r="70" spans="1:33" ht="22.5" customHeight="1">
      <c r="A70" s="77">
        <v>61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54" t="s">
        <v>93</v>
      </c>
      <c r="H70" s="48">
        <v>5</v>
      </c>
      <c r="I70" s="48"/>
      <c r="J70" s="50">
        <f t="shared" si="0"/>
        <v>5</v>
      </c>
      <c r="K70" s="48">
        <v>7</v>
      </c>
      <c r="L70" s="48"/>
      <c r="M70" s="50">
        <f t="shared" si="1"/>
        <v>7</v>
      </c>
      <c r="N70" s="48">
        <v>10</v>
      </c>
      <c r="O70" s="48"/>
      <c r="P70" s="50">
        <f t="shared" si="2"/>
        <v>10</v>
      </c>
      <c r="Q70" s="48">
        <v>4</v>
      </c>
      <c r="R70" s="427">
        <v>6</v>
      </c>
      <c r="S70" s="50">
        <f t="shared" si="3"/>
        <v>6</v>
      </c>
      <c r="T70" s="48">
        <v>5</v>
      </c>
      <c r="U70" s="522"/>
      <c r="V70" s="50">
        <f t="shared" si="4"/>
        <v>5</v>
      </c>
      <c r="W70" s="664">
        <v>6</v>
      </c>
      <c r="X70" s="664"/>
      <c r="Y70" s="50">
        <f t="shared" si="5"/>
        <v>6</v>
      </c>
      <c r="Z70" s="48">
        <v>6</v>
      </c>
      <c r="AA70" s="48"/>
      <c r="AB70" s="50">
        <f t="shared" si="6"/>
        <v>6</v>
      </c>
      <c r="AC70" s="48">
        <v>7</v>
      </c>
      <c r="AD70" s="48"/>
      <c r="AE70" s="50">
        <f t="shared" si="7"/>
        <v>7</v>
      </c>
      <c r="AF70" s="76">
        <f t="shared" si="9"/>
        <v>6.52</v>
      </c>
      <c r="AG70" s="51" t="str">
        <f t="shared" si="8"/>
        <v>TB.Khaù</v>
      </c>
    </row>
    <row r="71" spans="1:33" ht="22.5" customHeight="1">
      <c r="A71" s="73">
        <v>62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54" t="s">
        <v>93</v>
      </c>
      <c r="H71" s="48">
        <v>3</v>
      </c>
      <c r="I71" s="48">
        <v>7</v>
      </c>
      <c r="J71" s="50">
        <f t="shared" si="0"/>
        <v>7</v>
      </c>
      <c r="K71" s="48">
        <v>5</v>
      </c>
      <c r="L71" s="48"/>
      <c r="M71" s="50">
        <f t="shared" si="1"/>
        <v>5</v>
      </c>
      <c r="N71" s="48">
        <v>9</v>
      </c>
      <c r="O71" s="48"/>
      <c r="P71" s="50">
        <f t="shared" si="2"/>
        <v>9</v>
      </c>
      <c r="Q71" s="48">
        <v>4</v>
      </c>
      <c r="R71" s="427">
        <v>5</v>
      </c>
      <c r="S71" s="50">
        <f t="shared" si="3"/>
        <v>5</v>
      </c>
      <c r="T71" s="48">
        <v>4</v>
      </c>
      <c r="U71" s="522">
        <v>6</v>
      </c>
      <c r="V71" s="50">
        <f t="shared" si="4"/>
        <v>6</v>
      </c>
      <c r="W71" s="664">
        <v>5</v>
      </c>
      <c r="X71" s="664"/>
      <c r="Y71" s="50">
        <f t="shared" si="5"/>
        <v>5</v>
      </c>
      <c r="Z71" s="48">
        <v>6</v>
      </c>
      <c r="AA71" s="48"/>
      <c r="AB71" s="50">
        <f t="shared" si="6"/>
        <v>6</v>
      </c>
      <c r="AC71" s="48">
        <v>9</v>
      </c>
      <c r="AD71" s="48"/>
      <c r="AE71" s="50">
        <f t="shared" si="7"/>
        <v>9</v>
      </c>
      <c r="AF71" s="76">
        <f t="shared" si="9"/>
        <v>6.22</v>
      </c>
      <c r="AG71" s="51" t="str">
        <f t="shared" si="8"/>
        <v>TB.Khaù</v>
      </c>
    </row>
    <row r="72" spans="1:33" ht="22.5" customHeight="1">
      <c r="A72" s="77">
        <v>63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54" t="s">
        <v>93</v>
      </c>
      <c r="H72" s="48">
        <v>7</v>
      </c>
      <c r="I72" s="48"/>
      <c r="J72" s="50">
        <f t="shared" si="0"/>
        <v>7</v>
      </c>
      <c r="K72" s="48">
        <v>5</v>
      </c>
      <c r="L72" s="48"/>
      <c r="M72" s="50">
        <f t="shared" si="1"/>
        <v>5</v>
      </c>
      <c r="N72" s="48">
        <v>7</v>
      </c>
      <c r="O72" s="48"/>
      <c r="P72" s="50">
        <f t="shared" si="2"/>
        <v>7</v>
      </c>
      <c r="Q72" s="48">
        <v>6</v>
      </c>
      <c r="R72" s="427"/>
      <c r="S72" s="50">
        <f t="shared" si="3"/>
        <v>6</v>
      </c>
      <c r="T72" s="48">
        <v>6</v>
      </c>
      <c r="U72" s="522"/>
      <c r="V72" s="50">
        <f t="shared" si="4"/>
        <v>6</v>
      </c>
      <c r="W72" s="664">
        <v>6</v>
      </c>
      <c r="X72" s="664"/>
      <c r="Y72" s="50">
        <f t="shared" si="5"/>
        <v>6</v>
      </c>
      <c r="Z72" s="48">
        <v>6</v>
      </c>
      <c r="AA72" s="48"/>
      <c r="AB72" s="50">
        <f t="shared" si="6"/>
        <v>6</v>
      </c>
      <c r="AC72" s="48">
        <v>9</v>
      </c>
      <c r="AD72" s="48"/>
      <c r="AE72" s="50">
        <f t="shared" si="7"/>
        <v>9</v>
      </c>
      <c r="AF72" s="76">
        <f t="shared" si="9"/>
        <v>6.22</v>
      </c>
      <c r="AG72" s="51" t="str">
        <f t="shared" si="8"/>
        <v>TB.Khaù</v>
      </c>
    </row>
    <row r="73" spans="1:33" ht="22.5" customHeight="1">
      <c r="A73" s="73">
        <v>64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54" t="s">
        <v>93</v>
      </c>
      <c r="H73" s="48">
        <v>7</v>
      </c>
      <c r="I73" s="48"/>
      <c r="J73" s="50">
        <f t="shared" si="0"/>
        <v>7</v>
      </c>
      <c r="K73" s="48">
        <v>7</v>
      </c>
      <c r="L73" s="48"/>
      <c r="M73" s="50">
        <f t="shared" si="1"/>
        <v>7</v>
      </c>
      <c r="N73" s="48">
        <v>10</v>
      </c>
      <c r="O73" s="48"/>
      <c r="P73" s="50">
        <f t="shared" si="2"/>
        <v>10</v>
      </c>
      <c r="Q73" s="48">
        <v>5</v>
      </c>
      <c r="R73" s="427"/>
      <c r="S73" s="50">
        <f t="shared" si="3"/>
        <v>5</v>
      </c>
      <c r="T73" s="48">
        <v>4</v>
      </c>
      <c r="U73" s="522">
        <v>6</v>
      </c>
      <c r="V73" s="50">
        <f t="shared" si="4"/>
        <v>6</v>
      </c>
      <c r="W73" s="664">
        <v>5</v>
      </c>
      <c r="X73" s="664"/>
      <c r="Y73" s="50">
        <f t="shared" si="5"/>
        <v>5</v>
      </c>
      <c r="Z73" s="48">
        <v>5</v>
      </c>
      <c r="AA73" s="48"/>
      <c r="AB73" s="50">
        <f t="shared" si="6"/>
        <v>5</v>
      </c>
      <c r="AC73" s="48">
        <v>10</v>
      </c>
      <c r="AD73" s="48"/>
      <c r="AE73" s="50">
        <f t="shared" si="7"/>
        <v>10</v>
      </c>
      <c r="AF73" s="76">
        <f t="shared" si="9"/>
        <v>6.61</v>
      </c>
      <c r="AG73" s="51" t="str">
        <f t="shared" si="8"/>
        <v>TB.Khaù</v>
      </c>
    </row>
    <row r="74" spans="1:33" ht="22.5" customHeight="1">
      <c r="A74" s="77">
        <v>65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54" t="s">
        <v>93</v>
      </c>
      <c r="H74" s="48">
        <v>6</v>
      </c>
      <c r="I74" s="48"/>
      <c r="J74" s="50">
        <f aca="true" t="shared" si="10" ref="J74:J82">IF(I74="",H74,IF(H74&gt;=5,I74,MAX(H74,I74)))</f>
        <v>6</v>
      </c>
      <c r="K74" s="48">
        <v>7</v>
      </c>
      <c r="L74" s="48"/>
      <c r="M74" s="50">
        <f aca="true" t="shared" si="11" ref="M74:M82">IF(L74="",K74,IF(K74&gt;=5,L74,MAX(K74,L74)))</f>
        <v>7</v>
      </c>
      <c r="N74" s="48">
        <v>9</v>
      </c>
      <c r="O74" s="48"/>
      <c r="P74" s="50">
        <f aca="true" t="shared" si="12" ref="P74:P82">IF(O74="",N74,IF(N74&gt;=5,O74,MAX(N74,O74)))</f>
        <v>9</v>
      </c>
      <c r="Q74" s="48">
        <v>4</v>
      </c>
      <c r="R74" s="427">
        <v>5</v>
      </c>
      <c r="S74" s="50">
        <f aca="true" t="shared" si="13" ref="S74:S82">IF(R74="",Q74,IF(Q74&gt;=5,R74,MAX(Q74,R74)))</f>
        <v>5</v>
      </c>
      <c r="T74" s="48">
        <v>4</v>
      </c>
      <c r="U74" s="522">
        <v>6</v>
      </c>
      <c r="V74" s="50">
        <f aca="true" t="shared" si="14" ref="V74:V82">IF(U74="",T74,IF(T74&gt;=5,U74,MAX(T74,U74)))</f>
        <v>6</v>
      </c>
      <c r="W74" s="664">
        <v>5</v>
      </c>
      <c r="X74" s="664"/>
      <c r="Y74" s="50">
        <f aca="true" t="shared" si="15" ref="Y74:Y82">IF(X74="",W74,IF(W74&gt;=5,X74,MAX(W74,X74)))</f>
        <v>5</v>
      </c>
      <c r="Z74" s="48">
        <v>6</v>
      </c>
      <c r="AA74" s="48"/>
      <c r="AB74" s="50">
        <f aca="true" t="shared" si="16" ref="AB74:AB82">IF(AA74="",Z74,IF(Z74&gt;=5,AA74,MAX(Z74,AA74)))</f>
        <v>6</v>
      </c>
      <c r="AC74" s="48">
        <v>10</v>
      </c>
      <c r="AD74" s="48"/>
      <c r="AE74" s="50">
        <f aca="true" t="shared" si="17" ref="AE74:AE82">IF(AD74="",AC74,IF(AC74&gt;=5,AD74,MAX(AC74,AD74)))</f>
        <v>10</v>
      </c>
      <c r="AF74" s="76">
        <f t="shared" si="9"/>
        <v>6.3</v>
      </c>
      <c r="AG74" s="51" t="str">
        <f aca="true" t="shared" si="18" ref="AG74:AG82">IF(AF74&gt;=9,"Xuaát Saéc",IF(AF74&gt;=8,"Gioûi",IF(AF74&gt;=7,"Khaù",IF(AF74&gt;=6,"TB.Khaù",IF(AF74&gt;=5,"Trung Bình",IF(AF74&gt;=4,"Yeáu","Keùm"))))))</f>
        <v>TB.Khaù</v>
      </c>
    </row>
    <row r="75" spans="1:33" ht="22.5" customHeight="1">
      <c r="A75" s="77">
        <v>66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54" t="s">
        <v>93</v>
      </c>
      <c r="H75" s="48">
        <v>5</v>
      </c>
      <c r="I75" s="48"/>
      <c r="J75" s="50">
        <f t="shared" si="10"/>
        <v>5</v>
      </c>
      <c r="K75" s="48">
        <v>7</v>
      </c>
      <c r="L75" s="48"/>
      <c r="M75" s="50">
        <f t="shared" si="11"/>
        <v>7</v>
      </c>
      <c r="N75" s="48">
        <v>10</v>
      </c>
      <c r="O75" s="48"/>
      <c r="P75" s="50">
        <f t="shared" si="12"/>
        <v>10</v>
      </c>
      <c r="Q75" s="48">
        <v>4</v>
      </c>
      <c r="R75" s="427">
        <v>5</v>
      </c>
      <c r="S75" s="50">
        <f t="shared" si="13"/>
        <v>5</v>
      </c>
      <c r="T75" s="48">
        <v>4</v>
      </c>
      <c r="U75" s="522">
        <v>5</v>
      </c>
      <c r="V75" s="50">
        <f t="shared" si="14"/>
        <v>5</v>
      </c>
      <c r="W75" s="664">
        <v>5</v>
      </c>
      <c r="X75" s="664"/>
      <c r="Y75" s="50">
        <f t="shared" si="15"/>
        <v>5</v>
      </c>
      <c r="Z75" s="48">
        <v>4</v>
      </c>
      <c r="AA75" s="48">
        <v>5</v>
      </c>
      <c r="AB75" s="50">
        <f t="shared" si="16"/>
        <v>5</v>
      </c>
      <c r="AC75" s="48">
        <v>5</v>
      </c>
      <c r="AD75" s="48"/>
      <c r="AE75" s="50">
        <f t="shared" si="17"/>
        <v>5</v>
      </c>
      <c r="AF75" s="76">
        <f aca="true" t="shared" si="19" ref="AF75:AF82">ROUND(SUMPRODUCT(H75:AE75,$H$9:$AE$9)/SUM($H$9:$AE$9),2)</f>
        <v>6.13</v>
      </c>
      <c r="AG75" s="51" t="str">
        <f t="shared" si="18"/>
        <v>TB.Khaù</v>
      </c>
    </row>
    <row r="76" spans="1:33" ht="22.5" customHeight="1">
      <c r="A76" s="73">
        <v>67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54" t="s">
        <v>93</v>
      </c>
      <c r="H76" s="48">
        <v>4</v>
      </c>
      <c r="I76" s="48">
        <v>7</v>
      </c>
      <c r="J76" s="50">
        <f t="shared" si="10"/>
        <v>7</v>
      </c>
      <c r="K76" s="48">
        <v>7</v>
      </c>
      <c r="L76" s="48"/>
      <c r="M76" s="50">
        <f t="shared" si="11"/>
        <v>7</v>
      </c>
      <c r="N76" s="48">
        <v>10</v>
      </c>
      <c r="O76" s="48"/>
      <c r="P76" s="50">
        <f t="shared" si="12"/>
        <v>10</v>
      </c>
      <c r="Q76" s="48">
        <v>4</v>
      </c>
      <c r="R76" s="427">
        <v>5</v>
      </c>
      <c r="S76" s="50">
        <f t="shared" si="13"/>
        <v>5</v>
      </c>
      <c r="T76" s="48">
        <v>5</v>
      </c>
      <c r="U76" s="522"/>
      <c r="V76" s="50">
        <f t="shared" si="14"/>
        <v>5</v>
      </c>
      <c r="W76" s="664">
        <v>6</v>
      </c>
      <c r="X76" s="664"/>
      <c r="Y76" s="50">
        <f t="shared" si="15"/>
        <v>6</v>
      </c>
      <c r="Z76" s="48">
        <v>6</v>
      </c>
      <c r="AA76" s="48"/>
      <c r="AB76" s="50">
        <f t="shared" si="16"/>
        <v>6</v>
      </c>
      <c r="AC76" s="48">
        <v>10</v>
      </c>
      <c r="AD76" s="48"/>
      <c r="AE76" s="50">
        <f t="shared" si="17"/>
        <v>10</v>
      </c>
      <c r="AF76" s="76">
        <f t="shared" si="19"/>
        <v>6.7</v>
      </c>
      <c r="AG76" s="51" t="str">
        <f t="shared" si="18"/>
        <v>TB.Khaù</v>
      </c>
    </row>
    <row r="77" spans="1:33" ht="22.5" customHeight="1">
      <c r="A77" s="77">
        <v>68</v>
      </c>
      <c r="B77" s="55" t="s">
        <v>217</v>
      </c>
      <c r="C77" s="56" t="s">
        <v>218</v>
      </c>
      <c r="D77" s="75">
        <v>409160118</v>
      </c>
      <c r="E77" s="46" t="s">
        <v>283</v>
      </c>
      <c r="F77" s="74" t="s">
        <v>11</v>
      </c>
      <c r="G77" s="61" t="s">
        <v>93</v>
      </c>
      <c r="H77" s="48">
        <v>4</v>
      </c>
      <c r="I77" s="48">
        <v>6</v>
      </c>
      <c r="J77" s="50">
        <f t="shared" si="10"/>
        <v>6</v>
      </c>
      <c r="K77" s="48">
        <v>7</v>
      </c>
      <c r="L77" s="48"/>
      <c r="M77" s="50">
        <f t="shared" si="11"/>
        <v>7</v>
      </c>
      <c r="N77" s="48">
        <v>6</v>
      </c>
      <c r="O77" s="48"/>
      <c r="P77" s="50">
        <f t="shared" si="12"/>
        <v>6</v>
      </c>
      <c r="Q77" s="48">
        <v>2</v>
      </c>
      <c r="R77" s="427">
        <v>5</v>
      </c>
      <c r="S77" s="50">
        <f t="shared" si="13"/>
        <v>5</v>
      </c>
      <c r="T77" s="48">
        <v>4</v>
      </c>
      <c r="U77" s="522">
        <v>4</v>
      </c>
      <c r="V77" s="50">
        <f t="shared" si="14"/>
        <v>4</v>
      </c>
      <c r="W77" s="664">
        <v>3</v>
      </c>
      <c r="X77" s="664">
        <v>5</v>
      </c>
      <c r="Y77" s="50">
        <f t="shared" si="15"/>
        <v>5</v>
      </c>
      <c r="Z77" s="48">
        <v>4</v>
      </c>
      <c r="AA77" s="48">
        <v>5</v>
      </c>
      <c r="AB77" s="50">
        <f t="shared" si="16"/>
        <v>5</v>
      </c>
      <c r="AC77" s="48">
        <v>5</v>
      </c>
      <c r="AD77" s="48"/>
      <c r="AE77" s="50">
        <f t="shared" si="17"/>
        <v>5</v>
      </c>
      <c r="AF77" s="76">
        <f t="shared" si="19"/>
        <v>5.48</v>
      </c>
      <c r="AG77" s="51" t="str">
        <f t="shared" si="18"/>
        <v>Trung Bình</v>
      </c>
    </row>
    <row r="78" spans="1:33" ht="22.5" customHeight="1">
      <c r="A78" s="73">
        <v>69</v>
      </c>
      <c r="B78" s="55" t="s">
        <v>219</v>
      </c>
      <c r="C78" s="56" t="s">
        <v>218</v>
      </c>
      <c r="D78" s="75">
        <v>409160119</v>
      </c>
      <c r="E78" s="46" t="s">
        <v>284</v>
      </c>
      <c r="F78" s="74" t="s">
        <v>15</v>
      </c>
      <c r="G78" s="61" t="s">
        <v>93</v>
      </c>
      <c r="H78" s="48">
        <v>1</v>
      </c>
      <c r="I78" s="48">
        <v>5</v>
      </c>
      <c r="J78" s="50">
        <f t="shared" si="10"/>
        <v>5</v>
      </c>
      <c r="K78" s="48"/>
      <c r="L78" s="48"/>
      <c r="M78" s="50">
        <f t="shared" si="11"/>
        <v>0</v>
      </c>
      <c r="N78" s="48">
        <v>10</v>
      </c>
      <c r="O78" s="48"/>
      <c r="P78" s="50">
        <f t="shared" si="12"/>
        <v>10</v>
      </c>
      <c r="Q78" s="48">
        <v>0</v>
      </c>
      <c r="R78" s="427">
        <v>1</v>
      </c>
      <c r="S78" s="50">
        <f t="shared" si="13"/>
        <v>1</v>
      </c>
      <c r="T78" s="48">
        <v>3</v>
      </c>
      <c r="U78" s="522">
        <v>4</v>
      </c>
      <c r="V78" s="50">
        <f t="shared" si="14"/>
        <v>4</v>
      </c>
      <c r="W78" s="664">
        <v>3</v>
      </c>
      <c r="X78" s="664">
        <v>7</v>
      </c>
      <c r="Y78" s="50">
        <f t="shared" si="15"/>
        <v>7</v>
      </c>
      <c r="Z78" s="48"/>
      <c r="AA78" s="48"/>
      <c r="AB78" s="50">
        <f t="shared" si="16"/>
        <v>0</v>
      </c>
      <c r="AC78" s="48">
        <v>3</v>
      </c>
      <c r="AD78" s="48"/>
      <c r="AE78" s="50">
        <f t="shared" si="17"/>
        <v>3</v>
      </c>
      <c r="AF78" s="76">
        <f t="shared" si="19"/>
        <v>4.52</v>
      </c>
      <c r="AG78" s="51" t="str">
        <f t="shared" si="18"/>
        <v>Yeáu</v>
      </c>
    </row>
    <row r="79" spans="1:33" ht="22.5" customHeight="1">
      <c r="A79" s="77">
        <v>70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61" t="s">
        <v>92</v>
      </c>
      <c r="H79" s="48">
        <v>5</v>
      </c>
      <c r="I79" s="48"/>
      <c r="J79" s="50">
        <f t="shared" si="10"/>
        <v>5</v>
      </c>
      <c r="K79" s="48">
        <v>5</v>
      </c>
      <c r="L79" s="48"/>
      <c r="M79" s="50">
        <f t="shared" si="11"/>
        <v>5</v>
      </c>
      <c r="N79" s="48">
        <v>10</v>
      </c>
      <c r="O79" s="48"/>
      <c r="P79" s="50">
        <f t="shared" si="12"/>
        <v>10</v>
      </c>
      <c r="Q79" s="48">
        <v>3</v>
      </c>
      <c r="R79" s="427">
        <v>6</v>
      </c>
      <c r="S79" s="50">
        <f t="shared" si="13"/>
        <v>6</v>
      </c>
      <c r="T79" s="48">
        <v>5</v>
      </c>
      <c r="U79" s="522"/>
      <c r="V79" s="50">
        <f t="shared" si="14"/>
        <v>5</v>
      </c>
      <c r="W79" s="664">
        <v>5</v>
      </c>
      <c r="X79" s="664"/>
      <c r="Y79" s="50">
        <f t="shared" si="15"/>
        <v>5</v>
      </c>
      <c r="Z79" s="48">
        <v>5</v>
      </c>
      <c r="AA79" s="48"/>
      <c r="AB79" s="50">
        <f t="shared" si="16"/>
        <v>5</v>
      </c>
      <c r="AC79" s="48">
        <v>5</v>
      </c>
      <c r="AD79" s="48"/>
      <c r="AE79" s="50">
        <f t="shared" si="17"/>
        <v>5</v>
      </c>
      <c r="AF79" s="76">
        <f t="shared" si="19"/>
        <v>6.04</v>
      </c>
      <c r="AG79" s="51" t="str">
        <f t="shared" si="18"/>
        <v>TB.Khaù</v>
      </c>
    </row>
    <row r="80" spans="1:33" ht="22.5" customHeight="1">
      <c r="A80" s="77">
        <v>71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61" t="s">
        <v>93</v>
      </c>
      <c r="H80" s="48">
        <v>4</v>
      </c>
      <c r="I80" s="48">
        <v>6</v>
      </c>
      <c r="J80" s="50">
        <f t="shared" si="10"/>
        <v>6</v>
      </c>
      <c r="K80" s="48">
        <v>7</v>
      </c>
      <c r="L80" s="48"/>
      <c r="M80" s="50">
        <f t="shared" si="11"/>
        <v>7</v>
      </c>
      <c r="N80" s="48">
        <v>10</v>
      </c>
      <c r="O80" s="48"/>
      <c r="P80" s="50">
        <f t="shared" si="12"/>
        <v>10</v>
      </c>
      <c r="Q80" s="48">
        <v>6</v>
      </c>
      <c r="R80" s="427"/>
      <c r="S80" s="50">
        <f t="shared" si="13"/>
        <v>6</v>
      </c>
      <c r="T80" s="48">
        <v>7</v>
      </c>
      <c r="U80" s="522"/>
      <c r="V80" s="50">
        <f t="shared" si="14"/>
        <v>7</v>
      </c>
      <c r="W80" s="664">
        <v>5</v>
      </c>
      <c r="X80" s="664"/>
      <c r="Y80" s="50">
        <f t="shared" si="15"/>
        <v>5</v>
      </c>
      <c r="Z80" s="48">
        <v>6</v>
      </c>
      <c r="AA80" s="48"/>
      <c r="AB80" s="50">
        <f t="shared" si="16"/>
        <v>6</v>
      </c>
      <c r="AC80" s="48">
        <v>8</v>
      </c>
      <c r="AD80" s="48"/>
      <c r="AE80" s="50">
        <f t="shared" si="17"/>
        <v>8</v>
      </c>
      <c r="AF80" s="76">
        <f t="shared" si="19"/>
        <v>6.78</v>
      </c>
      <c r="AG80" s="51" t="str">
        <f t="shared" si="18"/>
        <v>TB.Khaù</v>
      </c>
    </row>
    <row r="81" spans="1:33" ht="22.5" customHeight="1">
      <c r="A81" s="73">
        <v>72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61" t="s">
        <v>93</v>
      </c>
      <c r="H81" s="48">
        <v>5</v>
      </c>
      <c r="I81" s="48"/>
      <c r="J81" s="50">
        <f t="shared" si="10"/>
        <v>5</v>
      </c>
      <c r="K81" s="48">
        <v>7</v>
      </c>
      <c r="L81" s="48"/>
      <c r="M81" s="50">
        <f t="shared" si="11"/>
        <v>7</v>
      </c>
      <c r="N81" s="48">
        <v>10</v>
      </c>
      <c r="O81" s="48"/>
      <c r="P81" s="50">
        <f t="shared" si="12"/>
        <v>10</v>
      </c>
      <c r="Q81" s="48">
        <v>6</v>
      </c>
      <c r="R81" s="427"/>
      <c r="S81" s="50">
        <f t="shared" si="13"/>
        <v>6</v>
      </c>
      <c r="T81" s="48">
        <v>6</v>
      </c>
      <c r="U81" s="522"/>
      <c r="V81" s="50">
        <f t="shared" si="14"/>
        <v>6</v>
      </c>
      <c r="W81" s="664">
        <v>5</v>
      </c>
      <c r="X81" s="664"/>
      <c r="Y81" s="50">
        <f t="shared" si="15"/>
        <v>5</v>
      </c>
      <c r="Z81" s="48">
        <v>7</v>
      </c>
      <c r="AA81" s="48"/>
      <c r="AB81" s="50">
        <f t="shared" si="16"/>
        <v>7</v>
      </c>
      <c r="AC81" s="48">
        <v>9</v>
      </c>
      <c r="AD81" s="48"/>
      <c r="AE81" s="50">
        <f t="shared" si="17"/>
        <v>9</v>
      </c>
      <c r="AF81" s="76">
        <f t="shared" si="19"/>
        <v>6.52</v>
      </c>
      <c r="AG81" s="51" t="str">
        <f t="shared" si="18"/>
        <v>TB.Khaù</v>
      </c>
    </row>
    <row r="82" spans="1:33" ht="22.5" customHeight="1" thickBot="1">
      <c r="A82" s="83">
        <v>73</v>
      </c>
      <c r="B82" s="62" t="s">
        <v>207</v>
      </c>
      <c r="C82" s="63" t="s">
        <v>208</v>
      </c>
      <c r="D82" s="85">
        <v>409160123</v>
      </c>
      <c r="E82" s="64" t="s">
        <v>288</v>
      </c>
      <c r="F82" s="84" t="s">
        <v>30</v>
      </c>
      <c r="G82" s="65" t="s">
        <v>93</v>
      </c>
      <c r="H82" s="66">
        <v>4</v>
      </c>
      <c r="I82" s="66">
        <v>6</v>
      </c>
      <c r="J82" s="67">
        <f t="shared" si="10"/>
        <v>6</v>
      </c>
      <c r="K82" s="66">
        <v>5</v>
      </c>
      <c r="L82" s="66"/>
      <c r="M82" s="67">
        <f t="shared" si="11"/>
        <v>5</v>
      </c>
      <c r="N82" s="66">
        <v>10</v>
      </c>
      <c r="O82" s="66"/>
      <c r="P82" s="67">
        <f t="shared" si="12"/>
        <v>10</v>
      </c>
      <c r="Q82" s="66">
        <v>4</v>
      </c>
      <c r="R82" s="428">
        <v>5</v>
      </c>
      <c r="S82" s="67">
        <f t="shared" si="13"/>
        <v>5</v>
      </c>
      <c r="T82" s="66">
        <v>4</v>
      </c>
      <c r="U82" s="523">
        <v>7</v>
      </c>
      <c r="V82" s="67">
        <f t="shared" si="14"/>
        <v>7</v>
      </c>
      <c r="W82" s="666">
        <v>5</v>
      </c>
      <c r="X82" s="666"/>
      <c r="Y82" s="67">
        <f t="shared" si="15"/>
        <v>5</v>
      </c>
      <c r="Z82" s="66">
        <v>6</v>
      </c>
      <c r="AA82" s="66"/>
      <c r="AB82" s="67">
        <f t="shared" si="16"/>
        <v>6</v>
      </c>
      <c r="AC82" s="66">
        <v>9</v>
      </c>
      <c r="AD82" s="66"/>
      <c r="AE82" s="67">
        <f t="shared" si="17"/>
        <v>9</v>
      </c>
      <c r="AF82" s="88">
        <f t="shared" si="19"/>
        <v>6.35</v>
      </c>
      <c r="AG82" s="68" t="str">
        <f t="shared" si="18"/>
        <v>TB.Khaù</v>
      </c>
    </row>
    <row r="83" spans="1:33" s="120" customFormat="1" ht="22.5" customHeight="1" thickTop="1">
      <c r="A83" s="113"/>
      <c r="B83" s="114"/>
      <c r="C83" s="114"/>
      <c r="D83" s="115"/>
      <c r="E83" s="116"/>
      <c r="F83" s="115"/>
      <c r="G83" s="115"/>
      <c r="H83" s="134"/>
      <c r="I83" s="134"/>
      <c r="J83" s="134"/>
      <c r="K83" s="134"/>
      <c r="L83" s="134"/>
      <c r="M83" s="134"/>
      <c r="N83" s="134"/>
      <c r="O83" s="115"/>
      <c r="P83" s="124"/>
      <c r="Q83" s="115"/>
      <c r="R83" s="372"/>
      <c r="S83" s="124"/>
      <c r="T83" s="124"/>
      <c r="U83" s="524"/>
      <c r="V83" s="135"/>
      <c r="W83" s="667"/>
      <c r="X83" s="668" t="s">
        <v>90</v>
      </c>
      <c r="Y83" s="115"/>
      <c r="Z83" s="115"/>
      <c r="AA83" s="115"/>
      <c r="AB83" s="115"/>
      <c r="AC83" s="135"/>
      <c r="AD83" s="135"/>
      <c r="AE83" s="135"/>
      <c r="AF83" s="135"/>
      <c r="AG83" s="137"/>
    </row>
    <row r="84" spans="1:33" s="120" customFormat="1" ht="15" customHeight="1">
      <c r="A84" s="113"/>
      <c r="B84" s="114"/>
      <c r="D84" s="28" t="s">
        <v>231</v>
      </c>
      <c r="E84" s="121"/>
      <c r="F84" s="122"/>
      <c r="G84" s="123"/>
      <c r="H84" s="28"/>
      <c r="I84" s="28"/>
      <c r="J84" s="28"/>
      <c r="K84" s="28"/>
      <c r="L84" s="28"/>
      <c r="M84" s="28"/>
      <c r="N84" s="28"/>
      <c r="O84" s="117"/>
      <c r="P84" s="118"/>
      <c r="Q84" s="117"/>
      <c r="R84" s="371"/>
      <c r="S84" s="118"/>
      <c r="T84" s="118"/>
      <c r="U84" s="525"/>
      <c r="W84" s="669"/>
      <c r="X84" s="536" t="s">
        <v>91</v>
      </c>
      <c r="Y84" s="117"/>
      <c r="Z84" s="117"/>
      <c r="AA84" s="117"/>
      <c r="AB84" s="117"/>
      <c r="AG84" s="131"/>
    </row>
    <row r="85" spans="1:33" s="120" customFormat="1" ht="15" customHeight="1">
      <c r="A85" s="113"/>
      <c r="D85" s="124" t="s">
        <v>31</v>
      </c>
      <c r="E85" s="125"/>
      <c r="F85" s="113"/>
      <c r="G85" s="126"/>
      <c r="H85" s="28"/>
      <c r="I85" s="28"/>
      <c r="J85" s="28"/>
      <c r="K85" s="28"/>
      <c r="L85" s="28"/>
      <c r="M85" s="28"/>
      <c r="N85" s="28"/>
      <c r="O85" s="117"/>
      <c r="P85" s="118"/>
      <c r="Q85" s="117"/>
      <c r="R85" s="371"/>
      <c r="S85" s="118"/>
      <c r="T85" s="118"/>
      <c r="U85" s="525"/>
      <c r="W85" s="669"/>
      <c r="X85" s="670" t="s">
        <v>301</v>
      </c>
      <c r="Y85" s="117"/>
      <c r="Z85" s="117"/>
      <c r="AA85" s="117"/>
      <c r="AB85" s="117"/>
      <c r="AG85" s="131"/>
    </row>
    <row r="86" spans="1:33" s="120" customFormat="1" ht="15.75">
      <c r="A86" s="113"/>
      <c r="D86" s="28"/>
      <c r="E86" s="125"/>
      <c r="F86" s="113"/>
      <c r="G86" s="126"/>
      <c r="H86" s="28"/>
      <c r="I86" s="28"/>
      <c r="J86" s="28"/>
      <c r="K86" s="28"/>
      <c r="L86" s="28"/>
      <c r="M86" s="28"/>
      <c r="N86" s="28"/>
      <c r="O86" s="117"/>
      <c r="P86" s="118"/>
      <c r="Q86" s="117"/>
      <c r="R86" s="371"/>
      <c r="S86" s="118"/>
      <c r="T86" s="118"/>
      <c r="U86" s="525"/>
      <c r="W86" s="669"/>
      <c r="X86" s="670"/>
      <c r="Y86" s="117"/>
      <c r="Z86" s="117"/>
      <c r="AA86" s="117"/>
      <c r="AB86" s="117"/>
      <c r="AG86" s="131"/>
    </row>
    <row r="87" spans="1:33" s="120" customFormat="1" ht="15" customHeight="1">
      <c r="A87" s="113"/>
      <c r="C87" s="118"/>
      <c r="D87" s="118"/>
      <c r="E87" s="125"/>
      <c r="F87" s="113"/>
      <c r="G87" s="126"/>
      <c r="H87" s="28"/>
      <c r="I87" s="28"/>
      <c r="J87" s="28"/>
      <c r="K87" s="28"/>
      <c r="L87" s="28"/>
      <c r="M87" s="28"/>
      <c r="N87" s="28"/>
      <c r="O87" s="117"/>
      <c r="P87" s="118"/>
      <c r="Q87" s="117"/>
      <c r="R87" s="371"/>
      <c r="S87" s="118"/>
      <c r="T87" s="118"/>
      <c r="U87" s="525"/>
      <c r="W87" s="669"/>
      <c r="X87" s="670"/>
      <c r="Y87" s="117"/>
      <c r="Z87" s="117"/>
      <c r="AA87" s="117"/>
      <c r="AB87" s="117"/>
      <c r="AG87" s="131"/>
    </row>
    <row r="88" spans="1:33" s="120" customFormat="1" ht="15.75">
      <c r="A88" s="127"/>
      <c r="C88" s="127"/>
      <c r="D88" s="128"/>
      <c r="E88" s="125"/>
      <c r="F88" s="113"/>
      <c r="G88" s="126"/>
      <c r="H88" s="28"/>
      <c r="I88" s="28"/>
      <c r="J88" s="28"/>
      <c r="K88" s="28"/>
      <c r="L88" s="28"/>
      <c r="M88" s="28"/>
      <c r="N88" s="28"/>
      <c r="O88" s="117"/>
      <c r="P88" s="129"/>
      <c r="Q88" s="117"/>
      <c r="R88" s="371"/>
      <c r="S88" s="129"/>
      <c r="T88" s="129"/>
      <c r="U88" s="526"/>
      <c r="W88" s="669"/>
      <c r="X88" s="671"/>
      <c r="Y88" s="117"/>
      <c r="Z88" s="117"/>
      <c r="AA88" s="117"/>
      <c r="AB88" s="117"/>
      <c r="AG88" s="131"/>
    </row>
    <row r="89" spans="1:33" s="120" customFormat="1" ht="15.75">
      <c r="A89" s="113"/>
      <c r="D89" s="118" t="s">
        <v>232</v>
      </c>
      <c r="E89" s="125"/>
      <c r="F89" s="113"/>
      <c r="G89" s="126"/>
      <c r="H89" s="28"/>
      <c r="I89" s="28"/>
      <c r="J89" s="28"/>
      <c r="K89" s="28"/>
      <c r="L89" s="28"/>
      <c r="M89" s="28"/>
      <c r="N89" s="118"/>
      <c r="O89" s="117"/>
      <c r="P89" s="129"/>
      <c r="Q89" s="117"/>
      <c r="R89" s="371"/>
      <c r="S89" s="28"/>
      <c r="T89" s="129"/>
      <c r="U89" s="526"/>
      <c r="W89" s="669"/>
      <c r="X89" s="670" t="s">
        <v>302</v>
      </c>
      <c r="Y89" s="117"/>
      <c r="Z89" s="117"/>
      <c r="AA89" s="117"/>
      <c r="AB89" s="117"/>
      <c r="AG89" s="131"/>
    </row>
  </sheetData>
  <sheetProtection/>
  <autoFilter ref="A8:AG82"/>
  <mergeCells count="39">
    <mergeCell ref="A3:E3"/>
    <mergeCell ref="A4:AG4"/>
    <mergeCell ref="O7:O8"/>
    <mergeCell ref="P7:P8"/>
    <mergeCell ref="X7:X8"/>
    <mergeCell ref="F7:F9"/>
    <mergeCell ref="V7:V8"/>
    <mergeCell ref="M7:M8"/>
    <mergeCell ref="N7:N8"/>
    <mergeCell ref="A5:AG5"/>
    <mergeCell ref="A1:E1"/>
    <mergeCell ref="R1:AF1"/>
    <mergeCell ref="A2:E2"/>
    <mergeCell ref="R2:AF2"/>
    <mergeCell ref="AA7:AA8"/>
    <mergeCell ref="H7:H8"/>
    <mergeCell ref="I7:I8"/>
    <mergeCell ref="J7:J8"/>
    <mergeCell ref="L7:L8"/>
    <mergeCell ref="K7:K8"/>
    <mergeCell ref="Z7:Z8"/>
    <mergeCell ref="Q7:Q8"/>
    <mergeCell ref="R7:R8"/>
    <mergeCell ref="S7:S8"/>
    <mergeCell ref="G7:G9"/>
    <mergeCell ref="A7:A9"/>
    <mergeCell ref="D7:D9"/>
    <mergeCell ref="B7:C7"/>
    <mergeCell ref="E7:E9"/>
    <mergeCell ref="T7:T8"/>
    <mergeCell ref="Y7:Y8"/>
    <mergeCell ref="W7:W8"/>
    <mergeCell ref="U7:U8"/>
    <mergeCell ref="AF7:AF8"/>
    <mergeCell ref="AG7:AG8"/>
    <mergeCell ref="AB7:AB8"/>
    <mergeCell ref="AC7:AC8"/>
    <mergeCell ref="AD7:AD8"/>
    <mergeCell ref="AE7:AE8"/>
  </mergeCells>
  <printOptions/>
  <pageMargins left="0.16" right="0.16" top="0.44" bottom="0.25" header="0.24" footer="0.16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G89"/>
  <sheetViews>
    <sheetView zoomScalePageLayoutView="0" workbookViewId="0" topLeftCell="A6">
      <pane xSplit="3" ySplit="4" topLeftCell="D73" activePane="bottomRight" state="frozen"/>
      <selection pane="topLeft" activeCell="A6" sqref="A6"/>
      <selection pane="topRight" activeCell="D6" sqref="D6"/>
      <selection pane="bottomLeft" activeCell="A10" sqref="A10"/>
      <selection pane="bottomRight" activeCell="A42" sqref="A42:IV42"/>
    </sheetView>
  </sheetViews>
  <sheetFormatPr defaultColWidth="8.796875" defaultRowHeight="15"/>
  <cols>
    <col min="1" max="1" width="3.8984375" style="1" customWidth="1"/>
    <col min="2" max="2" width="16.19921875" style="10" customWidth="1"/>
    <col min="3" max="3" width="6.09765625" style="10" customWidth="1"/>
    <col min="4" max="4" width="8.3984375" style="130" customWidth="1"/>
    <col min="5" max="5" width="8.8984375" style="11" customWidth="1"/>
    <col min="6" max="6" width="11.69921875" style="11" bestFit="1" customWidth="1"/>
    <col min="7" max="7" width="5" style="11" customWidth="1"/>
    <col min="8" max="13" width="4.3984375" style="2" customWidth="1"/>
    <col min="14" max="14" width="4.59765625" style="559" customWidth="1"/>
    <col min="15" max="15" width="4.3984375" style="559" customWidth="1"/>
    <col min="16" max="16" width="4.3984375" style="2" customWidth="1"/>
    <col min="17" max="18" width="4.3984375" style="477" customWidth="1"/>
    <col min="19" max="25" width="4.3984375" style="2" customWidth="1"/>
    <col min="26" max="26" width="4.3984375" style="6" customWidth="1"/>
    <col min="27" max="27" width="4.3984375" style="379" customWidth="1"/>
    <col min="28" max="30" width="4.3984375" style="1" customWidth="1"/>
    <col min="31" max="31" width="4.19921875" style="1" customWidth="1"/>
    <col min="32" max="32" width="4.59765625" style="111" customWidth="1"/>
    <col min="33" max="33" width="9.19921875" style="112" customWidth="1"/>
    <col min="34" max="16384" width="9" style="1" customWidth="1"/>
  </cols>
  <sheetData>
    <row r="1" spans="1:33" s="2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22"/>
      <c r="L1" s="22"/>
      <c r="M1" s="22"/>
      <c r="N1" s="545"/>
      <c r="O1" s="545"/>
      <c r="P1" s="22"/>
      <c r="Q1" s="466"/>
      <c r="R1" s="709" t="s">
        <v>221</v>
      </c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23"/>
    </row>
    <row r="2" spans="1:33" s="2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22"/>
      <c r="L2" s="22"/>
      <c r="M2" s="22"/>
      <c r="N2" s="545"/>
      <c r="O2" s="545"/>
      <c r="P2" s="22"/>
      <c r="Q2" s="466"/>
      <c r="R2" s="709" t="s">
        <v>222</v>
      </c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26"/>
    </row>
    <row r="3" spans="1:33" s="2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22"/>
      <c r="M3" s="27"/>
      <c r="N3" s="546"/>
      <c r="O3" s="546"/>
      <c r="P3" s="27"/>
      <c r="Q3" s="467"/>
      <c r="R3" s="467"/>
      <c r="S3" s="27"/>
      <c r="T3" s="27"/>
      <c r="U3" s="27"/>
      <c r="V3" s="27"/>
      <c r="W3" s="27"/>
      <c r="X3" s="22"/>
      <c r="Y3" s="22"/>
      <c r="Z3" s="28"/>
      <c r="AA3" s="371"/>
      <c r="AB3" s="28"/>
      <c r="AC3" s="29"/>
      <c r="AD3" s="24"/>
      <c r="AF3" s="99"/>
      <c r="AG3" s="100"/>
    </row>
    <row r="4" spans="1:33" s="30" customFormat="1" ht="18" customHeight="1">
      <c r="A4" s="710" t="s">
        <v>227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55"/>
      <c r="M4" s="710"/>
      <c r="N4" s="755"/>
      <c r="O4" s="755"/>
      <c r="P4" s="755"/>
      <c r="Q4" s="755"/>
      <c r="R4" s="755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07"/>
    </row>
    <row r="5" spans="1:33" s="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56"/>
      <c r="M5" s="707"/>
      <c r="N5" s="756"/>
      <c r="O5" s="756"/>
      <c r="P5" s="756"/>
      <c r="Q5" s="756"/>
      <c r="R5" s="756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</row>
    <row r="6" spans="1:33" s="30" customFormat="1" ht="9.75" customHeight="1" thickBot="1">
      <c r="A6" s="31"/>
      <c r="B6" s="31"/>
      <c r="C6" s="31"/>
      <c r="D6" s="31"/>
      <c r="E6" s="32"/>
      <c r="F6" s="31"/>
      <c r="G6" s="31"/>
      <c r="H6" s="32"/>
      <c r="I6" s="32"/>
      <c r="J6" s="32"/>
      <c r="K6" s="32"/>
      <c r="L6" s="211"/>
      <c r="M6" s="32"/>
      <c r="N6" s="547"/>
      <c r="O6" s="547"/>
      <c r="P6" s="211"/>
      <c r="Q6" s="468"/>
      <c r="R6" s="468"/>
      <c r="S6" s="32"/>
      <c r="T6" s="32"/>
      <c r="U6" s="32"/>
      <c r="V6" s="32"/>
      <c r="W6" s="32"/>
      <c r="X6" s="32"/>
      <c r="Y6" s="32"/>
      <c r="Z6" s="92"/>
      <c r="AA6" s="372"/>
      <c r="AB6" s="92"/>
      <c r="AC6" s="93"/>
      <c r="AD6" s="94"/>
      <c r="AE6" s="95"/>
      <c r="AF6" s="101"/>
      <c r="AG6" s="102"/>
    </row>
    <row r="7" spans="1:33" ht="17.25" customHeight="1" thickTop="1">
      <c r="A7" s="711" t="s">
        <v>1</v>
      </c>
      <c r="B7" s="753" t="s">
        <v>58</v>
      </c>
      <c r="C7" s="754"/>
      <c r="D7" s="746" t="s">
        <v>55</v>
      </c>
      <c r="E7" s="746" t="s">
        <v>56</v>
      </c>
      <c r="F7" s="746" t="s">
        <v>57</v>
      </c>
      <c r="G7" s="674" t="s">
        <v>220</v>
      </c>
      <c r="H7" s="734" t="s">
        <v>76</v>
      </c>
      <c r="I7" s="732" t="s">
        <v>60</v>
      </c>
      <c r="J7" s="732" t="s">
        <v>61</v>
      </c>
      <c r="K7" s="734" t="s">
        <v>77</v>
      </c>
      <c r="L7" s="732" t="s">
        <v>60</v>
      </c>
      <c r="M7" s="732" t="s">
        <v>61</v>
      </c>
      <c r="N7" s="749" t="s">
        <v>78</v>
      </c>
      <c r="O7" s="751" t="s">
        <v>60</v>
      </c>
      <c r="P7" s="732" t="s">
        <v>61</v>
      </c>
      <c r="Q7" s="757" t="s">
        <v>79</v>
      </c>
      <c r="R7" s="759" t="s">
        <v>60</v>
      </c>
      <c r="S7" s="732" t="s">
        <v>61</v>
      </c>
      <c r="T7" s="734" t="s">
        <v>80</v>
      </c>
      <c r="U7" s="732" t="s">
        <v>60</v>
      </c>
      <c r="V7" s="732" t="s">
        <v>61</v>
      </c>
      <c r="W7" s="728" t="s">
        <v>81</v>
      </c>
      <c r="X7" s="732" t="s">
        <v>60</v>
      </c>
      <c r="Y7" s="732" t="s">
        <v>61</v>
      </c>
      <c r="Z7" s="728" t="s">
        <v>352</v>
      </c>
      <c r="AA7" s="740" t="s">
        <v>60</v>
      </c>
      <c r="AB7" s="732" t="s">
        <v>61</v>
      </c>
      <c r="AC7" s="728" t="s">
        <v>83</v>
      </c>
      <c r="AD7" s="732" t="s">
        <v>60</v>
      </c>
      <c r="AE7" s="732" t="s">
        <v>61</v>
      </c>
      <c r="AF7" s="761" t="s">
        <v>84</v>
      </c>
      <c r="AG7" s="763" t="s">
        <v>85</v>
      </c>
    </row>
    <row r="8" spans="1:33" ht="68.25" customHeight="1">
      <c r="A8" s="712"/>
      <c r="B8" s="33" t="s">
        <v>228</v>
      </c>
      <c r="C8" s="34" t="s">
        <v>230</v>
      </c>
      <c r="D8" s="747"/>
      <c r="E8" s="747"/>
      <c r="F8" s="747"/>
      <c r="G8" s="675"/>
      <c r="H8" s="735"/>
      <c r="I8" s="733"/>
      <c r="J8" s="733"/>
      <c r="K8" s="735"/>
      <c r="L8" s="733"/>
      <c r="M8" s="733"/>
      <c r="N8" s="750"/>
      <c r="O8" s="752"/>
      <c r="P8" s="733"/>
      <c r="Q8" s="758"/>
      <c r="R8" s="760"/>
      <c r="S8" s="733"/>
      <c r="T8" s="735"/>
      <c r="U8" s="733"/>
      <c r="V8" s="733"/>
      <c r="W8" s="729"/>
      <c r="X8" s="733"/>
      <c r="Y8" s="733"/>
      <c r="Z8" s="729"/>
      <c r="AA8" s="741"/>
      <c r="AB8" s="733"/>
      <c r="AC8" s="729"/>
      <c r="AD8" s="733"/>
      <c r="AE8" s="733"/>
      <c r="AF8" s="762"/>
      <c r="AG8" s="764"/>
    </row>
    <row r="9" spans="1:33" s="2" customFormat="1" ht="24" customHeight="1" thickBot="1">
      <c r="A9" s="713"/>
      <c r="B9" s="97"/>
      <c r="C9" s="98"/>
      <c r="D9" s="748"/>
      <c r="E9" s="748"/>
      <c r="F9" s="748"/>
      <c r="G9" s="706"/>
      <c r="H9" s="96">
        <v>0</v>
      </c>
      <c r="I9" s="96">
        <v>0</v>
      </c>
      <c r="J9" s="96">
        <v>5</v>
      </c>
      <c r="K9" s="96">
        <v>0</v>
      </c>
      <c r="L9" s="96">
        <v>0</v>
      </c>
      <c r="M9" s="96">
        <v>5</v>
      </c>
      <c r="N9" s="548">
        <v>0</v>
      </c>
      <c r="O9" s="548">
        <v>0</v>
      </c>
      <c r="P9" s="96">
        <v>4</v>
      </c>
      <c r="Q9" s="469">
        <v>0</v>
      </c>
      <c r="R9" s="469">
        <v>0</v>
      </c>
      <c r="S9" s="96">
        <v>3</v>
      </c>
      <c r="T9" s="96">
        <v>0</v>
      </c>
      <c r="U9" s="96">
        <v>0</v>
      </c>
      <c r="V9" s="96">
        <v>4</v>
      </c>
      <c r="W9" s="96">
        <v>0</v>
      </c>
      <c r="X9" s="96">
        <v>0</v>
      </c>
      <c r="Y9" s="96">
        <v>1</v>
      </c>
      <c r="Z9" s="96">
        <v>0</v>
      </c>
      <c r="AA9" s="373">
        <v>0</v>
      </c>
      <c r="AB9" s="96">
        <v>1</v>
      </c>
      <c r="AC9" s="96">
        <v>0</v>
      </c>
      <c r="AD9" s="96">
        <v>0</v>
      </c>
      <c r="AE9" s="96">
        <v>0</v>
      </c>
      <c r="AF9" s="103">
        <f>SUM(H9:AE9)</f>
        <v>23</v>
      </c>
      <c r="AG9" s="104">
        <v>0</v>
      </c>
    </row>
    <row r="10" spans="1:33" ht="22.5" customHeight="1" thickTop="1">
      <c r="A10" s="69">
        <v>1</v>
      </c>
      <c r="B10" s="35" t="s">
        <v>95</v>
      </c>
      <c r="C10" s="36" t="s">
        <v>96</v>
      </c>
      <c r="D10" s="37">
        <v>409160048</v>
      </c>
      <c r="E10" s="38" t="s">
        <v>236</v>
      </c>
      <c r="F10" s="70" t="s">
        <v>15</v>
      </c>
      <c r="G10" s="39" t="s">
        <v>92</v>
      </c>
      <c r="H10" s="71">
        <v>8</v>
      </c>
      <c r="I10" s="37"/>
      <c r="J10" s="37">
        <f aca="true" t="shared" si="0" ref="J10:J41">IF(I10="",H10,IF(H10&gt;=5,I10,MAX(H10,I10)))</f>
        <v>8</v>
      </c>
      <c r="K10" s="71">
        <v>4</v>
      </c>
      <c r="L10" s="37">
        <v>8</v>
      </c>
      <c r="M10" s="37">
        <f aca="true" t="shared" si="1" ref="M10:M41">IF(L10="",K10,IF(K10&gt;=5,L10,MAX(K10,L10)))</f>
        <v>8</v>
      </c>
      <c r="N10" s="549">
        <v>6</v>
      </c>
      <c r="O10" s="550"/>
      <c r="P10" s="37">
        <f aca="true" t="shared" si="2" ref="P10:P41">IF(O10="",N10,IF(N10&gt;=5,O10,MAX(N10,O10)))</f>
        <v>6</v>
      </c>
      <c r="Q10" s="470">
        <v>8</v>
      </c>
      <c r="R10" s="471"/>
      <c r="S10" s="37">
        <f aca="true" t="shared" si="3" ref="S10:S41">IF(R10="",Q10,IF(Q10&gt;=5,R10,MAX(Q10,R10)))</f>
        <v>8</v>
      </c>
      <c r="T10" s="71">
        <v>7</v>
      </c>
      <c r="U10" s="37"/>
      <c r="V10" s="37">
        <f aca="true" t="shared" si="4" ref="V10:V41">IF(U10="",T10,IF(T10&gt;=5,U10,MAX(T10,U10)))</f>
        <v>7</v>
      </c>
      <c r="W10" s="71">
        <v>8</v>
      </c>
      <c r="X10" s="37"/>
      <c r="Y10" s="37">
        <f aca="true" t="shared" si="5" ref="Y10:Y41">IF(X10="",W10,IF(W10&gt;=5,X10,MAX(W10,X10)))</f>
        <v>8</v>
      </c>
      <c r="Z10" s="71">
        <v>0</v>
      </c>
      <c r="AA10" s="374"/>
      <c r="AB10" s="37">
        <f aca="true" t="shared" si="6" ref="AB10:AB41">IF(AA10="",Z10,IF(Z10&gt;=5,AA10,MAX(Z10,AA10)))</f>
        <v>0</v>
      </c>
      <c r="AC10" s="71">
        <v>6</v>
      </c>
      <c r="AD10" s="37"/>
      <c r="AE10" s="37">
        <f aca="true" t="shared" si="7" ref="AE10:AE41">IF(AD10="",AC10,IF(AC10&gt;=5,AD10,MAX(AC10,AD10)))</f>
        <v>6</v>
      </c>
      <c r="AF10" s="105">
        <f aca="true" t="shared" si="8" ref="AF10:AF41">ROUND(SUMPRODUCT(H10:AE10,$H$9:$AE$9)/SUM($H$9:$AE$9),2)</f>
        <v>7.13</v>
      </c>
      <c r="AG10" s="106" t="str">
        <f aca="true" t="shared" si="9" ref="AG10:AG41">IF(AF10&gt;=9,"Xuaát Saéc",IF(AF10&gt;=8,"Gioûi",IF(AF10&gt;=7,"Khaù",IF(AF10&gt;=6,"TB.Khaù",IF(AF10&gt;=5,"Trung Bình",IF(AF10&gt;=4,"Yeáu","Keùm"))))))</f>
        <v>Khaù</v>
      </c>
    </row>
    <row r="11" spans="1:33" ht="22.5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47" t="s">
        <v>93</v>
      </c>
      <c r="H11" s="75">
        <v>8</v>
      </c>
      <c r="I11" s="59"/>
      <c r="J11" s="52">
        <f t="shared" si="0"/>
        <v>8</v>
      </c>
      <c r="K11" s="75">
        <v>6</v>
      </c>
      <c r="L11" s="375"/>
      <c r="M11" s="52">
        <f t="shared" si="1"/>
        <v>6</v>
      </c>
      <c r="N11" s="551">
        <v>7</v>
      </c>
      <c r="O11" s="552"/>
      <c r="P11" s="52">
        <f t="shared" si="2"/>
        <v>7</v>
      </c>
      <c r="Q11" s="353">
        <v>7</v>
      </c>
      <c r="R11" s="354"/>
      <c r="S11" s="52">
        <f t="shared" si="3"/>
        <v>7</v>
      </c>
      <c r="T11" s="75">
        <v>7</v>
      </c>
      <c r="U11" s="59"/>
      <c r="V11" s="52">
        <f t="shared" si="4"/>
        <v>7</v>
      </c>
      <c r="W11" s="75">
        <v>7</v>
      </c>
      <c r="X11" s="59"/>
      <c r="Y11" s="52">
        <f t="shared" si="5"/>
        <v>7</v>
      </c>
      <c r="Z11" s="75">
        <v>6</v>
      </c>
      <c r="AA11" s="375"/>
      <c r="AB11" s="52">
        <f t="shared" si="6"/>
        <v>6</v>
      </c>
      <c r="AC11" s="75">
        <v>6</v>
      </c>
      <c r="AD11" s="59"/>
      <c r="AE11" s="52">
        <f t="shared" si="7"/>
        <v>6</v>
      </c>
      <c r="AF11" s="107">
        <f t="shared" si="8"/>
        <v>6.96</v>
      </c>
      <c r="AG11" s="108" t="str">
        <f t="shared" si="9"/>
        <v>TB.Khaù</v>
      </c>
    </row>
    <row r="12" spans="1:33" ht="22.5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47" t="s">
        <v>93</v>
      </c>
      <c r="H12" s="75">
        <v>3</v>
      </c>
      <c r="I12" s="52">
        <v>6</v>
      </c>
      <c r="J12" s="52">
        <f t="shared" si="0"/>
        <v>6</v>
      </c>
      <c r="K12" s="75">
        <v>5</v>
      </c>
      <c r="L12" s="376"/>
      <c r="M12" s="52">
        <f t="shared" si="1"/>
        <v>5</v>
      </c>
      <c r="N12" s="551">
        <v>3</v>
      </c>
      <c r="O12" s="553">
        <v>5</v>
      </c>
      <c r="P12" s="52">
        <f t="shared" si="2"/>
        <v>5</v>
      </c>
      <c r="Q12" s="353">
        <v>5</v>
      </c>
      <c r="R12" s="355"/>
      <c r="S12" s="52">
        <f t="shared" si="3"/>
        <v>5</v>
      </c>
      <c r="T12" s="75">
        <v>6</v>
      </c>
      <c r="U12" s="52"/>
      <c r="V12" s="52">
        <f t="shared" si="4"/>
        <v>6</v>
      </c>
      <c r="W12" s="75">
        <v>6</v>
      </c>
      <c r="X12" s="52"/>
      <c r="Y12" s="52">
        <f t="shared" si="5"/>
        <v>6</v>
      </c>
      <c r="Z12" s="75"/>
      <c r="AA12" s="376"/>
      <c r="AB12" s="52">
        <f t="shared" si="6"/>
        <v>0</v>
      </c>
      <c r="AC12" s="75">
        <v>6</v>
      </c>
      <c r="AD12" s="52"/>
      <c r="AE12" s="52">
        <f t="shared" si="7"/>
        <v>6</v>
      </c>
      <c r="AF12" s="107">
        <f t="shared" si="8"/>
        <v>5.22</v>
      </c>
      <c r="AG12" s="108" t="str">
        <f t="shared" si="9"/>
        <v>Trung Bình</v>
      </c>
    </row>
    <row r="13" spans="1:33" ht="22.5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47" t="s">
        <v>93</v>
      </c>
      <c r="H13" s="75">
        <v>8</v>
      </c>
      <c r="I13" s="59"/>
      <c r="J13" s="52">
        <f t="shared" si="0"/>
        <v>8</v>
      </c>
      <c r="K13" s="75">
        <v>6</v>
      </c>
      <c r="L13" s="375"/>
      <c r="M13" s="52">
        <f t="shared" si="1"/>
        <v>6</v>
      </c>
      <c r="N13" s="551">
        <v>7</v>
      </c>
      <c r="O13" s="552"/>
      <c r="P13" s="52">
        <f t="shared" si="2"/>
        <v>7</v>
      </c>
      <c r="Q13" s="353">
        <v>8</v>
      </c>
      <c r="R13" s="354"/>
      <c r="S13" s="52">
        <f t="shared" si="3"/>
        <v>8</v>
      </c>
      <c r="T13" s="75">
        <v>6</v>
      </c>
      <c r="U13" s="59"/>
      <c r="V13" s="52">
        <f t="shared" si="4"/>
        <v>6</v>
      </c>
      <c r="W13" s="75">
        <v>7</v>
      </c>
      <c r="X13" s="59"/>
      <c r="Y13" s="52">
        <f t="shared" si="5"/>
        <v>7</v>
      </c>
      <c r="Z13" s="75">
        <v>3</v>
      </c>
      <c r="AA13" s="375"/>
      <c r="AB13" s="52">
        <f t="shared" si="6"/>
        <v>3</v>
      </c>
      <c r="AC13" s="75">
        <v>6</v>
      </c>
      <c r="AD13" s="59"/>
      <c r="AE13" s="52">
        <f t="shared" si="7"/>
        <v>6</v>
      </c>
      <c r="AF13" s="107">
        <f t="shared" si="8"/>
        <v>6.78</v>
      </c>
      <c r="AG13" s="108" t="str">
        <f t="shared" si="9"/>
        <v>TB.Khaù</v>
      </c>
    </row>
    <row r="14" spans="1:33" ht="22.5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47" t="s">
        <v>93</v>
      </c>
      <c r="H14" s="75">
        <v>7</v>
      </c>
      <c r="I14" s="52"/>
      <c r="J14" s="52">
        <f t="shared" si="0"/>
        <v>7</v>
      </c>
      <c r="K14" s="75">
        <v>4</v>
      </c>
      <c r="L14" s="52">
        <v>6</v>
      </c>
      <c r="M14" s="52">
        <f t="shared" si="1"/>
        <v>6</v>
      </c>
      <c r="N14" s="551">
        <v>3</v>
      </c>
      <c r="O14" s="553">
        <v>5</v>
      </c>
      <c r="P14" s="52">
        <f t="shared" si="2"/>
        <v>5</v>
      </c>
      <c r="Q14" s="472">
        <v>5</v>
      </c>
      <c r="R14" s="473"/>
      <c r="S14" s="52">
        <f t="shared" si="3"/>
        <v>5</v>
      </c>
      <c r="T14" s="75">
        <v>7</v>
      </c>
      <c r="U14" s="52"/>
      <c r="V14" s="52">
        <f t="shared" si="4"/>
        <v>7</v>
      </c>
      <c r="W14" s="75">
        <v>7</v>
      </c>
      <c r="X14" s="52"/>
      <c r="Y14" s="52">
        <f t="shared" si="5"/>
        <v>7</v>
      </c>
      <c r="Z14" s="75">
        <v>0</v>
      </c>
      <c r="AA14" s="376">
        <v>10</v>
      </c>
      <c r="AB14" s="52">
        <f t="shared" si="6"/>
        <v>10</v>
      </c>
      <c r="AC14" s="75">
        <v>6</v>
      </c>
      <c r="AD14" s="52"/>
      <c r="AE14" s="52">
        <f t="shared" si="7"/>
        <v>6</v>
      </c>
      <c r="AF14" s="107">
        <f t="shared" si="8"/>
        <v>6.3</v>
      </c>
      <c r="AG14" s="108" t="str">
        <f t="shared" si="9"/>
        <v>TB.Khaù</v>
      </c>
    </row>
    <row r="15" spans="1:33" ht="22.5" customHeight="1">
      <c r="A15" s="77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47" t="s">
        <v>93</v>
      </c>
      <c r="H15" s="75">
        <v>6</v>
      </c>
      <c r="I15" s="59"/>
      <c r="J15" s="52">
        <f t="shared" si="0"/>
        <v>6</v>
      </c>
      <c r="K15" s="75">
        <v>4</v>
      </c>
      <c r="L15" s="59">
        <v>6</v>
      </c>
      <c r="M15" s="52">
        <f t="shared" si="1"/>
        <v>6</v>
      </c>
      <c r="N15" s="551">
        <v>4</v>
      </c>
      <c r="O15" s="560">
        <v>7</v>
      </c>
      <c r="P15" s="52">
        <f t="shared" si="2"/>
        <v>7</v>
      </c>
      <c r="Q15" s="472">
        <v>3</v>
      </c>
      <c r="R15" s="474">
        <v>6</v>
      </c>
      <c r="S15" s="52">
        <f t="shared" si="3"/>
        <v>6</v>
      </c>
      <c r="T15" s="75">
        <v>8</v>
      </c>
      <c r="U15" s="59"/>
      <c r="V15" s="52">
        <f t="shared" si="4"/>
        <v>8</v>
      </c>
      <c r="W15" s="75">
        <v>6</v>
      </c>
      <c r="X15" s="59"/>
      <c r="Y15" s="52">
        <f t="shared" si="5"/>
        <v>6</v>
      </c>
      <c r="Z15" s="75">
        <v>0</v>
      </c>
      <c r="AA15" s="375"/>
      <c r="AB15" s="52">
        <f t="shared" si="6"/>
        <v>0</v>
      </c>
      <c r="AC15" s="75">
        <v>6</v>
      </c>
      <c r="AD15" s="59"/>
      <c r="AE15" s="52">
        <f t="shared" si="7"/>
        <v>6</v>
      </c>
      <c r="AF15" s="107">
        <f t="shared" si="8"/>
        <v>6.26</v>
      </c>
      <c r="AG15" s="108" t="str">
        <f t="shared" si="9"/>
        <v>TB.Khaù</v>
      </c>
    </row>
    <row r="16" spans="1:33" ht="22.5" customHeight="1">
      <c r="A16" s="73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47" t="s">
        <v>93</v>
      </c>
      <c r="H16" s="75">
        <v>4</v>
      </c>
      <c r="I16" s="52">
        <v>6</v>
      </c>
      <c r="J16" s="52">
        <f t="shared" si="0"/>
        <v>6</v>
      </c>
      <c r="K16" s="75">
        <v>4</v>
      </c>
      <c r="L16" s="52">
        <v>5</v>
      </c>
      <c r="M16" s="52">
        <f t="shared" si="1"/>
        <v>5</v>
      </c>
      <c r="N16" s="551">
        <v>3</v>
      </c>
      <c r="O16" s="553">
        <v>5</v>
      </c>
      <c r="P16" s="52">
        <f t="shared" si="2"/>
        <v>5</v>
      </c>
      <c r="Q16" s="472">
        <v>5</v>
      </c>
      <c r="R16" s="473"/>
      <c r="S16" s="52">
        <f t="shared" si="3"/>
        <v>5</v>
      </c>
      <c r="T16" s="75">
        <v>7</v>
      </c>
      <c r="U16" s="52"/>
      <c r="V16" s="52">
        <f t="shared" si="4"/>
        <v>7</v>
      </c>
      <c r="W16" s="75">
        <v>6</v>
      </c>
      <c r="X16" s="52"/>
      <c r="Y16" s="52">
        <f t="shared" si="5"/>
        <v>6</v>
      </c>
      <c r="Z16" s="75">
        <v>10</v>
      </c>
      <c r="AA16" s="376"/>
      <c r="AB16" s="52">
        <f t="shared" si="6"/>
        <v>10</v>
      </c>
      <c r="AC16" s="75">
        <v>6</v>
      </c>
      <c r="AD16" s="52"/>
      <c r="AE16" s="52">
        <f t="shared" si="7"/>
        <v>6</v>
      </c>
      <c r="AF16" s="107">
        <f t="shared" si="8"/>
        <v>5.83</v>
      </c>
      <c r="AG16" s="108" t="str">
        <f t="shared" si="9"/>
        <v>Trung Bình</v>
      </c>
    </row>
    <row r="17" spans="1:33" ht="22.5" customHeight="1">
      <c r="A17" s="77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47" t="s">
        <v>93</v>
      </c>
      <c r="H17" s="75">
        <v>7</v>
      </c>
      <c r="I17" s="59"/>
      <c r="J17" s="52">
        <f t="shared" si="0"/>
        <v>7</v>
      </c>
      <c r="K17" s="75">
        <v>3</v>
      </c>
      <c r="L17" s="59">
        <v>7</v>
      </c>
      <c r="M17" s="52">
        <f t="shared" si="1"/>
        <v>7</v>
      </c>
      <c r="N17" s="551">
        <v>3</v>
      </c>
      <c r="O17" s="552">
        <v>6</v>
      </c>
      <c r="P17" s="52">
        <f t="shared" si="2"/>
        <v>6</v>
      </c>
      <c r="Q17" s="472">
        <v>6</v>
      </c>
      <c r="R17" s="474"/>
      <c r="S17" s="52">
        <f t="shared" si="3"/>
        <v>6</v>
      </c>
      <c r="T17" s="75">
        <v>6</v>
      </c>
      <c r="U17" s="59"/>
      <c r="V17" s="52">
        <f t="shared" si="4"/>
        <v>6</v>
      </c>
      <c r="W17" s="75">
        <v>7</v>
      </c>
      <c r="X17" s="59"/>
      <c r="Y17" s="52">
        <f t="shared" si="5"/>
        <v>7</v>
      </c>
      <c r="Z17" s="75">
        <v>0</v>
      </c>
      <c r="AA17" s="375">
        <v>8</v>
      </c>
      <c r="AB17" s="52">
        <f t="shared" si="6"/>
        <v>8</v>
      </c>
      <c r="AC17" s="75">
        <v>7</v>
      </c>
      <c r="AD17" s="59"/>
      <c r="AE17" s="52">
        <f t="shared" si="7"/>
        <v>7</v>
      </c>
      <c r="AF17" s="107">
        <f t="shared" si="8"/>
        <v>6.57</v>
      </c>
      <c r="AG17" s="108" t="str">
        <f t="shared" si="9"/>
        <v>TB.Khaù</v>
      </c>
    </row>
    <row r="18" spans="1:33" ht="22.5" customHeight="1">
      <c r="A18" s="73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47" t="s">
        <v>93</v>
      </c>
      <c r="H18" s="75">
        <v>8</v>
      </c>
      <c r="I18" s="52"/>
      <c r="J18" s="52">
        <f t="shared" si="0"/>
        <v>8</v>
      </c>
      <c r="K18" s="75">
        <v>4</v>
      </c>
      <c r="L18" s="52">
        <v>5</v>
      </c>
      <c r="M18" s="52">
        <f t="shared" si="1"/>
        <v>5</v>
      </c>
      <c r="N18" s="551">
        <v>4</v>
      </c>
      <c r="O18" s="553">
        <v>6</v>
      </c>
      <c r="P18" s="52">
        <f t="shared" si="2"/>
        <v>6</v>
      </c>
      <c r="Q18" s="472">
        <v>6</v>
      </c>
      <c r="R18" s="473"/>
      <c r="S18" s="52">
        <f t="shared" si="3"/>
        <v>6</v>
      </c>
      <c r="T18" s="75">
        <v>7</v>
      </c>
      <c r="U18" s="52"/>
      <c r="V18" s="52">
        <f t="shared" si="4"/>
        <v>7</v>
      </c>
      <c r="W18" s="75">
        <v>8</v>
      </c>
      <c r="X18" s="52"/>
      <c r="Y18" s="52">
        <f t="shared" si="5"/>
        <v>8</v>
      </c>
      <c r="Z18" s="75">
        <v>0</v>
      </c>
      <c r="AA18" s="376">
        <v>10</v>
      </c>
      <c r="AB18" s="52">
        <f t="shared" si="6"/>
        <v>10</v>
      </c>
      <c r="AC18" s="75">
        <v>7</v>
      </c>
      <c r="AD18" s="52"/>
      <c r="AE18" s="52">
        <f t="shared" si="7"/>
        <v>7</v>
      </c>
      <c r="AF18" s="107">
        <f t="shared" si="8"/>
        <v>6.65</v>
      </c>
      <c r="AG18" s="108" t="str">
        <f t="shared" si="9"/>
        <v>TB.Khaù</v>
      </c>
    </row>
    <row r="19" spans="1:33" ht="22.5" customHeight="1">
      <c r="A19" s="77">
        <v>10</v>
      </c>
      <c r="B19" s="43" t="s">
        <v>210</v>
      </c>
      <c r="C19" s="53" t="s">
        <v>110</v>
      </c>
      <c r="D19" s="45">
        <v>409160057</v>
      </c>
      <c r="E19" s="46" t="s">
        <v>245</v>
      </c>
      <c r="F19" s="74" t="s">
        <v>19</v>
      </c>
      <c r="G19" s="47" t="s">
        <v>93</v>
      </c>
      <c r="H19" s="75"/>
      <c r="I19" s="59"/>
      <c r="J19" s="52">
        <f t="shared" si="0"/>
        <v>0</v>
      </c>
      <c r="K19" s="75"/>
      <c r="L19" s="375">
        <v>5</v>
      </c>
      <c r="M19" s="52">
        <f t="shared" si="1"/>
        <v>5</v>
      </c>
      <c r="N19" s="551"/>
      <c r="O19" s="552"/>
      <c r="P19" s="52">
        <f t="shared" si="2"/>
        <v>0</v>
      </c>
      <c r="Q19" s="353"/>
      <c r="R19" s="354"/>
      <c r="S19" s="52">
        <f t="shared" si="3"/>
        <v>0</v>
      </c>
      <c r="T19" s="75">
        <v>5</v>
      </c>
      <c r="U19" s="59"/>
      <c r="V19" s="52">
        <f t="shared" si="4"/>
        <v>5</v>
      </c>
      <c r="W19" s="75">
        <v>5</v>
      </c>
      <c r="X19" s="59"/>
      <c r="Y19" s="52">
        <f t="shared" si="5"/>
        <v>5</v>
      </c>
      <c r="Z19" s="75"/>
      <c r="AA19" s="375"/>
      <c r="AB19" s="52">
        <f t="shared" si="6"/>
        <v>0</v>
      </c>
      <c r="AC19" s="75">
        <v>7</v>
      </c>
      <c r="AD19" s="59"/>
      <c r="AE19" s="52">
        <f t="shared" si="7"/>
        <v>7</v>
      </c>
      <c r="AF19" s="107">
        <f t="shared" si="8"/>
        <v>2.17</v>
      </c>
      <c r="AG19" s="108" t="str">
        <f t="shared" si="9"/>
        <v>Keùm</v>
      </c>
    </row>
    <row r="20" spans="1:33" ht="22.5" customHeight="1">
      <c r="A20" s="77">
        <v>11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47" t="s">
        <v>93</v>
      </c>
      <c r="H20" s="75">
        <v>4</v>
      </c>
      <c r="I20" s="52">
        <v>6</v>
      </c>
      <c r="J20" s="52">
        <f t="shared" si="0"/>
        <v>6</v>
      </c>
      <c r="K20" s="75">
        <v>3</v>
      </c>
      <c r="L20" s="52">
        <v>5</v>
      </c>
      <c r="M20" s="52">
        <f t="shared" si="1"/>
        <v>5</v>
      </c>
      <c r="N20" s="551">
        <v>4</v>
      </c>
      <c r="O20" s="553">
        <v>6</v>
      </c>
      <c r="P20" s="52">
        <f t="shared" si="2"/>
        <v>6</v>
      </c>
      <c r="Q20" s="472">
        <v>7</v>
      </c>
      <c r="R20" s="473"/>
      <c r="S20" s="52">
        <f t="shared" si="3"/>
        <v>7</v>
      </c>
      <c r="T20" s="75">
        <v>6</v>
      </c>
      <c r="U20" s="52"/>
      <c r="V20" s="52">
        <f t="shared" si="4"/>
        <v>6</v>
      </c>
      <c r="W20" s="75">
        <v>6</v>
      </c>
      <c r="X20" s="52"/>
      <c r="Y20" s="52">
        <f t="shared" si="5"/>
        <v>6</v>
      </c>
      <c r="Z20" s="75">
        <v>8</v>
      </c>
      <c r="AA20" s="376"/>
      <c r="AB20" s="52">
        <f t="shared" si="6"/>
        <v>8</v>
      </c>
      <c r="AC20" s="75">
        <v>5</v>
      </c>
      <c r="AD20" s="52"/>
      <c r="AE20" s="52">
        <f t="shared" si="7"/>
        <v>5</v>
      </c>
      <c r="AF20" s="107">
        <f t="shared" si="8"/>
        <v>6</v>
      </c>
      <c r="AG20" s="108" t="str">
        <f t="shared" si="9"/>
        <v>TB.Khaù</v>
      </c>
    </row>
    <row r="21" spans="1:33" ht="22.5" customHeight="1">
      <c r="A21" s="73">
        <v>12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47" t="s">
        <v>93</v>
      </c>
      <c r="H21" s="79">
        <v>7</v>
      </c>
      <c r="I21" s="59"/>
      <c r="J21" s="52">
        <f t="shared" si="0"/>
        <v>7</v>
      </c>
      <c r="K21" s="75">
        <v>4</v>
      </c>
      <c r="L21" s="59">
        <v>5</v>
      </c>
      <c r="M21" s="52">
        <f t="shared" si="1"/>
        <v>5</v>
      </c>
      <c r="N21" s="551">
        <v>5</v>
      </c>
      <c r="O21" s="552"/>
      <c r="P21" s="52">
        <f t="shared" si="2"/>
        <v>5</v>
      </c>
      <c r="Q21" s="472">
        <v>5</v>
      </c>
      <c r="R21" s="474"/>
      <c r="S21" s="52">
        <f t="shared" si="3"/>
        <v>5</v>
      </c>
      <c r="T21" s="75">
        <v>6</v>
      </c>
      <c r="U21" s="59"/>
      <c r="V21" s="52">
        <f t="shared" si="4"/>
        <v>6</v>
      </c>
      <c r="W21" s="75">
        <v>7</v>
      </c>
      <c r="X21" s="59"/>
      <c r="Y21" s="52">
        <f t="shared" si="5"/>
        <v>7</v>
      </c>
      <c r="Z21" s="75">
        <v>0</v>
      </c>
      <c r="AA21" s="375"/>
      <c r="AB21" s="52">
        <f t="shared" si="6"/>
        <v>0</v>
      </c>
      <c r="AC21" s="75">
        <v>5</v>
      </c>
      <c r="AD21" s="59"/>
      <c r="AE21" s="52">
        <f t="shared" si="7"/>
        <v>5</v>
      </c>
      <c r="AF21" s="107">
        <f t="shared" si="8"/>
        <v>5.48</v>
      </c>
      <c r="AG21" s="108" t="str">
        <f t="shared" si="9"/>
        <v>Trung Bình</v>
      </c>
    </row>
    <row r="22" spans="1:33" ht="22.5" customHeight="1">
      <c r="A22" s="77">
        <v>13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47" t="s">
        <v>93</v>
      </c>
      <c r="H22" s="75">
        <v>7</v>
      </c>
      <c r="I22" s="52"/>
      <c r="J22" s="52">
        <f t="shared" si="0"/>
        <v>7</v>
      </c>
      <c r="K22" s="75">
        <v>4</v>
      </c>
      <c r="L22" s="52">
        <v>6</v>
      </c>
      <c r="M22" s="52">
        <f t="shared" si="1"/>
        <v>6</v>
      </c>
      <c r="N22" s="551">
        <v>4</v>
      </c>
      <c r="O22" s="553">
        <v>7</v>
      </c>
      <c r="P22" s="52">
        <f t="shared" si="2"/>
        <v>7</v>
      </c>
      <c r="Q22" s="472">
        <v>6</v>
      </c>
      <c r="R22" s="473"/>
      <c r="S22" s="52">
        <f t="shared" si="3"/>
        <v>6</v>
      </c>
      <c r="T22" s="75">
        <v>7</v>
      </c>
      <c r="U22" s="52"/>
      <c r="V22" s="52">
        <f t="shared" si="4"/>
        <v>7</v>
      </c>
      <c r="W22" s="75">
        <v>7</v>
      </c>
      <c r="X22" s="52"/>
      <c r="Y22" s="52">
        <f t="shared" si="5"/>
        <v>7</v>
      </c>
      <c r="Z22" s="75">
        <v>0</v>
      </c>
      <c r="AA22" s="376">
        <v>10</v>
      </c>
      <c r="AB22" s="52">
        <f t="shared" si="6"/>
        <v>10</v>
      </c>
      <c r="AC22" s="75">
        <v>7</v>
      </c>
      <c r="AD22" s="52"/>
      <c r="AE22" s="52">
        <f t="shared" si="7"/>
        <v>7</v>
      </c>
      <c r="AF22" s="107">
        <f t="shared" si="8"/>
        <v>6.78</v>
      </c>
      <c r="AG22" s="108" t="str">
        <f t="shared" si="9"/>
        <v>TB.Khaù</v>
      </c>
    </row>
    <row r="23" spans="1:33" ht="22.5" customHeight="1">
      <c r="A23" s="73">
        <v>14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47" t="s">
        <v>93</v>
      </c>
      <c r="H23" s="75">
        <v>6</v>
      </c>
      <c r="I23" s="59"/>
      <c r="J23" s="52">
        <f t="shared" si="0"/>
        <v>6</v>
      </c>
      <c r="K23" s="75">
        <v>3</v>
      </c>
      <c r="L23" s="59">
        <v>5</v>
      </c>
      <c r="M23" s="52">
        <f t="shared" si="1"/>
        <v>5</v>
      </c>
      <c r="N23" s="551">
        <v>5</v>
      </c>
      <c r="O23" s="552"/>
      <c r="P23" s="52">
        <f t="shared" si="2"/>
        <v>5</v>
      </c>
      <c r="Q23" s="472">
        <v>3</v>
      </c>
      <c r="R23" s="474">
        <v>6</v>
      </c>
      <c r="S23" s="52">
        <f t="shared" si="3"/>
        <v>6</v>
      </c>
      <c r="T23" s="75">
        <v>7</v>
      </c>
      <c r="U23" s="59"/>
      <c r="V23" s="52">
        <f t="shared" si="4"/>
        <v>7</v>
      </c>
      <c r="W23" s="75">
        <v>7</v>
      </c>
      <c r="X23" s="59"/>
      <c r="Y23" s="52">
        <f t="shared" si="5"/>
        <v>7</v>
      </c>
      <c r="Z23" s="75">
        <v>0</v>
      </c>
      <c r="AA23" s="375">
        <v>10</v>
      </c>
      <c r="AB23" s="52">
        <f t="shared" si="6"/>
        <v>10</v>
      </c>
      <c r="AC23" s="75">
        <v>8</v>
      </c>
      <c r="AD23" s="59"/>
      <c r="AE23" s="52">
        <f t="shared" si="7"/>
        <v>8</v>
      </c>
      <c r="AF23" s="107">
        <f t="shared" si="8"/>
        <v>6</v>
      </c>
      <c r="AG23" s="108" t="str">
        <f t="shared" si="9"/>
        <v>TB.Khaù</v>
      </c>
    </row>
    <row r="24" spans="1:33" ht="22.5" customHeight="1">
      <c r="A24" s="77">
        <v>15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47" t="s">
        <v>93</v>
      </c>
      <c r="H24" s="75">
        <v>7</v>
      </c>
      <c r="I24" s="52"/>
      <c r="J24" s="52">
        <f t="shared" si="0"/>
        <v>7</v>
      </c>
      <c r="K24" s="75">
        <v>5</v>
      </c>
      <c r="L24" s="376"/>
      <c r="M24" s="52">
        <f t="shared" si="1"/>
        <v>5</v>
      </c>
      <c r="N24" s="551">
        <v>3</v>
      </c>
      <c r="O24" s="553">
        <v>7</v>
      </c>
      <c r="P24" s="52">
        <f t="shared" si="2"/>
        <v>7</v>
      </c>
      <c r="Q24" s="353">
        <v>4</v>
      </c>
      <c r="R24" s="355">
        <v>5</v>
      </c>
      <c r="S24" s="52">
        <f t="shared" si="3"/>
        <v>5</v>
      </c>
      <c r="T24" s="75">
        <v>7</v>
      </c>
      <c r="U24" s="52"/>
      <c r="V24" s="52">
        <f t="shared" si="4"/>
        <v>7</v>
      </c>
      <c r="W24" s="75">
        <v>5</v>
      </c>
      <c r="X24" s="52"/>
      <c r="Y24" s="52">
        <f t="shared" si="5"/>
        <v>5</v>
      </c>
      <c r="Z24" s="75">
        <v>0</v>
      </c>
      <c r="AA24" s="376"/>
      <c r="AB24" s="52">
        <f t="shared" si="6"/>
        <v>0</v>
      </c>
      <c r="AC24" s="75">
        <v>6</v>
      </c>
      <c r="AD24" s="52"/>
      <c r="AE24" s="52">
        <f t="shared" si="7"/>
        <v>6</v>
      </c>
      <c r="AF24" s="107">
        <f t="shared" si="8"/>
        <v>5.91</v>
      </c>
      <c r="AG24" s="108" t="str">
        <f t="shared" si="9"/>
        <v>Trung Bình</v>
      </c>
    </row>
    <row r="25" spans="1:33" ht="22.5" customHeight="1">
      <c r="A25" s="77">
        <v>16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54" t="s">
        <v>93</v>
      </c>
      <c r="H25" s="75">
        <v>6</v>
      </c>
      <c r="I25" s="59"/>
      <c r="J25" s="52">
        <f t="shared" si="0"/>
        <v>6</v>
      </c>
      <c r="K25" s="75">
        <v>4</v>
      </c>
      <c r="L25" s="59">
        <v>6</v>
      </c>
      <c r="M25" s="52">
        <f t="shared" si="1"/>
        <v>6</v>
      </c>
      <c r="N25" s="551">
        <v>6</v>
      </c>
      <c r="O25" s="552"/>
      <c r="P25" s="52">
        <f t="shared" si="2"/>
        <v>6</v>
      </c>
      <c r="Q25" s="472">
        <v>5</v>
      </c>
      <c r="R25" s="474"/>
      <c r="S25" s="52">
        <f t="shared" si="3"/>
        <v>5</v>
      </c>
      <c r="T25" s="75">
        <v>7</v>
      </c>
      <c r="U25" s="59"/>
      <c r="V25" s="52">
        <f t="shared" si="4"/>
        <v>7</v>
      </c>
      <c r="W25" s="75">
        <v>8</v>
      </c>
      <c r="X25" s="59"/>
      <c r="Y25" s="52">
        <f t="shared" si="5"/>
        <v>8</v>
      </c>
      <c r="Z25" s="75">
        <v>0</v>
      </c>
      <c r="AA25" s="375"/>
      <c r="AB25" s="52">
        <f t="shared" si="6"/>
        <v>0</v>
      </c>
      <c r="AC25" s="75">
        <v>5</v>
      </c>
      <c r="AD25" s="59"/>
      <c r="AE25" s="52">
        <f t="shared" si="7"/>
        <v>5</v>
      </c>
      <c r="AF25" s="107">
        <f t="shared" si="8"/>
        <v>5.87</v>
      </c>
      <c r="AG25" s="108" t="str">
        <f t="shared" si="9"/>
        <v>Trung Bình</v>
      </c>
    </row>
    <row r="26" spans="1:33" ht="22.5" customHeight="1">
      <c r="A26" s="73">
        <v>17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54" t="s">
        <v>93</v>
      </c>
      <c r="H26" s="75">
        <v>6</v>
      </c>
      <c r="I26" s="52"/>
      <c r="J26" s="52">
        <f t="shared" si="0"/>
        <v>6</v>
      </c>
      <c r="K26" s="75">
        <v>7</v>
      </c>
      <c r="L26" s="376"/>
      <c r="M26" s="52">
        <f t="shared" si="1"/>
        <v>7</v>
      </c>
      <c r="N26" s="551">
        <v>6</v>
      </c>
      <c r="O26" s="553"/>
      <c r="P26" s="52">
        <f t="shared" si="2"/>
        <v>6</v>
      </c>
      <c r="Q26" s="353">
        <v>5</v>
      </c>
      <c r="R26" s="355"/>
      <c r="S26" s="52">
        <f t="shared" si="3"/>
        <v>5</v>
      </c>
      <c r="T26" s="75">
        <v>8</v>
      </c>
      <c r="U26" s="52"/>
      <c r="V26" s="52">
        <f t="shared" si="4"/>
        <v>8</v>
      </c>
      <c r="W26" s="75">
        <v>7</v>
      </c>
      <c r="X26" s="52"/>
      <c r="Y26" s="52">
        <f t="shared" si="5"/>
        <v>7</v>
      </c>
      <c r="Z26" s="75"/>
      <c r="AA26" s="376"/>
      <c r="AB26" s="52">
        <f t="shared" si="6"/>
        <v>0</v>
      </c>
      <c r="AC26" s="75">
        <v>8</v>
      </c>
      <c r="AD26" s="52"/>
      <c r="AE26" s="52">
        <f t="shared" si="7"/>
        <v>8</v>
      </c>
      <c r="AF26" s="107">
        <f t="shared" si="8"/>
        <v>6.22</v>
      </c>
      <c r="AG26" s="108" t="str">
        <f t="shared" si="9"/>
        <v>TB.Khaù</v>
      </c>
    </row>
    <row r="27" spans="1:33" ht="22.5" customHeight="1">
      <c r="A27" s="77">
        <v>18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54" t="s">
        <v>93</v>
      </c>
      <c r="H27" s="75">
        <v>8</v>
      </c>
      <c r="I27" s="59"/>
      <c r="J27" s="52">
        <f t="shared" si="0"/>
        <v>8</v>
      </c>
      <c r="K27" s="75">
        <v>6</v>
      </c>
      <c r="L27" s="375"/>
      <c r="M27" s="52">
        <f t="shared" si="1"/>
        <v>6</v>
      </c>
      <c r="N27" s="551">
        <v>5</v>
      </c>
      <c r="O27" s="552"/>
      <c r="P27" s="52">
        <f t="shared" si="2"/>
        <v>5</v>
      </c>
      <c r="Q27" s="353">
        <v>5</v>
      </c>
      <c r="R27" s="354"/>
      <c r="S27" s="52">
        <f t="shared" si="3"/>
        <v>5</v>
      </c>
      <c r="T27" s="75">
        <v>7</v>
      </c>
      <c r="U27" s="59"/>
      <c r="V27" s="52">
        <f t="shared" si="4"/>
        <v>7</v>
      </c>
      <c r="W27" s="75">
        <v>7</v>
      </c>
      <c r="X27" s="59"/>
      <c r="Y27" s="52">
        <f t="shared" si="5"/>
        <v>7</v>
      </c>
      <c r="Z27" s="75"/>
      <c r="AA27" s="375">
        <v>6</v>
      </c>
      <c r="AB27" s="52">
        <f t="shared" si="6"/>
        <v>6</v>
      </c>
      <c r="AC27" s="75">
        <v>9</v>
      </c>
      <c r="AD27" s="59"/>
      <c r="AE27" s="52">
        <f t="shared" si="7"/>
        <v>9</v>
      </c>
      <c r="AF27" s="107">
        <f t="shared" si="8"/>
        <v>6.35</v>
      </c>
      <c r="AG27" s="108" t="str">
        <f t="shared" si="9"/>
        <v>TB.Khaù</v>
      </c>
    </row>
    <row r="28" spans="1:33" ht="22.5" customHeight="1">
      <c r="A28" s="73">
        <v>19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54" t="s">
        <v>93</v>
      </c>
      <c r="H28" s="75">
        <v>7</v>
      </c>
      <c r="I28" s="52"/>
      <c r="J28" s="52">
        <f t="shared" si="0"/>
        <v>7</v>
      </c>
      <c r="K28" s="75">
        <v>6</v>
      </c>
      <c r="L28" s="376"/>
      <c r="M28" s="52">
        <f t="shared" si="1"/>
        <v>6</v>
      </c>
      <c r="N28" s="551">
        <v>6</v>
      </c>
      <c r="O28" s="553"/>
      <c r="P28" s="52">
        <f t="shared" si="2"/>
        <v>6</v>
      </c>
      <c r="Q28" s="353">
        <v>7</v>
      </c>
      <c r="R28" s="355"/>
      <c r="S28" s="52">
        <f t="shared" si="3"/>
        <v>7</v>
      </c>
      <c r="T28" s="75">
        <v>7</v>
      </c>
      <c r="U28" s="52"/>
      <c r="V28" s="52">
        <f t="shared" si="4"/>
        <v>7</v>
      </c>
      <c r="W28" s="75">
        <v>6</v>
      </c>
      <c r="X28" s="52"/>
      <c r="Y28" s="52">
        <f t="shared" si="5"/>
        <v>6</v>
      </c>
      <c r="Z28" s="75"/>
      <c r="AA28" s="376"/>
      <c r="AB28" s="52">
        <f t="shared" si="6"/>
        <v>0</v>
      </c>
      <c r="AC28" s="75">
        <v>5</v>
      </c>
      <c r="AD28" s="52"/>
      <c r="AE28" s="52">
        <f t="shared" si="7"/>
        <v>5</v>
      </c>
      <c r="AF28" s="107">
        <f t="shared" si="8"/>
        <v>6.26</v>
      </c>
      <c r="AG28" s="108" t="str">
        <f t="shared" si="9"/>
        <v>TB.Khaù</v>
      </c>
    </row>
    <row r="29" spans="1:33" ht="22.5" customHeight="1">
      <c r="A29" s="77">
        <v>20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54" t="s">
        <v>93</v>
      </c>
      <c r="H29" s="75">
        <v>4</v>
      </c>
      <c r="I29" s="59">
        <v>7</v>
      </c>
      <c r="J29" s="52">
        <f t="shared" si="0"/>
        <v>7</v>
      </c>
      <c r="K29" s="75">
        <v>4</v>
      </c>
      <c r="L29" s="59">
        <v>7</v>
      </c>
      <c r="M29" s="52">
        <f t="shared" si="1"/>
        <v>7</v>
      </c>
      <c r="N29" s="551">
        <v>3</v>
      </c>
      <c r="O29" s="560">
        <v>7</v>
      </c>
      <c r="P29" s="52">
        <f t="shared" si="2"/>
        <v>7</v>
      </c>
      <c r="Q29" s="472">
        <v>5</v>
      </c>
      <c r="R29" s="474"/>
      <c r="S29" s="52">
        <f t="shared" si="3"/>
        <v>5</v>
      </c>
      <c r="T29" s="75">
        <v>7</v>
      </c>
      <c r="U29" s="59"/>
      <c r="V29" s="52">
        <f t="shared" si="4"/>
        <v>7</v>
      </c>
      <c r="W29" s="75">
        <v>7</v>
      </c>
      <c r="X29" s="59"/>
      <c r="Y29" s="52">
        <f t="shared" si="5"/>
        <v>7</v>
      </c>
      <c r="Z29" s="75"/>
      <c r="AA29" s="375"/>
      <c r="AB29" s="52">
        <f t="shared" si="6"/>
        <v>0</v>
      </c>
      <c r="AC29" s="75">
        <v>9</v>
      </c>
      <c r="AD29" s="59"/>
      <c r="AE29" s="52">
        <f t="shared" si="7"/>
        <v>9</v>
      </c>
      <c r="AF29" s="107">
        <f t="shared" si="8"/>
        <v>6.43</v>
      </c>
      <c r="AG29" s="108" t="str">
        <f t="shared" si="9"/>
        <v>TB.Khaù</v>
      </c>
    </row>
    <row r="30" spans="1:33" ht="22.5" customHeight="1">
      <c r="A30" s="77">
        <v>21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54" t="s">
        <v>93</v>
      </c>
      <c r="H30" s="75">
        <v>5</v>
      </c>
      <c r="I30" s="52"/>
      <c r="J30" s="52">
        <f t="shared" si="0"/>
        <v>5</v>
      </c>
      <c r="K30" s="75">
        <v>3</v>
      </c>
      <c r="L30" s="52">
        <v>5</v>
      </c>
      <c r="M30" s="52">
        <f t="shared" si="1"/>
        <v>5</v>
      </c>
      <c r="N30" s="551">
        <v>5</v>
      </c>
      <c r="O30" s="553"/>
      <c r="P30" s="52">
        <f t="shared" si="2"/>
        <v>5</v>
      </c>
      <c r="Q30" s="472">
        <v>5</v>
      </c>
      <c r="R30" s="473"/>
      <c r="S30" s="52">
        <f t="shared" si="3"/>
        <v>5</v>
      </c>
      <c r="T30" s="75">
        <v>6</v>
      </c>
      <c r="U30" s="52"/>
      <c r="V30" s="52">
        <f t="shared" si="4"/>
        <v>6</v>
      </c>
      <c r="W30" s="75">
        <v>6</v>
      </c>
      <c r="X30" s="52"/>
      <c r="Y30" s="52">
        <f t="shared" si="5"/>
        <v>6</v>
      </c>
      <c r="Z30" s="75">
        <v>7</v>
      </c>
      <c r="AA30" s="376"/>
      <c r="AB30" s="52">
        <f t="shared" si="6"/>
        <v>7</v>
      </c>
      <c r="AC30" s="75">
        <v>8</v>
      </c>
      <c r="AD30" s="52"/>
      <c r="AE30" s="52">
        <f t="shared" si="7"/>
        <v>8</v>
      </c>
      <c r="AF30" s="107">
        <f t="shared" si="8"/>
        <v>5.3</v>
      </c>
      <c r="AG30" s="108" t="str">
        <f t="shared" si="9"/>
        <v>Trung Bình</v>
      </c>
    </row>
    <row r="31" spans="1:33" ht="22.5" customHeight="1">
      <c r="A31" s="73">
        <v>22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54" t="s">
        <v>93</v>
      </c>
      <c r="H31" s="75">
        <v>7</v>
      </c>
      <c r="I31" s="59"/>
      <c r="J31" s="52">
        <f t="shared" si="0"/>
        <v>7</v>
      </c>
      <c r="K31" s="75">
        <v>4</v>
      </c>
      <c r="L31" s="59">
        <v>7</v>
      </c>
      <c r="M31" s="52">
        <f t="shared" si="1"/>
        <v>7</v>
      </c>
      <c r="N31" s="551">
        <v>3</v>
      </c>
      <c r="O31" s="552">
        <v>5</v>
      </c>
      <c r="P31" s="52">
        <f t="shared" si="2"/>
        <v>5</v>
      </c>
      <c r="Q31" s="472">
        <v>7</v>
      </c>
      <c r="R31" s="474"/>
      <c r="S31" s="52">
        <f t="shared" si="3"/>
        <v>7</v>
      </c>
      <c r="T31" s="75">
        <v>7</v>
      </c>
      <c r="U31" s="59"/>
      <c r="V31" s="52">
        <f t="shared" si="4"/>
        <v>7</v>
      </c>
      <c r="W31" s="75">
        <v>7</v>
      </c>
      <c r="X31" s="59"/>
      <c r="Y31" s="52">
        <f t="shared" si="5"/>
        <v>7</v>
      </c>
      <c r="Z31" s="75">
        <v>8</v>
      </c>
      <c r="AA31" s="375"/>
      <c r="AB31" s="52">
        <f t="shared" si="6"/>
        <v>8</v>
      </c>
      <c r="AC31" s="75">
        <v>7</v>
      </c>
      <c r="AD31" s="59"/>
      <c r="AE31" s="52">
        <f t="shared" si="7"/>
        <v>7</v>
      </c>
      <c r="AF31" s="107">
        <f t="shared" si="8"/>
        <v>6.7</v>
      </c>
      <c r="AG31" s="108" t="str">
        <f t="shared" si="9"/>
        <v>TB.Khaù</v>
      </c>
    </row>
    <row r="32" spans="1:33" ht="22.5" customHeight="1">
      <c r="A32" s="77">
        <v>23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54" t="s">
        <v>93</v>
      </c>
      <c r="H32" s="75">
        <v>6</v>
      </c>
      <c r="I32" s="52"/>
      <c r="J32" s="52">
        <f t="shared" si="0"/>
        <v>6</v>
      </c>
      <c r="K32" s="75">
        <v>6</v>
      </c>
      <c r="L32" s="376"/>
      <c r="M32" s="52">
        <f t="shared" si="1"/>
        <v>6</v>
      </c>
      <c r="N32" s="551">
        <v>5</v>
      </c>
      <c r="O32" s="553"/>
      <c r="P32" s="52">
        <f t="shared" si="2"/>
        <v>5</v>
      </c>
      <c r="Q32" s="353">
        <v>4</v>
      </c>
      <c r="R32" s="355">
        <v>7</v>
      </c>
      <c r="S32" s="52">
        <f t="shared" si="3"/>
        <v>7</v>
      </c>
      <c r="T32" s="75">
        <v>7</v>
      </c>
      <c r="U32" s="52"/>
      <c r="V32" s="52">
        <f t="shared" si="4"/>
        <v>7</v>
      </c>
      <c r="W32" s="75">
        <v>7</v>
      </c>
      <c r="X32" s="52"/>
      <c r="Y32" s="52">
        <f t="shared" si="5"/>
        <v>7</v>
      </c>
      <c r="Z32" s="75">
        <v>8</v>
      </c>
      <c r="AA32" s="376"/>
      <c r="AB32" s="52">
        <f t="shared" si="6"/>
        <v>8</v>
      </c>
      <c r="AC32" s="75">
        <v>6</v>
      </c>
      <c r="AD32" s="52"/>
      <c r="AE32" s="52">
        <f t="shared" si="7"/>
        <v>6</v>
      </c>
      <c r="AF32" s="107">
        <f t="shared" si="8"/>
        <v>6.26</v>
      </c>
      <c r="AG32" s="108" t="str">
        <f t="shared" si="9"/>
        <v>TB.Khaù</v>
      </c>
    </row>
    <row r="33" spans="1:33" ht="22.5" customHeight="1">
      <c r="A33" s="73">
        <v>24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54" t="s">
        <v>93</v>
      </c>
      <c r="H33" s="75">
        <v>6</v>
      </c>
      <c r="I33" s="59"/>
      <c r="J33" s="52">
        <f t="shared" si="0"/>
        <v>6</v>
      </c>
      <c r="K33" s="75">
        <v>4</v>
      </c>
      <c r="L33" s="59">
        <v>5</v>
      </c>
      <c r="M33" s="52">
        <f t="shared" si="1"/>
        <v>5</v>
      </c>
      <c r="N33" s="551">
        <v>3</v>
      </c>
      <c r="O33" s="552">
        <v>5</v>
      </c>
      <c r="P33" s="52">
        <f t="shared" si="2"/>
        <v>5</v>
      </c>
      <c r="Q33" s="472">
        <v>6</v>
      </c>
      <c r="R33" s="474"/>
      <c r="S33" s="52">
        <f t="shared" si="3"/>
        <v>6</v>
      </c>
      <c r="T33" s="75">
        <v>6</v>
      </c>
      <c r="U33" s="59"/>
      <c r="V33" s="52">
        <f t="shared" si="4"/>
        <v>6</v>
      </c>
      <c r="W33" s="75">
        <v>7</v>
      </c>
      <c r="X33" s="59"/>
      <c r="Y33" s="52">
        <f t="shared" si="5"/>
        <v>7</v>
      </c>
      <c r="Z33" s="75"/>
      <c r="AA33" s="375"/>
      <c r="AB33" s="52">
        <f t="shared" si="6"/>
        <v>0</v>
      </c>
      <c r="AC33" s="75">
        <v>5</v>
      </c>
      <c r="AD33" s="59"/>
      <c r="AE33" s="52">
        <f t="shared" si="7"/>
        <v>5</v>
      </c>
      <c r="AF33" s="107">
        <f t="shared" si="8"/>
        <v>5.39</v>
      </c>
      <c r="AG33" s="108" t="str">
        <f t="shared" si="9"/>
        <v>Trung Bình</v>
      </c>
    </row>
    <row r="34" spans="1:33" ht="22.5" customHeight="1">
      <c r="A34" s="77">
        <v>25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54" t="s">
        <v>93</v>
      </c>
      <c r="H34" s="75">
        <v>6</v>
      </c>
      <c r="I34" s="52"/>
      <c r="J34" s="52">
        <f t="shared" si="0"/>
        <v>6</v>
      </c>
      <c r="K34" s="75">
        <v>4</v>
      </c>
      <c r="L34" s="52">
        <v>5</v>
      </c>
      <c r="M34" s="52">
        <f t="shared" si="1"/>
        <v>5</v>
      </c>
      <c r="N34" s="551">
        <v>4</v>
      </c>
      <c r="O34" s="553">
        <v>5</v>
      </c>
      <c r="P34" s="52">
        <f t="shared" si="2"/>
        <v>5</v>
      </c>
      <c r="Q34" s="472">
        <v>5</v>
      </c>
      <c r="R34" s="473"/>
      <c r="S34" s="52">
        <f t="shared" si="3"/>
        <v>5</v>
      </c>
      <c r="T34" s="75">
        <v>6</v>
      </c>
      <c r="U34" s="52"/>
      <c r="V34" s="52">
        <f t="shared" si="4"/>
        <v>6</v>
      </c>
      <c r="W34" s="75">
        <v>7</v>
      </c>
      <c r="X34" s="52"/>
      <c r="Y34" s="52">
        <f t="shared" si="5"/>
        <v>7</v>
      </c>
      <c r="Z34" s="75"/>
      <c r="AA34" s="376">
        <v>10</v>
      </c>
      <c r="AB34" s="52">
        <f t="shared" si="6"/>
        <v>10</v>
      </c>
      <c r="AC34" s="75">
        <v>7</v>
      </c>
      <c r="AD34" s="52"/>
      <c r="AE34" s="52">
        <f t="shared" si="7"/>
        <v>7</v>
      </c>
      <c r="AF34" s="107">
        <f t="shared" si="8"/>
        <v>5.7</v>
      </c>
      <c r="AG34" s="108" t="str">
        <f t="shared" si="9"/>
        <v>Trung Bình</v>
      </c>
    </row>
    <row r="35" spans="1:33" ht="22.5" customHeight="1">
      <c r="A35" s="77">
        <v>26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54" t="s">
        <v>93</v>
      </c>
      <c r="H35" s="75">
        <v>8</v>
      </c>
      <c r="I35" s="59"/>
      <c r="J35" s="52">
        <f t="shared" si="0"/>
        <v>8</v>
      </c>
      <c r="K35" s="75">
        <v>5</v>
      </c>
      <c r="L35" s="375"/>
      <c r="M35" s="52">
        <f t="shared" si="1"/>
        <v>5</v>
      </c>
      <c r="N35" s="551">
        <v>3</v>
      </c>
      <c r="O35" s="552">
        <v>5</v>
      </c>
      <c r="P35" s="52">
        <f t="shared" si="2"/>
        <v>5</v>
      </c>
      <c r="Q35" s="353">
        <v>8</v>
      </c>
      <c r="R35" s="354"/>
      <c r="S35" s="52">
        <f t="shared" si="3"/>
        <v>8</v>
      </c>
      <c r="T35" s="75">
        <v>7</v>
      </c>
      <c r="U35" s="59"/>
      <c r="V35" s="52">
        <f t="shared" si="4"/>
        <v>7</v>
      </c>
      <c r="W35" s="75">
        <v>5</v>
      </c>
      <c r="X35" s="59"/>
      <c r="Y35" s="52">
        <f t="shared" si="5"/>
        <v>5</v>
      </c>
      <c r="Z35" s="75"/>
      <c r="AA35" s="375"/>
      <c r="AB35" s="52">
        <f t="shared" si="6"/>
        <v>0</v>
      </c>
      <c r="AC35" s="75">
        <v>7</v>
      </c>
      <c r="AD35" s="59"/>
      <c r="AE35" s="52">
        <f t="shared" si="7"/>
        <v>7</v>
      </c>
      <c r="AF35" s="107">
        <f t="shared" si="8"/>
        <v>6.17</v>
      </c>
      <c r="AG35" s="108" t="str">
        <f t="shared" si="9"/>
        <v>TB.Khaù</v>
      </c>
    </row>
    <row r="36" spans="1:33" ht="22.5" customHeight="1">
      <c r="A36" s="73">
        <v>27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54" t="s">
        <v>92</v>
      </c>
      <c r="H36" s="75">
        <v>9</v>
      </c>
      <c r="I36" s="52"/>
      <c r="J36" s="52">
        <f t="shared" si="0"/>
        <v>9</v>
      </c>
      <c r="K36" s="75">
        <v>4</v>
      </c>
      <c r="L36" s="52">
        <v>6</v>
      </c>
      <c r="M36" s="52">
        <f t="shared" si="1"/>
        <v>6</v>
      </c>
      <c r="N36" s="551">
        <v>6</v>
      </c>
      <c r="O36" s="553"/>
      <c r="P36" s="52">
        <f t="shared" si="2"/>
        <v>6</v>
      </c>
      <c r="Q36" s="472">
        <v>6</v>
      </c>
      <c r="R36" s="473"/>
      <c r="S36" s="52">
        <f t="shared" si="3"/>
        <v>6</v>
      </c>
      <c r="T36" s="75">
        <v>6</v>
      </c>
      <c r="U36" s="52"/>
      <c r="V36" s="52">
        <f t="shared" si="4"/>
        <v>6</v>
      </c>
      <c r="W36" s="75">
        <v>8</v>
      </c>
      <c r="X36" s="52"/>
      <c r="Y36" s="52">
        <f t="shared" si="5"/>
        <v>8</v>
      </c>
      <c r="Z36" s="75">
        <v>10</v>
      </c>
      <c r="AA36" s="376"/>
      <c r="AB36" s="52">
        <f t="shared" si="6"/>
        <v>10</v>
      </c>
      <c r="AC36" s="75">
        <v>8</v>
      </c>
      <c r="AD36" s="52"/>
      <c r="AE36" s="52">
        <f t="shared" si="7"/>
        <v>8</v>
      </c>
      <c r="AF36" s="107">
        <f t="shared" si="8"/>
        <v>6.91</v>
      </c>
      <c r="AG36" s="108" t="str">
        <f t="shared" si="9"/>
        <v>TB.Khaù</v>
      </c>
    </row>
    <row r="37" spans="1:33" ht="22.5" customHeight="1">
      <c r="A37" s="77">
        <v>28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54" t="s">
        <v>93</v>
      </c>
      <c r="H37" s="75">
        <v>5</v>
      </c>
      <c r="I37" s="59"/>
      <c r="J37" s="52">
        <f t="shared" si="0"/>
        <v>5</v>
      </c>
      <c r="K37" s="75">
        <v>4</v>
      </c>
      <c r="L37" s="59">
        <v>5</v>
      </c>
      <c r="M37" s="52">
        <f t="shared" si="1"/>
        <v>5</v>
      </c>
      <c r="N37" s="551">
        <v>4</v>
      </c>
      <c r="O37" s="552">
        <v>5</v>
      </c>
      <c r="P37" s="52">
        <f t="shared" si="2"/>
        <v>5</v>
      </c>
      <c r="Q37" s="472">
        <v>4</v>
      </c>
      <c r="R37" s="474">
        <v>6</v>
      </c>
      <c r="S37" s="52">
        <f t="shared" si="3"/>
        <v>6</v>
      </c>
      <c r="T37" s="75">
        <v>7</v>
      </c>
      <c r="U37" s="59"/>
      <c r="V37" s="52">
        <f t="shared" si="4"/>
        <v>7</v>
      </c>
      <c r="W37" s="75">
        <v>7</v>
      </c>
      <c r="X37" s="59"/>
      <c r="Y37" s="52">
        <f t="shared" si="5"/>
        <v>7</v>
      </c>
      <c r="Z37" s="75"/>
      <c r="AA37" s="375"/>
      <c r="AB37" s="52">
        <f t="shared" si="6"/>
        <v>0</v>
      </c>
      <c r="AC37" s="75">
        <v>6</v>
      </c>
      <c r="AD37" s="59"/>
      <c r="AE37" s="52">
        <f t="shared" si="7"/>
        <v>6</v>
      </c>
      <c r="AF37" s="107">
        <f t="shared" si="8"/>
        <v>5.35</v>
      </c>
      <c r="AG37" s="108" t="str">
        <f t="shared" si="9"/>
        <v>Trung Bình</v>
      </c>
    </row>
    <row r="38" spans="1:33" ht="22.5" customHeight="1">
      <c r="A38" s="73">
        <v>29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54" t="s">
        <v>93</v>
      </c>
      <c r="H38" s="75">
        <v>6</v>
      </c>
      <c r="I38" s="52"/>
      <c r="J38" s="52">
        <f t="shared" si="0"/>
        <v>6</v>
      </c>
      <c r="K38" s="75">
        <v>6</v>
      </c>
      <c r="L38" s="376"/>
      <c r="M38" s="52">
        <f t="shared" si="1"/>
        <v>6</v>
      </c>
      <c r="N38" s="551">
        <v>5</v>
      </c>
      <c r="O38" s="553"/>
      <c r="P38" s="52">
        <f t="shared" si="2"/>
        <v>5</v>
      </c>
      <c r="Q38" s="353">
        <v>7</v>
      </c>
      <c r="R38" s="355"/>
      <c r="S38" s="52">
        <f t="shared" si="3"/>
        <v>7</v>
      </c>
      <c r="T38" s="75">
        <v>8</v>
      </c>
      <c r="U38" s="52"/>
      <c r="V38" s="52">
        <f t="shared" si="4"/>
        <v>8</v>
      </c>
      <c r="W38" s="75">
        <v>7</v>
      </c>
      <c r="X38" s="52"/>
      <c r="Y38" s="52">
        <f t="shared" si="5"/>
        <v>7</v>
      </c>
      <c r="Z38" s="75">
        <v>8</v>
      </c>
      <c r="AA38" s="376"/>
      <c r="AB38" s="52">
        <f t="shared" si="6"/>
        <v>8</v>
      </c>
      <c r="AC38" s="75">
        <v>5</v>
      </c>
      <c r="AD38" s="52"/>
      <c r="AE38" s="52">
        <f t="shared" si="7"/>
        <v>5</v>
      </c>
      <c r="AF38" s="107">
        <f t="shared" si="8"/>
        <v>6.43</v>
      </c>
      <c r="AG38" s="108" t="str">
        <f t="shared" si="9"/>
        <v>TB.Khaù</v>
      </c>
    </row>
    <row r="39" spans="1:33" ht="22.5" customHeight="1">
      <c r="A39" s="77">
        <v>30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54" t="s">
        <v>93</v>
      </c>
      <c r="H39" s="75">
        <v>8</v>
      </c>
      <c r="I39" s="59"/>
      <c r="J39" s="52">
        <f t="shared" si="0"/>
        <v>8</v>
      </c>
      <c r="K39" s="75">
        <v>4</v>
      </c>
      <c r="L39" s="59">
        <v>5</v>
      </c>
      <c r="M39" s="52">
        <f t="shared" si="1"/>
        <v>5</v>
      </c>
      <c r="N39" s="551">
        <v>4</v>
      </c>
      <c r="O39" s="552">
        <v>5</v>
      </c>
      <c r="P39" s="52">
        <f t="shared" si="2"/>
        <v>5</v>
      </c>
      <c r="Q39" s="472">
        <v>7</v>
      </c>
      <c r="R39" s="474"/>
      <c r="S39" s="52">
        <f t="shared" si="3"/>
        <v>7</v>
      </c>
      <c r="T39" s="75">
        <v>7</v>
      </c>
      <c r="U39" s="59"/>
      <c r="V39" s="52">
        <f t="shared" si="4"/>
        <v>7</v>
      </c>
      <c r="W39" s="75">
        <v>7</v>
      </c>
      <c r="X39" s="59"/>
      <c r="Y39" s="52">
        <f t="shared" si="5"/>
        <v>7</v>
      </c>
      <c r="Z39" s="75"/>
      <c r="AA39" s="375">
        <v>10</v>
      </c>
      <c r="AB39" s="52">
        <f t="shared" si="6"/>
        <v>10</v>
      </c>
      <c r="AC39" s="75">
        <v>8</v>
      </c>
      <c r="AD39" s="59"/>
      <c r="AE39" s="52">
        <f t="shared" si="7"/>
        <v>8</v>
      </c>
      <c r="AF39" s="107">
        <f t="shared" si="8"/>
        <v>6.57</v>
      </c>
      <c r="AG39" s="108" t="str">
        <f t="shared" si="9"/>
        <v>TB.Khaù</v>
      </c>
    </row>
    <row r="40" spans="1:33" ht="22.5" customHeight="1">
      <c r="A40" s="77">
        <v>31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54" t="s">
        <v>92</v>
      </c>
      <c r="H40" s="75">
        <v>7</v>
      </c>
      <c r="I40" s="52"/>
      <c r="J40" s="52">
        <f t="shared" si="0"/>
        <v>7</v>
      </c>
      <c r="K40" s="75">
        <v>6</v>
      </c>
      <c r="L40" s="376"/>
      <c r="M40" s="52">
        <f t="shared" si="1"/>
        <v>6</v>
      </c>
      <c r="N40" s="551">
        <v>3</v>
      </c>
      <c r="O40" s="553">
        <v>6</v>
      </c>
      <c r="P40" s="52">
        <f t="shared" si="2"/>
        <v>6</v>
      </c>
      <c r="Q40" s="353">
        <v>7</v>
      </c>
      <c r="R40" s="355"/>
      <c r="S40" s="52">
        <f t="shared" si="3"/>
        <v>7</v>
      </c>
      <c r="T40" s="75">
        <v>7</v>
      </c>
      <c r="U40" s="52"/>
      <c r="V40" s="52">
        <f t="shared" si="4"/>
        <v>7</v>
      </c>
      <c r="W40" s="75">
        <v>8</v>
      </c>
      <c r="X40" s="52"/>
      <c r="Y40" s="52">
        <f t="shared" si="5"/>
        <v>8</v>
      </c>
      <c r="Z40" s="75">
        <v>1</v>
      </c>
      <c r="AA40" s="376">
        <v>10</v>
      </c>
      <c r="AB40" s="52">
        <f t="shared" si="6"/>
        <v>10</v>
      </c>
      <c r="AC40" s="75">
        <v>8</v>
      </c>
      <c r="AD40" s="52"/>
      <c r="AE40" s="52">
        <f t="shared" si="7"/>
        <v>8</v>
      </c>
      <c r="AF40" s="107">
        <f t="shared" si="8"/>
        <v>6.78</v>
      </c>
      <c r="AG40" s="108" t="str">
        <f t="shared" si="9"/>
        <v>TB.Khaù</v>
      </c>
    </row>
    <row r="41" spans="1:33" ht="22.5" customHeight="1">
      <c r="A41" s="73">
        <v>32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54" t="s">
        <v>93</v>
      </c>
      <c r="H41" s="75">
        <v>6</v>
      </c>
      <c r="I41" s="59"/>
      <c r="J41" s="52">
        <f t="shared" si="0"/>
        <v>6</v>
      </c>
      <c r="K41" s="75">
        <v>4</v>
      </c>
      <c r="L41" s="59">
        <v>5</v>
      </c>
      <c r="M41" s="52">
        <f t="shared" si="1"/>
        <v>5</v>
      </c>
      <c r="N41" s="551">
        <v>4</v>
      </c>
      <c r="O41" s="560">
        <v>7</v>
      </c>
      <c r="P41" s="52">
        <f t="shared" si="2"/>
        <v>7</v>
      </c>
      <c r="Q41" s="472">
        <v>6</v>
      </c>
      <c r="R41" s="474"/>
      <c r="S41" s="52">
        <f t="shared" si="3"/>
        <v>6</v>
      </c>
      <c r="T41" s="75">
        <v>6</v>
      </c>
      <c r="U41" s="59"/>
      <c r="V41" s="52">
        <f t="shared" si="4"/>
        <v>6</v>
      </c>
      <c r="W41" s="75">
        <v>7</v>
      </c>
      <c r="X41" s="59"/>
      <c r="Y41" s="52">
        <f t="shared" si="5"/>
        <v>7</v>
      </c>
      <c r="Z41" s="75"/>
      <c r="AA41" s="375"/>
      <c r="AB41" s="52">
        <f t="shared" si="6"/>
        <v>0</v>
      </c>
      <c r="AC41" s="75">
        <v>6</v>
      </c>
      <c r="AD41" s="59"/>
      <c r="AE41" s="52">
        <f t="shared" si="7"/>
        <v>6</v>
      </c>
      <c r="AF41" s="107">
        <f t="shared" si="8"/>
        <v>5.74</v>
      </c>
      <c r="AG41" s="108" t="str">
        <f t="shared" si="9"/>
        <v>Trung Bình</v>
      </c>
    </row>
    <row r="42" spans="1:33" ht="22.5" customHeight="1">
      <c r="A42" s="77">
        <v>33</v>
      </c>
      <c r="B42" s="57" t="s">
        <v>211</v>
      </c>
      <c r="C42" s="44" t="s">
        <v>212</v>
      </c>
      <c r="D42" s="52">
        <v>409160082</v>
      </c>
      <c r="E42" s="46" t="s">
        <v>259</v>
      </c>
      <c r="F42" s="74" t="s">
        <v>15</v>
      </c>
      <c r="G42" s="54" t="s">
        <v>93</v>
      </c>
      <c r="H42" s="75">
        <v>4</v>
      </c>
      <c r="I42" s="52">
        <v>4</v>
      </c>
      <c r="J42" s="52">
        <f aca="true" t="shared" si="10" ref="J42:J73">IF(I42="",H42,IF(H42&gt;=5,I42,MAX(H42,I42)))</f>
        <v>4</v>
      </c>
      <c r="K42" s="75"/>
      <c r="L42" s="376"/>
      <c r="M42" s="52">
        <f aca="true" t="shared" si="11" ref="M42:M73">IF(L42="",K42,IF(K42&gt;=5,L42,MAX(K42,L42)))</f>
        <v>0</v>
      </c>
      <c r="N42" s="551">
        <v>2</v>
      </c>
      <c r="O42" s="553">
        <v>2</v>
      </c>
      <c r="P42" s="52">
        <f aca="true" t="shared" si="12" ref="P42:P73">IF(O42="",N42,IF(N42&gt;=5,O42,MAX(N42,O42)))</f>
        <v>2</v>
      </c>
      <c r="Q42" s="353">
        <v>7</v>
      </c>
      <c r="R42" s="355"/>
      <c r="S42" s="52">
        <f aca="true" t="shared" si="13" ref="S42:S73">IF(R42="",Q42,IF(Q42&gt;=5,R42,MAX(Q42,R42)))</f>
        <v>7</v>
      </c>
      <c r="T42" s="75">
        <v>6</v>
      </c>
      <c r="U42" s="52"/>
      <c r="V42" s="52">
        <f aca="true" t="shared" si="14" ref="V42:V73">IF(U42="",T42,IF(T42&gt;=5,U42,MAX(T42,U42)))</f>
        <v>6</v>
      </c>
      <c r="W42" s="75">
        <v>7</v>
      </c>
      <c r="X42" s="52"/>
      <c r="Y42" s="52">
        <f aca="true" t="shared" si="15" ref="Y42:Y73">IF(X42="",W42,IF(W42&gt;=5,X42,MAX(W42,X42)))</f>
        <v>7</v>
      </c>
      <c r="Z42" s="75"/>
      <c r="AA42" s="376"/>
      <c r="AB42" s="52">
        <f aca="true" t="shared" si="16" ref="AB42:AB73">IF(AA42="",Z42,IF(Z42&gt;=5,AA42,MAX(Z42,AA42)))</f>
        <v>0</v>
      </c>
      <c r="AC42" s="75">
        <v>8</v>
      </c>
      <c r="AD42" s="52"/>
      <c r="AE42" s="52">
        <f aca="true" t="shared" si="17" ref="AE42:AE73">IF(AD42="",AC42,IF(AC42&gt;=5,AD42,MAX(AC42,AD42)))</f>
        <v>8</v>
      </c>
      <c r="AF42" s="107">
        <f aca="true" t="shared" si="18" ref="AF42:AF73">ROUND(SUMPRODUCT(H42:AE42,$H$9:$AE$9)/SUM($H$9:$AE$9),2)</f>
        <v>3.48</v>
      </c>
      <c r="AG42" s="108" t="str">
        <f aca="true" t="shared" si="19" ref="AG42:AG73">IF(AF42&gt;=9,"Xuaát Saéc",IF(AF42&gt;=8,"Gioûi",IF(AF42&gt;=7,"Khaù",IF(AF42&gt;=6,"TB.Khaù",IF(AF42&gt;=5,"Trung Bình",IF(AF42&gt;=4,"Yeáu","Keùm"))))))</f>
        <v>Keùm</v>
      </c>
    </row>
    <row r="43" spans="1:33" ht="22.5" customHeight="1">
      <c r="A43" s="73">
        <v>34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54" t="s">
        <v>93</v>
      </c>
      <c r="H43" s="80">
        <v>6</v>
      </c>
      <c r="I43" s="59"/>
      <c r="J43" s="52">
        <f t="shared" si="10"/>
        <v>6</v>
      </c>
      <c r="K43" s="81">
        <v>7</v>
      </c>
      <c r="L43" s="375"/>
      <c r="M43" s="52">
        <f t="shared" si="11"/>
        <v>7</v>
      </c>
      <c r="N43" s="551">
        <v>5</v>
      </c>
      <c r="O43" s="552"/>
      <c r="P43" s="52">
        <f t="shared" si="12"/>
        <v>5</v>
      </c>
      <c r="Q43" s="353">
        <v>5</v>
      </c>
      <c r="R43" s="354"/>
      <c r="S43" s="52">
        <f t="shared" si="13"/>
        <v>5</v>
      </c>
      <c r="T43" s="75">
        <v>7</v>
      </c>
      <c r="U43" s="59"/>
      <c r="V43" s="52">
        <f t="shared" si="14"/>
        <v>7</v>
      </c>
      <c r="W43" s="75">
        <v>7</v>
      </c>
      <c r="X43" s="59"/>
      <c r="Y43" s="52">
        <f t="shared" si="15"/>
        <v>7</v>
      </c>
      <c r="Z43" s="75">
        <v>6</v>
      </c>
      <c r="AA43" s="375"/>
      <c r="AB43" s="52">
        <f t="shared" si="16"/>
        <v>6</v>
      </c>
      <c r="AC43" s="75">
        <v>5</v>
      </c>
      <c r="AD43" s="59"/>
      <c r="AE43" s="52">
        <f t="shared" si="17"/>
        <v>5</v>
      </c>
      <c r="AF43" s="107">
        <f t="shared" si="18"/>
        <v>6.13</v>
      </c>
      <c r="AG43" s="108" t="str">
        <f t="shared" si="19"/>
        <v>TB.Khaù</v>
      </c>
    </row>
    <row r="44" spans="1:33" ht="22.5" customHeight="1">
      <c r="A44" s="77">
        <v>35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54" t="s">
        <v>93</v>
      </c>
      <c r="H44" s="75">
        <v>5</v>
      </c>
      <c r="I44" s="52"/>
      <c r="J44" s="52">
        <f t="shared" si="10"/>
        <v>5</v>
      </c>
      <c r="K44" s="75">
        <v>6</v>
      </c>
      <c r="L44" s="376"/>
      <c r="M44" s="52">
        <f t="shared" si="11"/>
        <v>6</v>
      </c>
      <c r="N44" s="551">
        <v>4</v>
      </c>
      <c r="O44" s="553">
        <v>4</v>
      </c>
      <c r="P44" s="52">
        <f t="shared" si="12"/>
        <v>4</v>
      </c>
      <c r="Q44" s="353">
        <v>3</v>
      </c>
      <c r="R44" s="355">
        <v>1</v>
      </c>
      <c r="S44" s="52">
        <f t="shared" si="13"/>
        <v>3</v>
      </c>
      <c r="T44" s="75">
        <v>7</v>
      </c>
      <c r="U44" s="52"/>
      <c r="V44" s="52">
        <f t="shared" si="14"/>
        <v>7</v>
      </c>
      <c r="W44" s="75">
        <v>6</v>
      </c>
      <c r="X44" s="52"/>
      <c r="Y44" s="52">
        <f t="shared" si="15"/>
        <v>6</v>
      </c>
      <c r="Z44" s="75"/>
      <c r="AA44" s="376"/>
      <c r="AB44" s="52">
        <f t="shared" si="16"/>
        <v>0</v>
      </c>
      <c r="AC44" s="75">
        <v>6</v>
      </c>
      <c r="AD44" s="52"/>
      <c r="AE44" s="52">
        <f t="shared" si="17"/>
        <v>6</v>
      </c>
      <c r="AF44" s="107">
        <f t="shared" si="18"/>
        <v>4.96</v>
      </c>
      <c r="AG44" s="108" t="str">
        <f t="shared" si="19"/>
        <v>Yeáu</v>
      </c>
    </row>
    <row r="45" spans="1:33" ht="22.5" customHeight="1">
      <c r="A45" s="77">
        <v>36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54" t="s">
        <v>94</v>
      </c>
      <c r="H45" s="75">
        <v>8</v>
      </c>
      <c r="I45" s="59"/>
      <c r="J45" s="52">
        <f t="shared" si="10"/>
        <v>8</v>
      </c>
      <c r="K45" s="75">
        <v>5</v>
      </c>
      <c r="L45" s="375"/>
      <c r="M45" s="52">
        <f t="shared" si="11"/>
        <v>5</v>
      </c>
      <c r="N45" s="551">
        <v>7</v>
      </c>
      <c r="O45" s="552"/>
      <c r="P45" s="52">
        <f t="shared" si="12"/>
        <v>7</v>
      </c>
      <c r="Q45" s="353">
        <v>6</v>
      </c>
      <c r="R45" s="354"/>
      <c r="S45" s="52">
        <f t="shared" si="13"/>
        <v>6</v>
      </c>
      <c r="T45" s="75">
        <v>8</v>
      </c>
      <c r="U45" s="59"/>
      <c r="V45" s="52">
        <f t="shared" si="14"/>
        <v>8</v>
      </c>
      <c r="W45" s="75">
        <v>7</v>
      </c>
      <c r="X45" s="59"/>
      <c r="Y45" s="52">
        <f t="shared" si="15"/>
        <v>7</v>
      </c>
      <c r="Z45" s="75">
        <v>8</v>
      </c>
      <c r="AA45" s="375"/>
      <c r="AB45" s="52">
        <f t="shared" si="16"/>
        <v>8</v>
      </c>
      <c r="AC45" s="75">
        <v>5</v>
      </c>
      <c r="AD45" s="59"/>
      <c r="AE45" s="52">
        <f t="shared" si="17"/>
        <v>5</v>
      </c>
      <c r="AF45" s="107">
        <f t="shared" si="18"/>
        <v>6.87</v>
      </c>
      <c r="AG45" s="108" t="str">
        <f t="shared" si="19"/>
        <v>TB.Khaù</v>
      </c>
    </row>
    <row r="46" spans="1:33" ht="22.5" customHeight="1">
      <c r="A46" s="73">
        <v>37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54" t="s">
        <v>93</v>
      </c>
      <c r="H46" s="75">
        <v>6</v>
      </c>
      <c r="I46" s="52"/>
      <c r="J46" s="52">
        <f t="shared" si="10"/>
        <v>6</v>
      </c>
      <c r="K46" s="81">
        <v>9</v>
      </c>
      <c r="L46" s="376"/>
      <c r="M46" s="52">
        <f t="shared" si="11"/>
        <v>9</v>
      </c>
      <c r="N46" s="551">
        <v>7</v>
      </c>
      <c r="O46" s="553"/>
      <c r="P46" s="52">
        <f t="shared" si="12"/>
        <v>7</v>
      </c>
      <c r="Q46" s="353">
        <v>7</v>
      </c>
      <c r="R46" s="355"/>
      <c r="S46" s="52">
        <f t="shared" si="13"/>
        <v>7</v>
      </c>
      <c r="T46" s="75">
        <v>8</v>
      </c>
      <c r="U46" s="52"/>
      <c r="V46" s="52">
        <f t="shared" si="14"/>
        <v>8</v>
      </c>
      <c r="W46" s="75">
        <v>8</v>
      </c>
      <c r="X46" s="52"/>
      <c r="Y46" s="52">
        <f t="shared" si="15"/>
        <v>8</v>
      </c>
      <c r="Z46" s="75">
        <v>10</v>
      </c>
      <c r="AA46" s="376"/>
      <c r="AB46" s="52">
        <f t="shared" si="16"/>
        <v>10</v>
      </c>
      <c r="AC46" s="75">
        <v>5</v>
      </c>
      <c r="AD46" s="52"/>
      <c r="AE46" s="52">
        <f t="shared" si="17"/>
        <v>5</v>
      </c>
      <c r="AF46" s="107">
        <f t="shared" si="18"/>
        <v>7.57</v>
      </c>
      <c r="AG46" s="108" t="str">
        <f t="shared" si="19"/>
        <v>Khaù</v>
      </c>
    </row>
    <row r="47" spans="1:33" ht="22.5" customHeight="1">
      <c r="A47" s="77">
        <v>38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54" t="s">
        <v>92</v>
      </c>
      <c r="H47" s="75">
        <v>9</v>
      </c>
      <c r="I47" s="59"/>
      <c r="J47" s="52">
        <f t="shared" si="10"/>
        <v>9</v>
      </c>
      <c r="K47" s="75">
        <v>6</v>
      </c>
      <c r="L47" s="375"/>
      <c r="M47" s="52">
        <f t="shared" si="11"/>
        <v>6</v>
      </c>
      <c r="N47" s="551">
        <v>7</v>
      </c>
      <c r="O47" s="552"/>
      <c r="P47" s="52">
        <f t="shared" si="12"/>
        <v>7</v>
      </c>
      <c r="Q47" s="353">
        <v>6</v>
      </c>
      <c r="R47" s="354"/>
      <c r="S47" s="52">
        <f t="shared" si="13"/>
        <v>6</v>
      </c>
      <c r="T47" s="75">
        <v>7</v>
      </c>
      <c r="U47" s="59"/>
      <c r="V47" s="52">
        <f t="shared" si="14"/>
        <v>7</v>
      </c>
      <c r="W47" s="75">
        <v>8</v>
      </c>
      <c r="X47" s="59"/>
      <c r="Y47" s="52">
        <f t="shared" si="15"/>
        <v>8</v>
      </c>
      <c r="Z47" s="75"/>
      <c r="AA47" s="375"/>
      <c r="AB47" s="52">
        <f t="shared" si="16"/>
        <v>0</v>
      </c>
      <c r="AC47" s="75">
        <v>6</v>
      </c>
      <c r="AD47" s="59"/>
      <c r="AE47" s="52">
        <f t="shared" si="17"/>
        <v>6</v>
      </c>
      <c r="AF47" s="107">
        <f t="shared" si="18"/>
        <v>6.83</v>
      </c>
      <c r="AG47" s="108" t="str">
        <f t="shared" si="19"/>
        <v>TB.Khaù</v>
      </c>
    </row>
    <row r="48" spans="1:33" ht="22.5" customHeight="1">
      <c r="A48" s="73">
        <v>39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54" t="s">
        <v>93</v>
      </c>
      <c r="H48" s="75">
        <v>8</v>
      </c>
      <c r="I48" s="52"/>
      <c r="J48" s="52">
        <f t="shared" si="10"/>
        <v>8</v>
      </c>
      <c r="K48" s="75">
        <v>6</v>
      </c>
      <c r="L48" s="376"/>
      <c r="M48" s="52">
        <f t="shared" si="11"/>
        <v>6</v>
      </c>
      <c r="N48" s="551">
        <v>4</v>
      </c>
      <c r="O48" s="553">
        <v>5</v>
      </c>
      <c r="P48" s="52">
        <f t="shared" si="12"/>
        <v>5</v>
      </c>
      <c r="Q48" s="353">
        <v>6</v>
      </c>
      <c r="R48" s="355"/>
      <c r="S48" s="52">
        <f t="shared" si="13"/>
        <v>6</v>
      </c>
      <c r="T48" s="75">
        <v>7</v>
      </c>
      <c r="U48" s="52"/>
      <c r="V48" s="52">
        <f t="shared" si="14"/>
        <v>7</v>
      </c>
      <c r="W48" s="75">
        <v>6</v>
      </c>
      <c r="X48" s="52"/>
      <c r="Y48" s="52">
        <f t="shared" si="15"/>
        <v>6</v>
      </c>
      <c r="Z48" s="75">
        <v>10</v>
      </c>
      <c r="AA48" s="376"/>
      <c r="AB48" s="52">
        <f t="shared" si="16"/>
        <v>10</v>
      </c>
      <c r="AC48" s="75">
        <v>6</v>
      </c>
      <c r="AD48" s="52"/>
      <c r="AE48" s="52">
        <f t="shared" si="17"/>
        <v>6</v>
      </c>
      <c r="AF48" s="107">
        <f t="shared" si="18"/>
        <v>6.61</v>
      </c>
      <c r="AG48" s="108" t="str">
        <f t="shared" si="19"/>
        <v>TB.Khaù</v>
      </c>
    </row>
    <row r="49" spans="1:33" ht="22.5" customHeight="1">
      <c r="A49" s="77">
        <v>40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54" t="s">
        <v>93</v>
      </c>
      <c r="H49" s="75">
        <v>6</v>
      </c>
      <c r="I49" s="59"/>
      <c r="J49" s="52">
        <f t="shared" si="10"/>
        <v>6</v>
      </c>
      <c r="K49" s="75">
        <v>3</v>
      </c>
      <c r="L49" s="59">
        <v>6</v>
      </c>
      <c r="M49" s="52">
        <f t="shared" si="11"/>
        <v>6</v>
      </c>
      <c r="N49" s="551">
        <v>5</v>
      </c>
      <c r="O49" s="552"/>
      <c r="P49" s="52">
        <f t="shared" si="12"/>
        <v>5</v>
      </c>
      <c r="Q49" s="472">
        <v>6</v>
      </c>
      <c r="R49" s="474"/>
      <c r="S49" s="52">
        <f t="shared" si="13"/>
        <v>6</v>
      </c>
      <c r="T49" s="75">
        <v>7</v>
      </c>
      <c r="U49" s="59"/>
      <c r="V49" s="52">
        <f t="shared" si="14"/>
        <v>7</v>
      </c>
      <c r="W49" s="75">
        <v>7</v>
      </c>
      <c r="X49" s="59"/>
      <c r="Y49" s="52">
        <f t="shared" si="15"/>
        <v>7</v>
      </c>
      <c r="Z49" s="75">
        <v>10</v>
      </c>
      <c r="AA49" s="375"/>
      <c r="AB49" s="52">
        <f t="shared" si="16"/>
        <v>10</v>
      </c>
      <c r="AC49" s="75">
        <v>6</v>
      </c>
      <c r="AD49" s="59"/>
      <c r="AE49" s="52">
        <f t="shared" si="17"/>
        <v>6</v>
      </c>
      <c r="AF49" s="107">
        <f t="shared" si="18"/>
        <v>6.22</v>
      </c>
      <c r="AG49" s="108" t="str">
        <f t="shared" si="19"/>
        <v>TB.Khaù</v>
      </c>
    </row>
    <row r="50" spans="1:33" ht="22.5" customHeight="1">
      <c r="A50" s="77">
        <v>41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54" t="s">
        <v>93</v>
      </c>
      <c r="H50" s="75">
        <v>8</v>
      </c>
      <c r="I50" s="52"/>
      <c r="J50" s="52">
        <f t="shared" si="10"/>
        <v>8</v>
      </c>
      <c r="K50" s="75">
        <v>4</v>
      </c>
      <c r="L50" s="52">
        <v>7</v>
      </c>
      <c r="M50" s="52">
        <f t="shared" si="11"/>
        <v>7</v>
      </c>
      <c r="N50" s="551">
        <v>4</v>
      </c>
      <c r="O50" s="553">
        <v>5</v>
      </c>
      <c r="P50" s="52">
        <f t="shared" si="12"/>
        <v>5</v>
      </c>
      <c r="Q50" s="472">
        <v>8</v>
      </c>
      <c r="R50" s="473"/>
      <c r="S50" s="52">
        <f t="shared" si="13"/>
        <v>8</v>
      </c>
      <c r="T50" s="75">
        <v>7</v>
      </c>
      <c r="U50" s="52"/>
      <c r="V50" s="52">
        <f t="shared" si="14"/>
        <v>7</v>
      </c>
      <c r="W50" s="75">
        <v>7</v>
      </c>
      <c r="X50" s="52"/>
      <c r="Y50" s="52">
        <f t="shared" si="15"/>
        <v>7</v>
      </c>
      <c r="Z50" s="75"/>
      <c r="AA50" s="376">
        <v>10</v>
      </c>
      <c r="AB50" s="52">
        <f t="shared" si="16"/>
        <v>10</v>
      </c>
      <c r="AC50" s="75">
        <v>8</v>
      </c>
      <c r="AD50" s="52"/>
      <c r="AE50" s="52">
        <f t="shared" si="17"/>
        <v>8</v>
      </c>
      <c r="AF50" s="107">
        <f t="shared" si="18"/>
        <v>7.13</v>
      </c>
      <c r="AG50" s="108" t="str">
        <f t="shared" si="19"/>
        <v>Khaù</v>
      </c>
    </row>
    <row r="51" spans="1:33" ht="22.5" customHeight="1">
      <c r="A51" s="73">
        <v>42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54" t="s">
        <v>93</v>
      </c>
      <c r="H51" s="75">
        <v>6</v>
      </c>
      <c r="I51" s="59"/>
      <c r="J51" s="52">
        <f t="shared" si="10"/>
        <v>6</v>
      </c>
      <c r="K51" s="75">
        <v>4</v>
      </c>
      <c r="L51" s="59">
        <v>5</v>
      </c>
      <c r="M51" s="52">
        <f t="shared" si="11"/>
        <v>5</v>
      </c>
      <c r="N51" s="551">
        <v>2</v>
      </c>
      <c r="O51" s="552">
        <v>5</v>
      </c>
      <c r="P51" s="52">
        <f t="shared" si="12"/>
        <v>5</v>
      </c>
      <c r="Q51" s="472"/>
      <c r="R51" s="474">
        <v>6</v>
      </c>
      <c r="S51" s="52">
        <f t="shared" si="13"/>
        <v>6</v>
      </c>
      <c r="T51" s="82">
        <v>7</v>
      </c>
      <c r="U51" s="59"/>
      <c r="V51" s="52">
        <f t="shared" si="14"/>
        <v>7</v>
      </c>
      <c r="W51" s="75">
        <v>7</v>
      </c>
      <c r="X51" s="59"/>
      <c r="Y51" s="52">
        <f t="shared" si="15"/>
        <v>7</v>
      </c>
      <c r="Z51" s="75"/>
      <c r="AA51" s="375"/>
      <c r="AB51" s="52">
        <f t="shared" si="16"/>
        <v>0</v>
      </c>
      <c r="AC51" s="75">
        <v>5</v>
      </c>
      <c r="AD51" s="59"/>
      <c r="AE51" s="52">
        <f t="shared" si="17"/>
        <v>5</v>
      </c>
      <c r="AF51" s="107">
        <f t="shared" si="18"/>
        <v>5.57</v>
      </c>
      <c r="AG51" s="108" t="str">
        <f t="shared" si="19"/>
        <v>Trung Bình</v>
      </c>
    </row>
    <row r="52" spans="1:33" ht="22.5" customHeight="1">
      <c r="A52" s="77">
        <v>43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54" t="s">
        <v>93</v>
      </c>
      <c r="H52" s="75">
        <v>8</v>
      </c>
      <c r="I52" s="52"/>
      <c r="J52" s="52">
        <f t="shared" si="10"/>
        <v>8</v>
      </c>
      <c r="K52" s="75">
        <v>6</v>
      </c>
      <c r="L52" s="376"/>
      <c r="M52" s="52">
        <f t="shared" si="11"/>
        <v>6</v>
      </c>
      <c r="N52" s="551">
        <v>3</v>
      </c>
      <c r="O52" s="553">
        <v>5</v>
      </c>
      <c r="P52" s="52">
        <f t="shared" si="12"/>
        <v>5</v>
      </c>
      <c r="Q52" s="353"/>
      <c r="R52" s="355">
        <v>6</v>
      </c>
      <c r="S52" s="52">
        <f t="shared" si="13"/>
        <v>6</v>
      </c>
      <c r="T52" s="75">
        <v>7</v>
      </c>
      <c r="U52" s="52"/>
      <c r="V52" s="52">
        <f t="shared" si="14"/>
        <v>7</v>
      </c>
      <c r="W52" s="75">
        <v>6</v>
      </c>
      <c r="X52" s="52"/>
      <c r="Y52" s="52">
        <f t="shared" si="15"/>
        <v>6</v>
      </c>
      <c r="Z52" s="75"/>
      <c r="AA52" s="376">
        <v>10</v>
      </c>
      <c r="AB52" s="52">
        <f t="shared" si="16"/>
        <v>10</v>
      </c>
      <c r="AC52" s="75">
        <v>8</v>
      </c>
      <c r="AD52" s="52"/>
      <c r="AE52" s="52">
        <f t="shared" si="17"/>
        <v>8</v>
      </c>
      <c r="AF52" s="107">
        <f t="shared" si="18"/>
        <v>6.61</v>
      </c>
      <c r="AG52" s="108" t="str">
        <f t="shared" si="19"/>
        <v>TB.Khaù</v>
      </c>
    </row>
    <row r="53" spans="1:33" ht="22.5" customHeight="1">
      <c r="A53" s="73">
        <v>44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54" t="s">
        <v>93</v>
      </c>
      <c r="H53" s="75">
        <v>6</v>
      </c>
      <c r="I53" s="59"/>
      <c r="J53" s="52">
        <f t="shared" si="10"/>
        <v>6</v>
      </c>
      <c r="K53" s="75">
        <v>4</v>
      </c>
      <c r="L53" s="59">
        <v>5</v>
      </c>
      <c r="M53" s="52">
        <f t="shared" si="11"/>
        <v>5</v>
      </c>
      <c r="N53" s="551">
        <v>4</v>
      </c>
      <c r="O53" s="560">
        <v>7</v>
      </c>
      <c r="P53" s="52">
        <f t="shared" si="12"/>
        <v>7</v>
      </c>
      <c r="Q53" s="472"/>
      <c r="R53" s="474">
        <v>6</v>
      </c>
      <c r="S53" s="52">
        <f t="shared" si="13"/>
        <v>6</v>
      </c>
      <c r="T53" s="75">
        <v>8</v>
      </c>
      <c r="U53" s="59"/>
      <c r="V53" s="52">
        <f t="shared" si="14"/>
        <v>8</v>
      </c>
      <c r="W53" s="75">
        <v>6</v>
      </c>
      <c r="X53" s="59"/>
      <c r="Y53" s="52">
        <f t="shared" si="15"/>
        <v>6</v>
      </c>
      <c r="Z53" s="75"/>
      <c r="AA53" s="375"/>
      <c r="AB53" s="52">
        <f t="shared" si="16"/>
        <v>0</v>
      </c>
      <c r="AC53" s="75">
        <v>8</v>
      </c>
      <c r="AD53" s="59"/>
      <c r="AE53" s="52">
        <f t="shared" si="17"/>
        <v>8</v>
      </c>
      <c r="AF53" s="107">
        <f t="shared" si="18"/>
        <v>6.04</v>
      </c>
      <c r="AG53" s="108" t="str">
        <f t="shared" si="19"/>
        <v>TB.Khaù</v>
      </c>
    </row>
    <row r="54" spans="1:33" ht="22.5" customHeight="1">
      <c r="A54" s="77">
        <v>45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54" t="s">
        <v>93</v>
      </c>
      <c r="H54" s="75">
        <v>7</v>
      </c>
      <c r="I54" s="52"/>
      <c r="J54" s="52">
        <f t="shared" si="10"/>
        <v>7</v>
      </c>
      <c r="K54" s="75">
        <v>6</v>
      </c>
      <c r="L54" s="376"/>
      <c r="M54" s="52">
        <f t="shared" si="11"/>
        <v>6</v>
      </c>
      <c r="N54" s="551">
        <v>6</v>
      </c>
      <c r="O54" s="553"/>
      <c r="P54" s="52">
        <f t="shared" si="12"/>
        <v>6</v>
      </c>
      <c r="Q54" s="353">
        <v>8</v>
      </c>
      <c r="R54" s="355"/>
      <c r="S54" s="52">
        <f t="shared" si="13"/>
        <v>8</v>
      </c>
      <c r="T54" s="75">
        <v>7</v>
      </c>
      <c r="U54" s="52"/>
      <c r="V54" s="52">
        <f t="shared" si="14"/>
        <v>7</v>
      </c>
      <c r="W54" s="75">
        <v>7</v>
      </c>
      <c r="X54" s="52"/>
      <c r="Y54" s="52">
        <f t="shared" si="15"/>
        <v>7</v>
      </c>
      <c r="Z54" s="75"/>
      <c r="AA54" s="376">
        <v>5</v>
      </c>
      <c r="AB54" s="52">
        <f t="shared" si="16"/>
        <v>5</v>
      </c>
      <c r="AC54" s="75">
        <v>6</v>
      </c>
      <c r="AD54" s="52"/>
      <c r="AE54" s="52">
        <f t="shared" si="17"/>
        <v>6</v>
      </c>
      <c r="AF54" s="107">
        <f t="shared" si="18"/>
        <v>6.65</v>
      </c>
      <c r="AG54" s="108" t="str">
        <f t="shared" si="19"/>
        <v>TB.Khaù</v>
      </c>
    </row>
    <row r="55" spans="1:33" ht="22.5" customHeight="1">
      <c r="A55" s="77">
        <v>46</v>
      </c>
      <c r="B55" s="57" t="s">
        <v>213</v>
      </c>
      <c r="C55" s="44" t="s">
        <v>168</v>
      </c>
      <c r="D55" s="45">
        <v>409160095</v>
      </c>
      <c r="E55" s="46" t="s">
        <v>270</v>
      </c>
      <c r="F55" s="74" t="s">
        <v>22</v>
      </c>
      <c r="G55" s="54" t="s">
        <v>93</v>
      </c>
      <c r="H55" s="75">
        <v>7</v>
      </c>
      <c r="I55" s="59"/>
      <c r="J55" s="52">
        <f t="shared" si="10"/>
        <v>7</v>
      </c>
      <c r="K55" s="75"/>
      <c r="L55" s="375"/>
      <c r="M55" s="52">
        <f t="shared" si="11"/>
        <v>0</v>
      </c>
      <c r="N55" s="551">
        <v>2</v>
      </c>
      <c r="O55" s="552">
        <v>5</v>
      </c>
      <c r="P55" s="52">
        <f t="shared" si="12"/>
        <v>5</v>
      </c>
      <c r="Q55" s="353">
        <v>6</v>
      </c>
      <c r="R55" s="354"/>
      <c r="S55" s="52">
        <f t="shared" si="13"/>
        <v>6</v>
      </c>
      <c r="T55" s="75">
        <v>7</v>
      </c>
      <c r="U55" s="59"/>
      <c r="V55" s="52">
        <f t="shared" si="14"/>
        <v>7</v>
      </c>
      <c r="W55" s="75">
        <v>5</v>
      </c>
      <c r="X55" s="59"/>
      <c r="Y55" s="52">
        <f t="shared" si="15"/>
        <v>5</v>
      </c>
      <c r="Z55" s="75"/>
      <c r="AA55" s="375"/>
      <c r="AB55" s="52">
        <f t="shared" si="16"/>
        <v>0</v>
      </c>
      <c r="AC55" s="75">
        <v>8</v>
      </c>
      <c r="AD55" s="59"/>
      <c r="AE55" s="52">
        <f t="shared" si="17"/>
        <v>8</v>
      </c>
      <c r="AF55" s="107">
        <f t="shared" si="18"/>
        <v>4.61</v>
      </c>
      <c r="AG55" s="108" t="str">
        <f t="shared" si="19"/>
        <v>Yeáu</v>
      </c>
    </row>
    <row r="56" spans="1:33" ht="22.5" customHeight="1">
      <c r="A56" s="73">
        <v>47</v>
      </c>
      <c r="B56" s="57" t="s">
        <v>214</v>
      </c>
      <c r="C56" s="44" t="s">
        <v>215</v>
      </c>
      <c r="D56" s="52">
        <v>409160096</v>
      </c>
      <c r="E56" s="46" t="s">
        <v>271</v>
      </c>
      <c r="F56" s="74" t="s">
        <v>10</v>
      </c>
      <c r="G56" s="54" t="s">
        <v>93</v>
      </c>
      <c r="H56" s="75">
        <v>3</v>
      </c>
      <c r="I56" s="52">
        <v>5</v>
      </c>
      <c r="J56" s="52">
        <f t="shared" si="10"/>
        <v>5</v>
      </c>
      <c r="K56" s="75"/>
      <c r="L56" s="376">
        <v>5</v>
      </c>
      <c r="M56" s="52">
        <f t="shared" si="11"/>
        <v>5</v>
      </c>
      <c r="N56" s="551"/>
      <c r="O56" s="553"/>
      <c r="P56" s="52">
        <f t="shared" si="12"/>
        <v>0</v>
      </c>
      <c r="Q56" s="353"/>
      <c r="R56" s="355">
        <v>6</v>
      </c>
      <c r="S56" s="52">
        <f t="shared" si="13"/>
        <v>6</v>
      </c>
      <c r="T56" s="75">
        <v>5</v>
      </c>
      <c r="U56" s="52"/>
      <c r="V56" s="52">
        <f t="shared" si="14"/>
        <v>5</v>
      </c>
      <c r="W56" s="75">
        <v>7</v>
      </c>
      <c r="X56" s="52"/>
      <c r="Y56" s="52">
        <f t="shared" si="15"/>
        <v>7</v>
      </c>
      <c r="Z56" s="75"/>
      <c r="AA56" s="376"/>
      <c r="AB56" s="52">
        <f t="shared" si="16"/>
        <v>0</v>
      </c>
      <c r="AC56" s="75">
        <v>6</v>
      </c>
      <c r="AD56" s="52"/>
      <c r="AE56" s="52">
        <f t="shared" si="17"/>
        <v>6</v>
      </c>
      <c r="AF56" s="107">
        <f t="shared" si="18"/>
        <v>4.13</v>
      </c>
      <c r="AG56" s="108" t="str">
        <f t="shared" si="19"/>
        <v>Yeáu</v>
      </c>
    </row>
    <row r="57" spans="1:33" ht="22.5" customHeight="1">
      <c r="A57" s="77">
        <v>48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54" t="s">
        <v>93</v>
      </c>
      <c r="H57" s="75">
        <v>8</v>
      </c>
      <c r="I57" s="59"/>
      <c r="J57" s="52">
        <f t="shared" si="10"/>
        <v>8</v>
      </c>
      <c r="K57" s="75">
        <v>4</v>
      </c>
      <c r="L57" s="59">
        <v>5</v>
      </c>
      <c r="M57" s="52">
        <f t="shared" si="11"/>
        <v>5</v>
      </c>
      <c r="N57" s="551">
        <v>3</v>
      </c>
      <c r="O57" s="552">
        <v>6</v>
      </c>
      <c r="P57" s="52">
        <f t="shared" si="12"/>
        <v>6</v>
      </c>
      <c r="Q57" s="472">
        <v>4</v>
      </c>
      <c r="R57" s="474">
        <v>5</v>
      </c>
      <c r="S57" s="52">
        <f t="shared" si="13"/>
        <v>5</v>
      </c>
      <c r="T57" s="75">
        <v>7</v>
      </c>
      <c r="U57" s="59"/>
      <c r="V57" s="52">
        <f t="shared" si="14"/>
        <v>7</v>
      </c>
      <c r="W57" s="75">
        <v>6</v>
      </c>
      <c r="X57" s="59"/>
      <c r="Y57" s="52">
        <f t="shared" si="15"/>
        <v>6</v>
      </c>
      <c r="Z57" s="75"/>
      <c r="AA57" s="375">
        <v>10</v>
      </c>
      <c r="AB57" s="52">
        <f t="shared" si="16"/>
        <v>10</v>
      </c>
      <c r="AC57" s="75">
        <v>6</v>
      </c>
      <c r="AD57" s="59"/>
      <c r="AE57" s="52">
        <f t="shared" si="17"/>
        <v>6</v>
      </c>
      <c r="AF57" s="107">
        <f t="shared" si="18"/>
        <v>6.43</v>
      </c>
      <c r="AG57" s="108" t="str">
        <f t="shared" si="19"/>
        <v>TB.Khaù</v>
      </c>
    </row>
    <row r="58" spans="1:33" ht="22.5" customHeight="1">
      <c r="A58" s="73">
        <v>49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54" t="s">
        <v>93</v>
      </c>
      <c r="H58" s="75">
        <v>8</v>
      </c>
      <c r="I58" s="52"/>
      <c r="J58" s="52">
        <f t="shared" si="10"/>
        <v>8</v>
      </c>
      <c r="K58" s="75">
        <v>6</v>
      </c>
      <c r="L58" s="376"/>
      <c r="M58" s="52">
        <f t="shared" si="11"/>
        <v>6</v>
      </c>
      <c r="N58" s="551">
        <v>3</v>
      </c>
      <c r="O58" s="553">
        <v>7</v>
      </c>
      <c r="P58" s="52">
        <f t="shared" si="12"/>
        <v>7</v>
      </c>
      <c r="Q58" s="353">
        <v>8</v>
      </c>
      <c r="R58" s="355"/>
      <c r="S58" s="52">
        <f t="shared" si="13"/>
        <v>8</v>
      </c>
      <c r="T58" s="75">
        <v>6</v>
      </c>
      <c r="U58" s="52"/>
      <c r="V58" s="52">
        <f t="shared" si="14"/>
        <v>6</v>
      </c>
      <c r="W58" s="75">
        <v>7</v>
      </c>
      <c r="X58" s="52"/>
      <c r="Y58" s="52">
        <f t="shared" si="15"/>
        <v>7</v>
      </c>
      <c r="Z58" s="75"/>
      <c r="AA58" s="376"/>
      <c r="AB58" s="52">
        <f t="shared" si="16"/>
        <v>0</v>
      </c>
      <c r="AC58" s="75">
        <v>5</v>
      </c>
      <c r="AD58" s="52"/>
      <c r="AE58" s="52">
        <f t="shared" si="17"/>
        <v>5</v>
      </c>
      <c r="AF58" s="107">
        <f t="shared" si="18"/>
        <v>6.65</v>
      </c>
      <c r="AG58" s="108" t="str">
        <f t="shared" si="19"/>
        <v>TB.Khaù</v>
      </c>
    </row>
    <row r="59" spans="1:33" ht="22.5" customHeight="1">
      <c r="A59" s="77">
        <v>50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54" t="s">
        <v>93</v>
      </c>
      <c r="H59" s="75">
        <v>6</v>
      </c>
      <c r="I59" s="59"/>
      <c r="J59" s="52">
        <f t="shared" si="10"/>
        <v>6</v>
      </c>
      <c r="K59" s="75">
        <v>3</v>
      </c>
      <c r="L59" s="59">
        <v>5</v>
      </c>
      <c r="M59" s="52">
        <f t="shared" si="11"/>
        <v>5</v>
      </c>
      <c r="N59" s="551">
        <v>4</v>
      </c>
      <c r="O59" s="552">
        <v>5</v>
      </c>
      <c r="P59" s="52">
        <f t="shared" si="12"/>
        <v>5</v>
      </c>
      <c r="Q59" s="472">
        <v>5</v>
      </c>
      <c r="R59" s="474"/>
      <c r="S59" s="52">
        <f t="shared" si="13"/>
        <v>5</v>
      </c>
      <c r="T59" s="75">
        <v>7</v>
      </c>
      <c r="U59" s="59"/>
      <c r="V59" s="52">
        <f t="shared" si="14"/>
        <v>7</v>
      </c>
      <c r="W59" s="75">
        <v>8</v>
      </c>
      <c r="X59" s="59"/>
      <c r="Y59" s="52">
        <f t="shared" si="15"/>
        <v>8</v>
      </c>
      <c r="Z59" s="75"/>
      <c r="AA59" s="375"/>
      <c r="AB59" s="52">
        <f t="shared" si="16"/>
        <v>0</v>
      </c>
      <c r="AC59" s="75">
        <v>7</v>
      </c>
      <c r="AD59" s="59"/>
      <c r="AE59" s="52">
        <f t="shared" si="17"/>
        <v>7</v>
      </c>
      <c r="AF59" s="107">
        <f t="shared" si="18"/>
        <v>5.48</v>
      </c>
      <c r="AG59" s="108" t="str">
        <f t="shared" si="19"/>
        <v>Trung Bình</v>
      </c>
    </row>
    <row r="60" spans="1:33" ht="22.5" customHeight="1">
      <c r="A60" s="77">
        <v>51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54" t="s">
        <v>93</v>
      </c>
      <c r="H60" s="75">
        <v>8</v>
      </c>
      <c r="I60" s="52"/>
      <c r="J60" s="52">
        <f t="shared" si="10"/>
        <v>8</v>
      </c>
      <c r="K60" s="75">
        <v>5</v>
      </c>
      <c r="L60" s="376"/>
      <c r="M60" s="52">
        <f t="shared" si="11"/>
        <v>5</v>
      </c>
      <c r="N60" s="551">
        <v>4</v>
      </c>
      <c r="O60" s="561">
        <v>7</v>
      </c>
      <c r="P60" s="52">
        <f t="shared" si="12"/>
        <v>7</v>
      </c>
      <c r="Q60" s="353">
        <v>7</v>
      </c>
      <c r="R60" s="355"/>
      <c r="S60" s="52">
        <f t="shared" si="13"/>
        <v>7</v>
      </c>
      <c r="T60" s="75">
        <v>7</v>
      </c>
      <c r="U60" s="52"/>
      <c r="V60" s="52">
        <f t="shared" si="14"/>
        <v>7</v>
      </c>
      <c r="W60" s="75">
        <v>8</v>
      </c>
      <c r="X60" s="52"/>
      <c r="Y60" s="52">
        <f t="shared" si="15"/>
        <v>8</v>
      </c>
      <c r="Z60" s="75"/>
      <c r="AA60" s="376">
        <v>10</v>
      </c>
      <c r="AB60" s="52">
        <f t="shared" si="16"/>
        <v>10</v>
      </c>
      <c r="AC60" s="75">
        <v>6</v>
      </c>
      <c r="AD60" s="52"/>
      <c r="AE60" s="52">
        <f t="shared" si="17"/>
        <v>6</v>
      </c>
      <c r="AF60" s="107">
        <f t="shared" si="18"/>
        <v>6.96</v>
      </c>
      <c r="AG60" s="108" t="str">
        <f t="shared" si="19"/>
        <v>TB.Khaù</v>
      </c>
    </row>
    <row r="61" spans="1:33" ht="22.5" customHeight="1">
      <c r="A61" s="73">
        <v>52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54" t="s">
        <v>93</v>
      </c>
      <c r="H61" s="75">
        <v>6</v>
      </c>
      <c r="I61" s="59"/>
      <c r="J61" s="52">
        <f t="shared" si="10"/>
        <v>6</v>
      </c>
      <c r="K61" s="75">
        <v>6</v>
      </c>
      <c r="L61" s="375"/>
      <c r="M61" s="52">
        <f t="shared" si="11"/>
        <v>6</v>
      </c>
      <c r="N61" s="551">
        <v>3</v>
      </c>
      <c r="O61" s="552">
        <v>5</v>
      </c>
      <c r="P61" s="52">
        <f t="shared" si="12"/>
        <v>5</v>
      </c>
      <c r="Q61" s="353">
        <v>5</v>
      </c>
      <c r="R61" s="354"/>
      <c r="S61" s="52">
        <f t="shared" si="13"/>
        <v>5</v>
      </c>
      <c r="T61" s="75">
        <v>7</v>
      </c>
      <c r="U61" s="59"/>
      <c r="V61" s="52">
        <f t="shared" si="14"/>
        <v>7</v>
      </c>
      <c r="W61" s="75">
        <v>7</v>
      </c>
      <c r="X61" s="59"/>
      <c r="Y61" s="52">
        <f t="shared" si="15"/>
        <v>7</v>
      </c>
      <c r="Z61" s="75"/>
      <c r="AA61" s="375"/>
      <c r="AB61" s="52">
        <f t="shared" si="16"/>
        <v>0</v>
      </c>
      <c r="AC61" s="75">
        <v>7</v>
      </c>
      <c r="AD61" s="59"/>
      <c r="AE61" s="52">
        <f t="shared" si="17"/>
        <v>7</v>
      </c>
      <c r="AF61" s="107">
        <f t="shared" si="18"/>
        <v>5.65</v>
      </c>
      <c r="AG61" s="108" t="str">
        <f t="shared" si="19"/>
        <v>Trung Bình</v>
      </c>
    </row>
    <row r="62" spans="1:33" ht="22.5" customHeight="1">
      <c r="A62" s="77">
        <v>53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54" t="s">
        <v>93</v>
      </c>
      <c r="H62" s="75">
        <v>7</v>
      </c>
      <c r="I62" s="52"/>
      <c r="J62" s="52">
        <f t="shared" si="10"/>
        <v>7</v>
      </c>
      <c r="K62" s="75">
        <v>6</v>
      </c>
      <c r="L62" s="376"/>
      <c r="M62" s="52">
        <f t="shared" si="11"/>
        <v>6</v>
      </c>
      <c r="N62" s="551">
        <v>4</v>
      </c>
      <c r="O62" s="553">
        <v>5</v>
      </c>
      <c r="P62" s="52">
        <f t="shared" si="12"/>
        <v>5</v>
      </c>
      <c r="Q62" s="353">
        <v>8</v>
      </c>
      <c r="R62" s="355"/>
      <c r="S62" s="52">
        <f t="shared" si="13"/>
        <v>8</v>
      </c>
      <c r="T62" s="75">
        <v>7</v>
      </c>
      <c r="U62" s="52"/>
      <c r="V62" s="52">
        <f t="shared" si="14"/>
        <v>7</v>
      </c>
      <c r="W62" s="75">
        <v>8</v>
      </c>
      <c r="X62" s="52"/>
      <c r="Y62" s="52">
        <f t="shared" si="15"/>
        <v>8</v>
      </c>
      <c r="Z62" s="75">
        <v>3</v>
      </c>
      <c r="AA62" s="376"/>
      <c r="AB62" s="52">
        <f t="shared" si="16"/>
        <v>3</v>
      </c>
      <c r="AC62" s="75">
        <v>8</v>
      </c>
      <c r="AD62" s="52"/>
      <c r="AE62" s="52">
        <f t="shared" si="17"/>
        <v>8</v>
      </c>
      <c r="AF62" s="107">
        <f t="shared" si="18"/>
        <v>6.43</v>
      </c>
      <c r="AG62" s="108" t="str">
        <f t="shared" si="19"/>
        <v>TB.Khaù</v>
      </c>
    </row>
    <row r="63" spans="1:33" ht="22.5" customHeight="1">
      <c r="A63" s="73">
        <v>54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54" t="s">
        <v>93</v>
      </c>
      <c r="H63" s="75">
        <v>6</v>
      </c>
      <c r="I63" s="59"/>
      <c r="J63" s="52">
        <f t="shared" si="10"/>
        <v>6</v>
      </c>
      <c r="K63" s="75">
        <v>4</v>
      </c>
      <c r="L63" s="59">
        <v>5</v>
      </c>
      <c r="M63" s="52">
        <f t="shared" si="11"/>
        <v>5</v>
      </c>
      <c r="N63" s="551">
        <v>4</v>
      </c>
      <c r="O63" s="552">
        <v>5</v>
      </c>
      <c r="P63" s="52">
        <f t="shared" si="12"/>
        <v>5</v>
      </c>
      <c r="Q63" s="472">
        <v>7</v>
      </c>
      <c r="R63" s="474"/>
      <c r="S63" s="52">
        <f t="shared" si="13"/>
        <v>7</v>
      </c>
      <c r="T63" s="75">
        <v>7</v>
      </c>
      <c r="U63" s="59"/>
      <c r="V63" s="52">
        <f t="shared" si="14"/>
        <v>7</v>
      </c>
      <c r="W63" s="75">
        <v>7</v>
      </c>
      <c r="X63" s="59"/>
      <c r="Y63" s="52">
        <f t="shared" si="15"/>
        <v>7</v>
      </c>
      <c r="Z63" s="75">
        <v>9</v>
      </c>
      <c r="AA63" s="375"/>
      <c r="AB63" s="52">
        <f t="shared" si="16"/>
        <v>9</v>
      </c>
      <c r="AC63" s="75">
        <v>6</v>
      </c>
      <c r="AD63" s="59"/>
      <c r="AE63" s="52">
        <f t="shared" si="17"/>
        <v>6</v>
      </c>
      <c r="AF63" s="107">
        <f t="shared" si="18"/>
        <v>6.09</v>
      </c>
      <c r="AG63" s="108" t="str">
        <f t="shared" si="19"/>
        <v>TB.Khaù</v>
      </c>
    </row>
    <row r="64" spans="1:33" ht="22.5" customHeight="1">
      <c r="A64" s="77">
        <v>55</v>
      </c>
      <c r="B64" s="55" t="s">
        <v>216</v>
      </c>
      <c r="C64" s="56" t="s">
        <v>209</v>
      </c>
      <c r="D64" s="75">
        <v>409160104</v>
      </c>
      <c r="E64" s="46" t="s">
        <v>49</v>
      </c>
      <c r="F64" s="74" t="s">
        <v>27</v>
      </c>
      <c r="G64" s="54" t="s">
        <v>93</v>
      </c>
      <c r="H64" s="75"/>
      <c r="I64" s="52"/>
      <c r="J64" s="52">
        <f t="shared" si="10"/>
        <v>0</v>
      </c>
      <c r="K64" s="75"/>
      <c r="L64" s="376"/>
      <c r="M64" s="52">
        <f t="shared" si="11"/>
        <v>0</v>
      </c>
      <c r="N64" s="551"/>
      <c r="O64" s="553"/>
      <c r="P64" s="52">
        <f t="shared" si="12"/>
        <v>0</v>
      </c>
      <c r="Q64" s="353"/>
      <c r="R64" s="355"/>
      <c r="S64" s="52">
        <f t="shared" si="13"/>
        <v>0</v>
      </c>
      <c r="T64" s="75"/>
      <c r="U64" s="52"/>
      <c r="V64" s="52">
        <f t="shared" si="14"/>
        <v>0</v>
      </c>
      <c r="W64" s="75">
        <v>0</v>
      </c>
      <c r="X64" s="52"/>
      <c r="Y64" s="52">
        <f t="shared" si="15"/>
        <v>0</v>
      </c>
      <c r="Z64" s="75"/>
      <c r="AA64" s="376"/>
      <c r="AB64" s="52">
        <f t="shared" si="16"/>
        <v>0</v>
      </c>
      <c r="AC64" s="75">
        <v>6</v>
      </c>
      <c r="AD64" s="52"/>
      <c r="AE64" s="52">
        <f t="shared" si="17"/>
        <v>6</v>
      </c>
      <c r="AF64" s="107">
        <f t="shared" si="18"/>
        <v>0</v>
      </c>
      <c r="AG64" s="108" t="str">
        <f t="shared" si="19"/>
        <v>Keùm</v>
      </c>
    </row>
    <row r="65" spans="1:33" ht="22.5" customHeight="1">
      <c r="A65" s="77">
        <v>56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54" t="s">
        <v>93</v>
      </c>
      <c r="H65" s="80">
        <v>7</v>
      </c>
      <c r="I65" s="59"/>
      <c r="J65" s="52">
        <f t="shared" si="10"/>
        <v>7</v>
      </c>
      <c r="K65" s="75">
        <v>5</v>
      </c>
      <c r="L65" s="375"/>
      <c r="M65" s="52">
        <f t="shared" si="11"/>
        <v>5</v>
      </c>
      <c r="N65" s="551">
        <v>3</v>
      </c>
      <c r="O65" s="552">
        <v>5</v>
      </c>
      <c r="P65" s="52">
        <f t="shared" si="12"/>
        <v>5</v>
      </c>
      <c r="Q65" s="353">
        <v>6</v>
      </c>
      <c r="R65" s="354"/>
      <c r="S65" s="52">
        <f t="shared" si="13"/>
        <v>6</v>
      </c>
      <c r="T65" s="75">
        <v>7</v>
      </c>
      <c r="U65" s="59"/>
      <c r="V65" s="52">
        <f t="shared" si="14"/>
        <v>7</v>
      </c>
      <c r="W65" s="75">
        <v>6</v>
      </c>
      <c r="X65" s="59"/>
      <c r="Y65" s="52">
        <f t="shared" si="15"/>
        <v>6</v>
      </c>
      <c r="Z65" s="75"/>
      <c r="AA65" s="375"/>
      <c r="AB65" s="52">
        <f t="shared" si="16"/>
        <v>0</v>
      </c>
      <c r="AC65" s="75">
        <v>7</v>
      </c>
      <c r="AD65" s="59"/>
      <c r="AE65" s="52">
        <f t="shared" si="17"/>
        <v>7</v>
      </c>
      <c r="AF65" s="107">
        <f t="shared" si="18"/>
        <v>5.74</v>
      </c>
      <c r="AG65" s="108" t="str">
        <f t="shared" si="19"/>
        <v>Trung Bình</v>
      </c>
    </row>
    <row r="66" spans="1:33" ht="22.5" customHeight="1">
      <c r="A66" s="73">
        <v>57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54" t="s">
        <v>93</v>
      </c>
      <c r="H66" s="75">
        <v>8</v>
      </c>
      <c r="I66" s="52"/>
      <c r="J66" s="52">
        <f t="shared" si="10"/>
        <v>8</v>
      </c>
      <c r="K66" s="75">
        <v>6</v>
      </c>
      <c r="L66" s="376"/>
      <c r="M66" s="52">
        <f t="shared" si="11"/>
        <v>6</v>
      </c>
      <c r="N66" s="551">
        <v>4</v>
      </c>
      <c r="O66" s="553">
        <v>6</v>
      </c>
      <c r="P66" s="52">
        <f t="shared" si="12"/>
        <v>6</v>
      </c>
      <c r="Q66" s="353">
        <v>8</v>
      </c>
      <c r="R66" s="355"/>
      <c r="S66" s="52">
        <f t="shared" si="13"/>
        <v>8</v>
      </c>
      <c r="T66" s="75">
        <v>7</v>
      </c>
      <c r="U66" s="52"/>
      <c r="V66" s="52">
        <f t="shared" si="14"/>
        <v>7</v>
      </c>
      <c r="W66" s="75">
        <v>7</v>
      </c>
      <c r="X66" s="52"/>
      <c r="Y66" s="52">
        <f t="shared" si="15"/>
        <v>7</v>
      </c>
      <c r="Z66" s="75"/>
      <c r="AA66" s="376"/>
      <c r="AB66" s="52">
        <f t="shared" si="16"/>
        <v>0</v>
      </c>
      <c r="AC66" s="75">
        <v>7</v>
      </c>
      <c r="AD66" s="52"/>
      <c r="AE66" s="52">
        <f t="shared" si="17"/>
        <v>7</v>
      </c>
      <c r="AF66" s="107">
        <f t="shared" si="18"/>
        <v>6.65</v>
      </c>
      <c r="AG66" s="108" t="str">
        <f t="shared" si="19"/>
        <v>TB.Khaù</v>
      </c>
    </row>
    <row r="67" spans="1:33" ht="22.5" customHeight="1">
      <c r="A67" s="77">
        <v>58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54" t="s">
        <v>93</v>
      </c>
      <c r="H67" s="75">
        <v>5</v>
      </c>
      <c r="I67" s="59"/>
      <c r="J67" s="52">
        <f t="shared" si="10"/>
        <v>5</v>
      </c>
      <c r="K67" s="75">
        <v>4</v>
      </c>
      <c r="L67" s="59">
        <v>4</v>
      </c>
      <c r="M67" s="52">
        <f t="shared" si="11"/>
        <v>4</v>
      </c>
      <c r="N67" s="551">
        <v>4</v>
      </c>
      <c r="O67" s="552">
        <v>5</v>
      </c>
      <c r="P67" s="52">
        <f t="shared" si="12"/>
        <v>5</v>
      </c>
      <c r="Q67" s="472"/>
      <c r="R67" s="474"/>
      <c r="S67" s="52">
        <f t="shared" si="13"/>
        <v>0</v>
      </c>
      <c r="T67" s="75">
        <v>6</v>
      </c>
      <c r="U67" s="59"/>
      <c r="V67" s="52">
        <f t="shared" si="14"/>
        <v>6</v>
      </c>
      <c r="W67" s="75">
        <v>7</v>
      </c>
      <c r="X67" s="59"/>
      <c r="Y67" s="52">
        <f t="shared" si="15"/>
        <v>7</v>
      </c>
      <c r="Z67" s="75"/>
      <c r="AA67" s="375"/>
      <c r="AB67" s="52">
        <f t="shared" si="16"/>
        <v>0</v>
      </c>
      <c r="AC67" s="75">
        <v>5</v>
      </c>
      <c r="AD67" s="59"/>
      <c r="AE67" s="52">
        <f t="shared" si="17"/>
        <v>5</v>
      </c>
      <c r="AF67" s="107">
        <f t="shared" si="18"/>
        <v>4.17</v>
      </c>
      <c r="AG67" s="108" t="str">
        <f t="shared" si="19"/>
        <v>Yeáu</v>
      </c>
    </row>
    <row r="68" spans="1:33" ht="22.5" customHeight="1">
      <c r="A68" s="73">
        <v>59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54" t="s">
        <v>93</v>
      </c>
      <c r="H68" s="75">
        <v>8</v>
      </c>
      <c r="I68" s="52"/>
      <c r="J68" s="52">
        <f t="shared" si="10"/>
        <v>8</v>
      </c>
      <c r="K68" s="75">
        <v>3</v>
      </c>
      <c r="L68" s="52">
        <v>5</v>
      </c>
      <c r="M68" s="52">
        <f t="shared" si="11"/>
        <v>5</v>
      </c>
      <c r="N68" s="551">
        <v>3</v>
      </c>
      <c r="O68" s="553">
        <v>5</v>
      </c>
      <c r="P68" s="52">
        <f t="shared" si="12"/>
        <v>5</v>
      </c>
      <c r="Q68" s="472">
        <v>6</v>
      </c>
      <c r="R68" s="473"/>
      <c r="S68" s="52">
        <f t="shared" si="13"/>
        <v>6</v>
      </c>
      <c r="T68" s="75">
        <v>6</v>
      </c>
      <c r="U68" s="52"/>
      <c r="V68" s="52">
        <f t="shared" si="14"/>
        <v>6</v>
      </c>
      <c r="W68" s="75">
        <v>5</v>
      </c>
      <c r="X68" s="52"/>
      <c r="Y68" s="52">
        <f t="shared" si="15"/>
        <v>5</v>
      </c>
      <c r="Z68" s="75"/>
      <c r="AA68" s="376"/>
      <c r="AB68" s="52">
        <f t="shared" si="16"/>
        <v>0</v>
      </c>
      <c r="AC68" s="75">
        <v>5</v>
      </c>
      <c r="AD68" s="52"/>
      <c r="AE68" s="52">
        <f t="shared" si="17"/>
        <v>5</v>
      </c>
      <c r="AF68" s="107">
        <f t="shared" si="18"/>
        <v>5.74</v>
      </c>
      <c r="AG68" s="108" t="str">
        <f t="shared" si="19"/>
        <v>Trung Bình</v>
      </c>
    </row>
    <row r="69" spans="1:33" ht="22.5" customHeight="1">
      <c r="A69" s="77">
        <v>60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54" t="s">
        <v>93</v>
      </c>
      <c r="H69" s="75">
        <v>9</v>
      </c>
      <c r="I69" s="59"/>
      <c r="J69" s="52">
        <f t="shared" si="10"/>
        <v>9</v>
      </c>
      <c r="K69" s="75">
        <v>6</v>
      </c>
      <c r="L69" s="375"/>
      <c r="M69" s="52">
        <f t="shared" si="11"/>
        <v>6</v>
      </c>
      <c r="N69" s="551">
        <v>4</v>
      </c>
      <c r="O69" s="552">
        <v>6</v>
      </c>
      <c r="P69" s="52">
        <f t="shared" si="12"/>
        <v>6</v>
      </c>
      <c r="Q69" s="353">
        <v>7</v>
      </c>
      <c r="R69" s="354"/>
      <c r="S69" s="52">
        <f t="shared" si="13"/>
        <v>7</v>
      </c>
      <c r="T69" s="75">
        <v>7</v>
      </c>
      <c r="U69" s="59"/>
      <c r="V69" s="52">
        <f t="shared" si="14"/>
        <v>7</v>
      </c>
      <c r="W69" s="75">
        <v>8</v>
      </c>
      <c r="X69" s="59"/>
      <c r="Y69" s="52">
        <f t="shared" si="15"/>
        <v>8</v>
      </c>
      <c r="Z69" s="75"/>
      <c r="AA69" s="375"/>
      <c r="AB69" s="52">
        <f t="shared" si="16"/>
        <v>0</v>
      </c>
      <c r="AC69" s="75">
        <v>8</v>
      </c>
      <c r="AD69" s="59"/>
      <c r="AE69" s="52">
        <f t="shared" si="17"/>
        <v>8</v>
      </c>
      <c r="AF69" s="107">
        <f t="shared" si="18"/>
        <v>6.78</v>
      </c>
      <c r="AG69" s="108" t="str">
        <f t="shared" si="19"/>
        <v>TB.Khaù</v>
      </c>
    </row>
    <row r="70" spans="1:33" ht="22.5" customHeight="1">
      <c r="A70" s="77">
        <v>61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54" t="s">
        <v>93</v>
      </c>
      <c r="H70" s="75">
        <v>8</v>
      </c>
      <c r="I70" s="52"/>
      <c r="J70" s="52">
        <f t="shared" si="10"/>
        <v>8</v>
      </c>
      <c r="K70" s="75">
        <v>3</v>
      </c>
      <c r="L70" s="52">
        <v>6</v>
      </c>
      <c r="M70" s="52">
        <f t="shared" si="11"/>
        <v>6</v>
      </c>
      <c r="N70" s="551">
        <v>3</v>
      </c>
      <c r="O70" s="561">
        <v>7</v>
      </c>
      <c r="P70" s="52">
        <f t="shared" si="12"/>
        <v>7</v>
      </c>
      <c r="Q70" s="472">
        <v>7</v>
      </c>
      <c r="R70" s="473"/>
      <c r="S70" s="52">
        <f t="shared" si="13"/>
        <v>7</v>
      </c>
      <c r="T70" s="75">
        <v>7</v>
      </c>
      <c r="U70" s="52"/>
      <c r="V70" s="52">
        <f t="shared" si="14"/>
        <v>7</v>
      </c>
      <c r="W70" s="75">
        <v>6</v>
      </c>
      <c r="X70" s="52"/>
      <c r="Y70" s="52">
        <f t="shared" si="15"/>
        <v>6</v>
      </c>
      <c r="Z70" s="75">
        <v>2</v>
      </c>
      <c r="AA70" s="376"/>
      <c r="AB70" s="52">
        <f t="shared" si="16"/>
        <v>2</v>
      </c>
      <c r="AC70" s="75">
        <v>5</v>
      </c>
      <c r="AD70" s="52"/>
      <c r="AE70" s="52">
        <f t="shared" si="17"/>
        <v>5</v>
      </c>
      <c r="AF70" s="107">
        <f t="shared" si="18"/>
        <v>6.74</v>
      </c>
      <c r="AG70" s="108" t="str">
        <f t="shared" si="19"/>
        <v>TB.Khaù</v>
      </c>
    </row>
    <row r="71" spans="1:33" ht="22.5" customHeight="1">
      <c r="A71" s="73">
        <v>62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54" t="s">
        <v>93</v>
      </c>
      <c r="H71" s="75">
        <v>7</v>
      </c>
      <c r="I71" s="59"/>
      <c r="J71" s="52">
        <f t="shared" si="10"/>
        <v>7</v>
      </c>
      <c r="K71" s="75">
        <v>4</v>
      </c>
      <c r="L71" s="59">
        <v>5</v>
      </c>
      <c r="M71" s="52">
        <f t="shared" si="11"/>
        <v>5</v>
      </c>
      <c r="N71" s="551">
        <v>3</v>
      </c>
      <c r="O71" s="552">
        <v>5</v>
      </c>
      <c r="P71" s="52">
        <f t="shared" si="12"/>
        <v>5</v>
      </c>
      <c r="Q71" s="472">
        <v>5</v>
      </c>
      <c r="R71" s="474"/>
      <c r="S71" s="52">
        <f t="shared" si="13"/>
        <v>5</v>
      </c>
      <c r="T71" s="75">
        <v>6</v>
      </c>
      <c r="U71" s="59"/>
      <c r="V71" s="52">
        <f t="shared" si="14"/>
        <v>6</v>
      </c>
      <c r="W71" s="75">
        <v>8</v>
      </c>
      <c r="X71" s="59"/>
      <c r="Y71" s="52">
        <f t="shared" si="15"/>
        <v>8</v>
      </c>
      <c r="Z71" s="75"/>
      <c r="AA71" s="375"/>
      <c r="AB71" s="52">
        <f t="shared" si="16"/>
        <v>0</v>
      </c>
      <c r="AC71" s="75">
        <v>5</v>
      </c>
      <c r="AD71" s="59"/>
      <c r="AE71" s="52">
        <f t="shared" si="17"/>
        <v>5</v>
      </c>
      <c r="AF71" s="107">
        <f t="shared" si="18"/>
        <v>5.52</v>
      </c>
      <c r="AG71" s="108" t="str">
        <f t="shared" si="19"/>
        <v>Trung Bình</v>
      </c>
    </row>
    <row r="72" spans="1:33" ht="22.5" customHeight="1">
      <c r="A72" s="77">
        <v>63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54" t="s">
        <v>93</v>
      </c>
      <c r="H72" s="75">
        <v>6</v>
      </c>
      <c r="I72" s="52"/>
      <c r="J72" s="52">
        <f t="shared" si="10"/>
        <v>6</v>
      </c>
      <c r="K72" s="75">
        <v>6</v>
      </c>
      <c r="L72" s="376"/>
      <c r="M72" s="52">
        <f t="shared" si="11"/>
        <v>6</v>
      </c>
      <c r="N72" s="551">
        <v>3</v>
      </c>
      <c r="O72" s="561">
        <v>8</v>
      </c>
      <c r="P72" s="52">
        <f t="shared" si="12"/>
        <v>8</v>
      </c>
      <c r="Q72" s="353">
        <v>7</v>
      </c>
      <c r="R72" s="355"/>
      <c r="S72" s="52">
        <f t="shared" si="13"/>
        <v>7</v>
      </c>
      <c r="T72" s="75">
        <v>6</v>
      </c>
      <c r="U72" s="52"/>
      <c r="V72" s="52">
        <f t="shared" si="14"/>
        <v>6</v>
      </c>
      <c r="W72" s="75">
        <v>6</v>
      </c>
      <c r="X72" s="52"/>
      <c r="Y72" s="52">
        <f t="shared" si="15"/>
        <v>6</v>
      </c>
      <c r="Z72" s="75"/>
      <c r="AA72" s="376"/>
      <c r="AB72" s="52">
        <f t="shared" si="16"/>
        <v>0</v>
      </c>
      <c r="AC72" s="75">
        <v>5</v>
      </c>
      <c r="AD72" s="52"/>
      <c r="AE72" s="52">
        <f t="shared" si="17"/>
        <v>5</v>
      </c>
      <c r="AF72" s="107">
        <f t="shared" si="18"/>
        <v>6.22</v>
      </c>
      <c r="AG72" s="108" t="str">
        <f t="shared" si="19"/>
        <v>TB.Khaù</v>
      </c>
    </row>
    <row r="73" spans="1:33" ht="22.5" customHeight="1">
      <c r="A73" s="73">
        <v>64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54" t="s">
        <v>93</v>
      </c>
      <c r="H73" s="75">
        <v>6</v>
      </c>
      <c r="I73" s="59"/>
      <c r="J73" s="52">
        <f t="shared" si="10"/>
        <v>6</v>
      </c>
      <c r="K73" s="75">
        <v>4</v>
      </c>
      <c r="L73" s="59">
        <v>6</v>
      </c>
      <c r="M73" s="52">
        <f t="shared" si="11"/>
        <v>6</v>
      </c>
      <c r="N73" s="551">
        <v>3</v>
      </c>
      <c r="O73" s="552">
        <v>5</v>
      </c>
      <c r="P73" s="52">
        <f t="shared" si="12"/>
        <v>5</v>
      </c>
      <c r="Q73" s="472">
        <v>4</v>
      </c>
      <c r="R73" s="474">
        <v>6</v>
      </c>
      <c r="S73" s="52">
        <f t="shared" si="13"/>
        <v>6</v>
      </c>
      <c r="T73" s="75">
        <v>6</v>
      </c>
      <c r="U73" s="59"/>
      <c r="V73" s="52">
        <f t="shared" si="14"/>
        <v>6</v>
      </c>
      <c r="W73" s="75">
        <v>6</v>
      </c>
      <c r="X73" s="59"/>
      <c r="Y73" s="52">
        <f t="shared" si="15"/>
        <v>6</v>
      </c>
      <c r="Z73" s="75"/>
      <c r="AA73" s="375"/>
      <c r="AB73" s="52">
        <f t="shared" si="16"/>
        <v>0</v>
      </c>
      <c r="AC73" s="75">
        <v>8</v>
      </c>
      <c r="AD73" s="59"/>
      <c r="AE73" s="52">
        <f t="shared" si="17"/>
        <v>8</v>
      </c>
      <c r="AF73" s="107">
        <f t="shared" si="18"/>
        <v>5.57</v>
      </c>
      <c r="AG73" s="108" t="str">
        <f t="shared" si="19"/>
        <v>Trung Bình</v>
      </c>
    </row>
    <row r="74" spans="1:33" ht="22.5" customHeight="1">
      <c r="A74" s="77">
        <v>65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54" t="s">
        <v>93</v>
      </c>
      <c r="H74" s="75">
        <v>5</v>
      </c>
      <c r="I74" s="52"/>
      <c r="J74" s="52">
        <f aca="true" t="shared" si="20" ref="J74:J82">IF(I74="",H74,IF(H74&gt;=5,I74,MAX(H74,I74)))</f>
        <v>5</v>
      </c>
      <c r="K74" s="75">
        <v>4</v>
      </c>
      <c r="L74" s="52">
        <v>7</v>
      </c>
      <c r="M74" s="52">
        <f aca="true" t="shared" si="21" ref="M74:M82">IF(L74="",K74,IF(K74&gt;=5,L74,MAX(K74,L74)))</f>
        <v>7</v>
      </c>
      <c r="N74" s="551">
        <v>3</v>
      </c>
      <c r="O74" s="561">
        <v>7</v>
      </c>
      <c r="P74" s="52">
        <f aca="true" t="shared" si="22" ref="P74:P82">IF(O74="",N74,IF(N74&gt;=5,O74,MAX(N74,O74)))</f>
        <v>7</v>
      </c>
      <c r="Q74" s="472">
        <v>5</v>
      </c>
      <c r="R74" s="473"/>
      <c r="S74" s="52">
        <f aca="true" t="shared" si="23" ref="S74:S82">IF(R74="",Q74,IF(Q74&gt;=5,R74,MAX(Q74,R74)))</f>
        <v>5</v>
      </c>
      <c r="T74" s="75">
        <v>8</v>
      </c>
      <c r="U74" s="52"/>
      <c r="V74" s="52">
        <f aca="true" t="shared" si="24" ref="V74:V82">IF(U74="",T74,IF(T74&gt;=5,U74,MAX(T74,U74)))</f>
        <v>8</v>
      </c>
      <c r="W74" s="75">
        <v>7</v>
      </c>
      <c r="X74" s="52"/>
      <c r="Y74" s="52">
        <f aca="true" t="shared" si="25" ref="Y74:Y82">IF(X74="",W74,IF(W74&gt;=5,X74,MAX(W74,X74)))</f>
        <v>7</v>
      </c>
      <c r="Z74" s="75"/>
      <c r="AA74" s="376">
        <v>10</v>
      </c>
      <c r="AB74" s="52">
        <f aca="true" t="shared" si="26" ref="AB74:AB82">IF(AA74="",Z74,IF(Z74&gt;=5,AA74,MAX(Z74,AA74)))</f>
        <v>10</v>
      </c>
      <c r="AC74" s="75">
        <v>6</v>
      </c>
      <c r="AD74" s="52"/>
      <c r="AE74" s="52">
        <f aca="true" t="shared" si="27" ref="AE74:AE82">IF(AD74="",AC74,IF(AC74&gt;=5,AD74,MAX(AC74,AD74)))</f>
        <v>6</v>
      </c>
      <c r="AF74" s="107">
        <f aca="true" t="shared" si="28" ref="AF74:AF82">ROUND(SUMPRODUCT(H74:AE74,$H$9:$AE$9)/SUM($H$9:$AE$9),2)</f>
        <v>6.61</v>
      </c>
      <c r="AG74" s="108" t="str">
        <f aca="true" t="shared" si="29" ref="AG74:AG82">IF(AF74&gt;=9,"Xuaát Saéc",IF(AF74&gt;=8,"Gioûi",IF(AF74&gt;=7,"Khaù",IF(AF74&gt;=6,"TB.Khaù",IF(AF74&gt;=5,"Trung Bình",IF(AF74&gt;=4,"Yeáu","Keùm"))))))</f>
        <v>TB.Khaù</v>
      </c>
    </row>
    <row r="75" spans="1:33" ht="22.5" customHeight="1">
      <c r="A75" s="77">
        <v>66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54" t="s">
        <v>93</v>
      </c>
      <c r="H75" s="75">
        <v>5</v>
      </c>
      <c r="I75" s="59"/>
      <c r="J75" s="52">
        <f t="shared" si="20"/>
        <v>5</v>
      </c>
      <c r="K75" s="75">
        <v>6</v>
      </c>
      <c r="L75" s="375"/>
      <c r="M75" s="52">
        <f t="shared" si="21"/>
        <v>6</v>
      </c>
      <c r="N75" s="551">
        <v>3</v>
      </c>
      <c r="O75" s="552">
        <v>6</v>
      </c>
      <c r="P75" s="52">
        <f t="shared" si="22"/>
        <v>6</v>
      </c>
      <c r="Q75" s="353">
        <v>7</v>
      </c>
      <c r="R75" s="354"/>
      <c r="S75" s="52">
        <f t="shared" si="23"/>
        <v>7</v>
      </c>
      <c r="T75" s="75">
        <v>6</v>
      </c>
      <c r="U75" s="59"/>
      <c r="V75" s="52">
        <f t="shared" si="24"/>
        <v>6</v>
      </c>
      <c r="W75" s="75">
        <v>5</v>
      </c>
      <c r="X75" s="59"/>
      <c r="Y75" s="52">
        <f t="shared" si="25"/>
        <v>5</v>
      </c>
      <c r="Z75" s="75"/>
      <c r="AA75" s="375">
        <v>8</v>
      </c>
      <c r="AB75" s="52">
        <f t="shared" si="26"/>
        <v>8</v>
      </c>
      <c r="AC75" s="75">
        <v>5</v>
      </c>
      <c r="AD75" s="59"/>
      <c r="AE75" s="52">
        <f t="shared" si="27"/>
        <v>5</v>
      </c>
      <c r="AF75" s="107">
        <f t="shared" si="28"/>
        <v>5.96</v>
      </c>
      <c r="AG75" s="108" t="str">
        <f t="shared" si="29"/>
        <v>Trung Bình</v>
      </c>
    </row>
    <row r="76" spans="1:33" ht="22.5" customHeight="1">
      <c r="A76" s="73">
        <v>67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54" t="s">
        <v>93</v>
      </c>
      <c r="H76" s="75">
        <v>7</v>
      </c>
      <c r="I76" s="52"/>
      <c r="J76" s="52">
        <f t="shared" si="20"/>
        <v>7</v>
      </c>
      <c r="K76" s="75">
        <v>6</v>
      </c>
      <c r="L76" s="376"/>
      <c r="M76" s="52">
        <f t="shared" si="21"/>
        <v>6</v>
      </c>
      <c r="N76" s="551">
        <v>4</v>
      </c>
      <c r="O76" s="561">
        <v>7</v>
      </c>
      <c r="P76" s="52">
        <f t="shared" si="22"/>
        <v>7</v>
      </c>
      <c r="Q76" s="353">
        <v>7</v>
      </c>
      <c r="R76" s="355"/>
      <c r="S76" s="52">
        <f t="shared" si="23"/>
        <v>7</v>
      </c>
      <c r="T76" s="75">
        <v>7</v>
      </c>
      <c r="U76" s="52"/>
      <c r="V76" s="52">
        <f t="shared" si="24"/>
        <v>7</v>
      </c>
      <c r="W76" s="75">
        <v>8</v>
      </c>
      <c r="X76" s="52"/>
      <c r="Y76" s="52">
        <f t="shared" si="25"/>
        <v>8</v>
      </c>
      <c r="Z76" s="75"/>
      <c r="AA76" s="376"/>
      <c r="AB76" s="52">
        <f t="shared" si="26"/>
        <v>0</v>
      </c>
      <c r="AC76" s="75">
        <v>6</v>
      </c>
      <c r="AD76" s="52"/>
      <c r="AE76" s="52">
        <f t="shared" si="27"/>
        <v>6</v>
      </c>
      <c r="AF76" s="107">
        <f t="shared" si="28"/>
        <v>6.52</v>
      </c>
      <c r="AG76" s="108" t="str">
        <f t="shared" si="29"/>
        <v>TB.Khaù</v>
      </c>
    </row>
    <row r="77" spans="1:33" ht="22.5" customHeight="1">
      <c r="A77" s="77">
        <v>68</v>
      </c>
      <c r="B77" s="55" t="s">
        <v>217</v>
      </c>
      <c r="C77" s="56" t="s">
        <v>218</v>
      </c>
      <c r="D77" s="75">
        <v>409160118</v>
      </c>
      <c r="E77" s="46" t="s">
        <v>283</v>
      </c>
      <c r="F77" s="74" t="s">
        <v>11</v>
      </c>
      <c r="G77" s="61" t="s">
        <v>93</v>
      </c>
      <c r="H77" s="75">
        <v>6</v>
      </c>
      <c r="I77" s="59"/>
      <c r="J77" s="52">
        <f t="shared" si="20"/>
        <v>6</v>
      </c>
      <c r="K77" s="75">
        <v>4</v>
      </c>
      <c r="L77" s="59">
        <v>5</v>
      </c>
      <c r="M77" s="52">
        <f t="shared" si="21"/>
        <v>5</v>
      </c>
      <c r="N77" s="551"/>
      <c r="O77" s="552"/>
      <c r="P77" s="52">
        <f t="shared" si="22"/>
        <v>0</v>
      </c>
      <c r="Q77" s="472"/>
      <c r="R77" s="474"/>
      <c r="S77" s="52">
        <f t="shared" si="23"/>
        <v>0</v>
      </c>
      <c r="T77" s="75">
        <v>6</v>
      </c>
      <c r="U77" s="59"/>
      <c r="V77" s="52">
        <f t="shared" si="24"/>
        <v>6</v>
      </c>
      <c r="W77" s="75">
        <v>5</v>
      </c>
      <c r="X77" s="59"/>
      <c r="Y77" s="52">
        <f t="shared" si="25"/>
        <v>5</v>
      </c>
      <c r="Z77" s="75"/>
      <c r="AA77" s="375"/>
      <c r="AB77" s="52">
        <f t="shared" si="26"/>
        <v>0</v>
      </c>
      <c r="AC77" s="75">
        <v>0</v>
      </c>
      <c r="AD77" s="59"/>
      <c r="AE77" s="52">
        <f t="shared" si="27"/>
        <v>0</v>
      </c>
      <c r="AF77" s="107">
        <f t="shared" si="28"/>
        <v>3.65</v>
      </c>
      <c r="AG77" s="108" t="str">
        <f t="shared" si="29"/>
        <v>Keùm</v>
      </c>
    </row>
    <row r="78" spans="1:33" ht="22.5" customHeight="1">
      <c r="A78" s="73">
        <v>69</v>
      </c>
      <c r="B78" s="55" t="s">
        <v>219</v>
      </c>
      <c r="C78" s="56" t="s">
        <v>218</v>
      </c>
      <c r="D78" s="75">
        <v>409160119</v>
      </c>
      <c r="E78" s="46" t="s">
        <v>284</v>
      </c>
      <c r="F78" s="74" t="s">
        <v>15</v>
      </c>
      <c r="G78" s="61" t="s">
        <v>93</v>
      </c>
      <c r="H78" s="75">
        <v>3</v>
      </c>
      <c r="I78" s="52"/>
      <c r="J78" s="52">
        <f t="shared" si="20"/>
        <v>3</v>
      </c>
      <c r="K78" s="75"/>
      <c r="L78" s="376"/>
      <c r="M78" s="52">
        <f t="shared" si="21"/>
        <v>0</v>
      </c>
      <c r="N78" s="551">
        <v>2</v>
      </c>
      <c r="O78" s="553"/>
      <c r="P78" s="52">
        <f t="shared" si="22"/>
        <v>2</v>
      </c>
      <c r="Q78" s="353">
        <v>6</v>
      </c>
      <c r="R78" s="355"/>
      <c r="S78" s="52">
        <f t="shared" si="23"/>
        <v>6</v>
      </c>
      <c r="T78" s="75">
        <v>7</v>
      </c>
      <c r="U78" s="52"/>
      <c r="V78" s="52">
        <f t="shared" si="24"/>
        <v>7</v>
      </c>
      <c r="W78" s="75">
        <v>7</v>
      </c>
      <c r="X78" s="52"/>
      <c r="Y78" s="52">
        <f t="shared" si="25"/>
        <v>7</v>
      </c>
      <c r="Z78" s="75"/>
      <c r="AA78" s="376"/>
      <c r="AB78" s="52">
        <f t="shared" si="26"/>
        <v>0</v>
      </c>
      <c r="AC78" s="75">
        <v>8</v>
      </c>
      <c r="AD78" s="52"/>
      <c r="AE78" s="52">
        <f t="shared" si="27"/>
        <v>8</v>
      </c>
      <c r="AF78" s="107">
        <f t="shared" si="28"/>
        <v>3.3</v>
      </c>
      <c r="AG78" s="108" t="str">
        <f t="shared" si="29"/>
        <v>Keùm</v>
      </c>
    </row>
    <row r="79" spans="1:33" ht="22.5" customHeight="1">
      <c r="A79" s="77">
        <v>70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61" t="s">
        <v>92</v>
      </c>
      <c r="H79" s="75">
        <v>7</v>
      </c>
      <c r="I79" s="59"/>
      <c r="J79" s="52">
        <f t="shared" si="20"/>
        <v>7</v>
      </c>
      <c r="K79" s="75">
        <v>3</v>
      </c>
      <c r="L79" s="59">
        <v>5</v>
      </c>
      <c r="M79" s="52">
        <f t="shared" si="21"/>
        <v>5</v>
      </c>
      <c r="N79" s="551">
        <v>3</v>
      </c>
      <c r="O79" s="552">
        <v>5</v>
      </c>
      <c r="P79" s="52">
        <f t="shared" si="22"/>
        <v>5</v>
      </c>
      <c r="Q79" s="472">
        <v>6</v>
      </c>
      <c r="R79" s="474"/>
      <c r="S79" s="52">
        <f t="shared" si="23"/>
        <v>6</v>
      </c>
      <c r="T79" s="75">
        <v>6</v>
      </c>
      <c r="U79" s="59"/>
      <c r="V79" s="52">
        <f t="shared" si="24"/>
        <v>6</v>
      </c>
      <c r="W79" s="75">
        <v>5</v>
      </c>
      <c r="X79" s="59"/>
      <c r="Y79" s="52">
        <f t="shared" si="25"/>
        <v>5</v>
      </c>
      <c r="Z79" s="75"/>
      <c r="AA79" s="375"/>
      <c r="AB79" s="52">
        <f t="shared" si="26"/>
        <v>0</v>
      </c>
      <c r="AC79" s="75">
        <v>7</v>
      </c>
      <c r="AD79" s="59"/>
      <c r="AE79" s="52">
        <f t="shared" si="27"/>
        <v>7</v>
      </c>
      <c r="AF79" s="107">
        <f t="shared" si="28"/>
        <v>5.52</v>
      </c>
      <c r="AG79" s="108" t="str">
        <f t="shared" si="29"/>
        <v>Trung Bình</v>
      </c>
    </row>
    <row r="80" spans="1:33" ht="22.5" customHeight="1">
      <c r="A80" s="77">
        <v>71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61" t="s">
        <v>93</v>
      </c>
      <c r="H80" s="75">
        <v>8</v>
      </c>
      <c r="I80" s="52"/>
      <c r="J80" s="52">
        <f t="shared" si="20"/>
        <v>8</v>
      </c>
      <c r="K80" s="75">
        <v>4</v>
      </c>
      <c r="L80" s="52">
        <v>5</v>
      </c>
      <c r="M80" s="52">
        <f t="shared" si="21"/>
        <v>5</v>
      </c>
      <c r="N80" s="551">
        <v>5</v>
      </c>
      <c r="O80" s="553"/>
      <c r="P80" s="52">
        <f t="shared" si="22"/>
        <v>5</v>
      </c>
      <c r="Q80" s="472">
        <v>4</v>
      </c>
      <c r="R80" s="473">
        <v>7</v>
      </c>
      <c r="S80" s="52">
        <f t="shared" si="23"/>
        <v>7</v>
      </c>
      <c r="T80" s="75">
        <v>7</v>
      </c>
      <c r="U80" s="52"/>
      <c r="V80" s="52">
        <f t="shared" si="24"/>
        <v>7</v>
      </c>
      <c r="W80" s="75">
        <v>6</v>
      </c>
      <c r="X80" s="52"/>
      <c r="Y80" s="52">
        <f t="shared" si="25"/>
        <v>6</v>
      </c>
      <c r="Z80" s="75"/>
      <c r="AA80" s="376"/>
      <c r="AB80" s="52">
        <f t="shared" si="26"/>
        <v>0</v>
      </c>
      <c r="AC80" s="75">
        <v>6</v>
      </c>
      <c r="AD80" s="52"/>
      <c r="AE80" s="52">
        <f t="shared" si="27"/>
        <v>6</v>
      </c>
      <c r="AF80" s="107">
        <f t="shared" si="28"/>
        <v>6.09</v>
      </c>
      <c r="AG80" s="108" t="str">
        <f t="shared" si="29"/>
        <v>TB.Khaù</v>
      </c>
    </row>
    <row r="81" spans="1:33" ht="22.5" customHeight="1">
      <c r="A81" s="73">
        <v>72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61" t="s">
        <v>93</v>
      </c>
      <c r="H81" s="75">
        <v>9</v>
      </c>
      <c r="I81" s="59"/>
      <c r="J81" s="52">
        <f t="shared" si="20"/>
        <v>9</v>
      </c>
      <c r="K81" s="75">
        <v>6</v>
      </c>
      <c r="L81" s="375"/>
      <c r="M81" s="52">
        <f t="shared" si="21"/>
        <v>6</v>
      </c>
      <c r="N81" s="551">
        <v>7</v>
      </c>
      <c r="O81" s="552"/>
      <c r="P81" s="52">
        <f t="shared" si="22"/>
        <v>7</v>
      </c>
      <c r="Q81" s="353">
        <v>6</v>
      </c>
      <c r="R81" s="354"/>
      <c r="S81" s="52">
        <f t="shared" si="23"/>
        <v>6</v>
      </c>
      <c r="T81" s="75">
        <v>7</v>
      </c>
      <c r="U81" s="59"/>
      <c r="V81" s="52">
        <f t="shared" si="24"/>
        <v>7</v>
      </c>
      <c r="W81" s="75">
        <v>8</v>
      </c>
      <c r="X81" s="59"/>
      <c r="Y81" s="52">
        <f t="shared" si="25"/>
        <v>8</v>
      </c>
      <c r="Z81" s="75"/>
      <c r="AA81" s="375"/>
      <c r="AB81" s="52">
        <f t="shared" si="26"/>
        <v>0</v>
      </c>
      <c r="AC81" s="75">
        <v>6</v>
      </c>
      <c r="AD81" s="59"/>
      <c r="AE81" s="52">
        <f t="shared" si="27"/>
        <v>6</v>
      </c>
      <c r="AF81" s="107">
        <f t="shared" si="28"/>
        <v>6.83</v>
      </c>
      <c r="AG81" s="108" t="str">
        <f t="shared" si="29"/>
        <v>TB.Khaù</v>
      </c>
    </row>
    <row r="82" spans="1:33" ht="22.5" customHeight="1" thickBot="1">
      <c r="A82" s="83">
        <v>73</v>
      </c>
      <c r="B82" s="62" t="s">
        <v>207</v>
      </c>
      <c r="C82" s="63" t="s">
        <v>208</v>
      </c>
      <c r="D82" s="85">
        <v>409160123</v>
      </c>
      <c r="E82" s="64" t="s">
        <v>288</v>
      </c>
      <c r="F82" s="84" t="s">
        <v>30</v>
      </c>
      <c r="G82" s="65" t="s">
        <v>93</v>
      </c>
      <c r="H82" s="85">
        <v>6</v>
      </c>
      <c r="I82" s="86"/>
      <c r="J82" s="86">
        <f t="shared" si="20"/>
        <v>6</v>
      </c>
      <c r="K82" s="85">
        <v>6</v>
      </c>
      <c r="L82" s="377"/>
      <c r="M82" s="86">
        <f t="shared" si="21"/>
        <v>6</v>
      </c>
      <c r="N82" s="554">
        <v>4</v>
      </c>
      <c r="O82" s="555">
        <v>6</v>
      </c>
      <c r="P82" s="86">
        <f t="shared" si="22"/>
        <v>6</v>
      </c>
      <c r="Q82" s="356">
        <v>9</v>
      </c>
      <c r="R82" s="357"/>
      <c r="S82" s="86">
        <f t="shared" si="23"/>
        <v>9</v>
      </c>
      <c r="T82" s="87">
        <v>7</v>
      </c>
      <c r="U82" s="86"/>
      <c r="V82" s="86">
        <f t="shared" si="24"/>
        <v>7</v>
      </c>
      <c r="W82" s="85">
        <v>7</v>
      </c>
      <c r="X82" s="86"/>
      <c r="Y82" s="86">
        <f t="shared" si="25"/>
        <v>7</v>
      </c>
      <c r="Z82" s="85"/>
      <c r="AA82" s="377"/>
      <c r="AB82" s="86">
        <f t="shared" si="26"/>
        <v>0</v>
      </c>
      <c r="AC82" s="85">
        <v>5</v>
      </c>
      <c r="AD82" s="86"/>
      <c r="AE82" s="86">
        <f t="shared" si="27"/>
        <v>5</v>
      </c>
      <c r="AF82" s="109">
        <f t="shared" si="28"/>
        <v>6.35</v>
      </c>
      <c r="AG82" s="110" t="str">
        <f t="shared" si="29"/>
        <v>TB.Khaù</v>
      </c>
    </row>
    <row r="83" spans="1:28" s="120" customFormat="1" ht="35.25" customHeight="1" thickTop="1">
      <c r="A83" s="113"/>
      <c r="B83" s="114"/>
      <c r="C83" s="114"/>
      <c r="D83" s="115"/>
      <c r="E83" s="116"/>
      <c r="F83" s="115"/>
      <c r="G83" s="115"/>
      <c r="H83" s="28"/>
      <c r="I83" s="28"/>
      <c r="J83" s="28"/>
      <c r="K83" s="28"/>
      <c r="L83" s="371"/>
      <c r="M83" s="28"/>
      <c r="N83" s="556"/>
      <c r="O83" s="557"/>
      <c r="P83" s="118"/>
      <c r="Q83" s="358"/>
      <c r="R83" s="359"/>
      <c r="S83" s="118"/>
      <c r="T83" s="118"/>
      <c r="U83" s="118"/>
      <c r="W83" s="119"/>
      <c r="X83" s="28" t="s">
        <v>90</v>
      </c>
      <c r="Y83" s="117"/>
      <c r="Z83" s="117"/>
      <c r="AA83" s="378"/>
      <c r="AB83" s="117"/>
    </row>
    <row r="84" spans="1:28" s="120" customFormat="1" ht="15" customHeight="1">
      <c r="A84" s="113"/>
      <c r="B84" s="114"/>
      <c r="D84" s="28" t="s">
        <v>231</v>
      </c>
      <c r="E84" s="121"/>
      <c r="F84" s="122"/>
      <c r="G84" s="123"/>
      <c r="H84" s="28"/>
      <c r="I84" s="28"/>
      <c r="J84" s="28"/>
      <c r="K84" s="28"/>
      <c r="L84" s="371"/>
      <c r="M84" s="28"/>
      <c r="N84" s="556"/>
      <c r="O84" s="557"/>
      <c r="P84" s="118"/>
      <c r="Q84" s="358"/>
      <c r="R84" s="359"/>
      <c r="S84" s="118"/>
      <c r="T84" s="118"/>
      <c r="U84" s="118"/>
      <c r="W84" s="119"/>
      <c r="X84" s="28" t="s">
        <v>91</v>
      </c>
      <c r="Y84" s="117"/>
      <c r="Z84" s="117"/>
      <c r="AA84" s="378"/>
      <c r="AB84" s="117"/>
    </row>
    <row r="85" spans="1:28" s="120" customFormat="1" ht="15" customHeight="1">
      <c r="A85" s="113"/>
      <c r="D85" s="124" t="s">
        <v>31</v>
      </c>
      <c r="E85" s="125"/>
      <c r="F85" s="113"/>
      <c r="G85" s="126"/>
      <c r="H85" s="28"/>
      <c r="I85" s="28"/>
      <c r="J85" s="28"/>
      <c r="K85" s="28"/>
      <c r="L85" s="371"/>
      <c r="M85" s="28"/>
      <c r="N85" s="556"/>
      <c r="O85" s="557"/>
      <c r="P85" s="118"/>
      <c r="Q85" s="358"/>
      <c r="R85" s="359"/>
      <c r="S85" s="118"/>
      <c r="T85" s="118"/>
      <c r="U85" s="118"/>
      <c r="W85" s="119"/>
      <c r="X85" s="118" t="s">
        <v>301</v>
      </c>
      <c r="Y85" s="117"/>
      <c r="Z85" s="117"/>
      <c r="AA85" s="378"/>
      <c r="AB85" s="117"/>
    </row>
    <row r="86" spans="1:28" s="120" customFormat="1" ht="15.75">
      <c r="A86" s="113"/>
      <c r="D86" s="28"/>
      <c r="E86" s="125"/>
      <c r="F86" s="113"/>
      <c r="G86" s="126"/>
      <c r="H86" s="28"/>
      <c r="I86" s="28"/>
      <c r="J86" s="28"/>
      <c r="K86" s="28"/>
      <c r="L86" s="28"/>
      <c r="M86" s="28"/>
      <c r="N86" s="556"/>
      <c r="O86" s="557"/>
      <c r="P86" s="118"/>
      <c r="Q86" s="476"/>
      <c r="R86" s="475"/>
      <c r="S86" s="118"/>
      <c r="T86" s="118"/>
      <c r="U86" s="118"/>
      <c r="W86" s="119"/>
      <c r="X86" s="118"/>
      <c r="Y86" s="117"/>
      <c r="Z86" s="117"/>
      <c r="AA86" s="378"/>
      <c r="AB86" s="117"/>
    </row>
    <row r="87" spans="1:28" s="120" customFormat="1" ht="24.75" customHeight="1">
      <c r="A87" s="113"/>
      <c r="C87" s="118"/>
      <c r="D87" s="118"/>
      <c r="E87" s="125"/>
      <c r="F87" s="113"/>
      <c r="G87" s="126"/>
      <c r="H87" s="28"/>
      <c r="I87" s="28"/>
      <c r="J87" s="28"/>
      <c r="K87" s="28"/>
      <c r="L87" s="28"/>
      <c r="M87" s="28"/>
      <c r="N87" s="556"/>
      <c r="O87" s="557"/>
      <c r="P87" s="118"/>
      <c r="Q87" s="476"/>
      <c r="R87" s="475"/>
      <c r="S87" s="118"/>
      <c r="T87" s="118"/>
      <c r="U87" s="118"/>
      <c r="W87" s="119"/>
      <c r="X87" s="118"/>
      <c r="Y87" s="117"/>
      <c r="Z87" s="117"/>
      <c r="AA87" s="378"/>
      <c r="AB87" s="117"/>
    </row>
    <row r="88" spans="1:28" s="120" customFormat="1" ht="15.75">
      <c r="A88" s="127"/>
      <c r="C88" s="127"/>
      <c r="D88" s="128"/>
      <c r="E88" s="125"/>
      <c r="F88" s="113"/>
      <c r="G88" s="126"/>
      <c r="H88" s="28"/>
      <c r="I88" s="28"/>
      <c r="J88" s="28"/>
      <c r="K88" s="28"/>
      <c r="L88" s="28"/>
      <c r="M88" s="28"/>
      <c r="N88" s="556"/>
      <c r="O88" s="557"/>
      <c r="P88" s="129"/>
      <c r="Q88" s="476"/>
      <c r="R88" s="475"/>
      <c r="S88" s="129"/>
      <c r="T88" s="129"/>
      <c r="U88" s="129"/>
      <c r="W88" s="119"/>
      <c r="X88" s="129"/>
      <c r="Y88" s="117"/>
      <c r="Z88" s="117"/>
      <c r="AA88" s="378"/>
      <c r="AB88" s="117"/>
    </row>
    <row r="89" spans="1:28" s="120" customFormat="1" ht="15.75">
      <c r="A89" s="113"/>
      <c r="D89" s="118" t="s">
        <v>232</v>
      </c>
      <c r="E89" s="125"/>
      <c r="F89" s="113"/>
      <c r="G89" s="126"/>
      <c r="H89" s="28"/>
      <c r="I89" s="28"/>
      <c r="J89" s="28"/>
      <c r="K89" s="28"/>
      <c r="L89" s="28"/>
      <c r="M89" s="28"/>
      <c r="N89" s="558"/>
      <c r="O89" s="557"/>
      <c r="P89" s="129"/>
      <c r="Q89" s="476"/>
      <c r="R89" s="475"/>
      <c r="S89" s="28"/>
      <c r="T89" s="129"/>
      <c r="U89" s="129"/>
      <c r="W89" s="119"/>
      <c r="X89" s="118" t="s">
        <v>302</v>
      </c>
      <c r="Y89" s="117"/>
      <c r="Z89" s="117"/>
      <c r="AA89" s="378"/>
      <c r="AB89" s="117"/>
    </row>
  </sheetData>
  <sheetProtection/>
  <autoFilter ref="A8:AG85"/>
  <mergeCells count="39">
    <mergeCell ref="AF7:AF8"/>
    <mergeCell ref="AG7:AG8"/>
    <mergeCell ref="AB7:AB8"/>
    <mergeCell ref="AC7:AC8"/>
    <mergeCell ref="AD7:AD8"/>
    <mergeCell ref="AE7:AE8"/>
    <mergeCell ref="T7:T8"/>
    <mergeCell ref="Y7:Y8"/>
    <mergeCell ref="W7:W8"/>
    <mergeCell ref="U7:U8"/>
    <mergeCell ref="X7:X8"/>
    <mergeCell ref="A3:E3"/>
    <mergeCell ref="A4:AG4"/>
    <mergeCell ref="A5:AG5"/>
    <mergeCell ref="AA7:AA8"/>
    <mergeCell ref="H7:H8"/>
    <mergeCell ref="I7:I8"/>
    <mergeCell ref="Z7:Z8"/>
    <mergeCell ref="Q7:Q8"/>
    <mergeCell ref="R7:R8"/>
    <mergeCell ref="S7:S8"/>
    <mergeCell ref="A7:A9"/>
    <mergeCell ref="D7:D9"/>
    <mergeCell ref="B7:C7"/>
    <mergeCell ref="E7:E9"/>
    <mergeCell ref="A1:E1"/>
    <mergeCell ref="R1:AF1"/>
    <mergeCell ref="A2:E2"/>
    <mergeCell ref="R2:AF2"/>
    <mergeCell ref="F7:F9"/>
    <mergeCell ref="V7:V8"/>
    <mergeCell ref="M7:M8"/>
    <mergeCell ref="N7:N8"/>
    <mergeCell ref="J7:J8"/>
    <mergeCell ref="L7:L8"/>
    <mergeCell ref="K7:K8"/>
    <mergeCell ref="G7:G9"/>
    <mergeCell ref="O7:O8"/>
    <mergeCell ref="P7:P8"/>
  </mergeCells>
  <printOptions/>
  <pageMargins left="0.16" right="0.16" top="0.44" bottom="0.25" header="0.24" footer="0.16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CR108"/>
  <sheetViews>
    <sheetView zoomScalePageLayoutView="0" workbookViewId="0" topLeftCell="A2">
      <pane xSplit="3" ySplit="8" topLeftCell="D78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H83" sqref="H83"/>
    </sheetView>
  </sheetViews>
  <sheetFormatPr defaultColWidth="8.796875" defaultRowHeight="15"/>
  <cols>
    <col min="1" max="1" width="3.09765625" style="1" customWidth="1"/>
    <col min="2" max="2" width="16" style="10" customWidth="1"/>
    <col min="3" max="3" width="6.09765625" style="10" customWidth="1"/>
    <col min="4" max="4" width="9.3984375" style="130" customWidth="1"/>
    <col min="5" max="5" width="9.19921875" style="11" customWidth="1"/>
    <col min="6" max="6" width="12.3984375" style="11" customWidth="1"/>
    <col min="7" max="7" width="5" style="11" customWidth="1"/>
    <col min="8" max="11" width="4.3984375" style="2" customWidth="1"/>
    <col min="12" max="12" width="4.3984375" style="544" customWidth="1"/>
    <col min="13" max="23" width="4.3984375" style="2" customWidth="1"/>
    <col min="24" max="24" width="4.3984375" style="429" customWidth="1"/>
    <col min="25" max="25" width="4.3984375" style="2" customWidth="1"/>
    <col min="26" max="26" width="4.3984375" style="6" customWidth="1"/>
    <col min="27" max="27" width="4.3984375" style="7" customWidth="1"/>
    <col min="28" max="29" width="4.3984375" style="1" customWidth="1"/>
    <col min="30" max="30" width="4.3984375" style="7" customWidth="1"/>
    <col min="31" max="32" width="4.3984375" style="1" customWidth="1"/>
    <col min="33" max="33" width="4.3984375" style="7" customWidth="1"/>
    <col min="34" max="35" width="4.3984375" style="1" customWidth="1"/>
    <col min="36" max="36" width="4.3984375" style="7" customWidth="1"/>
    <col min="37" max="37" width="4.3984375" style="1" customWidth="1"/>
    <col min="38" max="38" width="4.59765625" style="111" customWidth="1"/>
    <col min="39" max="39" width="7.5" style="131" customWidth="1"/>
    <col min="40" max="41" width="9" style="1" customWidth="1"/>
    <col min="42" max="42" width="18.69921875" style="1" bestFit="1" customWidth="1"/>
    <col min="43" max="16384" width="9" style="1" customWidth="1"/>
  </cols>
  <sheetData>
    <row r="1" spans="1:39" s="2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22"/>
      <c r="L1" s="530"/>
      <c r="M1" s="22"/>
      <c r="N1" s="22"/>
      <c r="O1" s="22"/>
      <c r="P1" s="22"/>
      <c r="Q1" s="22"/>
      <c r="R1" s="709" t="s">
        <v>221</v>
      </c>
      <c r="S1" s="709"/>
      <c r="T1" s="709"/>
      <c r="U1" s="709"/>
      <c r="V1" s="709"/>
      <c r="W1" s="709"/>
      <c r="X1" s="786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23"/>
    </row>
    <row r="2" spans="1:39" s="2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22"/>
      <c r="L2" s="530"/>
      <c r="M2" s="22"/>
      <c r="N2" s="22"/>
      <c r="O2" s="22"/>
      <c r="P2" s="22"/>
      <c r="Q2" s="22"/>
      <c r="R2" s="709" t="s">
        <v>222</v>
      </c>
      <c r="S2" s="709"/>
      <c r="T2" s="709"/>
      <c r="U2" s="709"/>
      <c r="V2" s="709"/>
      <c r="W2" s="709"/>
      <c r="X2" s="786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26"/>
    </row>
    <row r="3" spans="1:39" s="2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53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54"/>
      <c r="Y3" s="22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99"/>
      <c r="AM3" s="232"/>
    </row>
    <row r="4" spans="1:39" s="30" customFormat="1" ht="18" customHeight="1">
      <c r="A4" s="710" t="s">
        <v>315</v>
      </c>
      <c r="B4" s="710"/>
      <c r="C4" s="710"/>
      <c r="D4" s="710"/>
      <c r="E4" s="710"/>
      <c r="F4" s="710"/>
      <c r="G4" s="710"/>
      <c r="H4" s="710"/>
      <c r="I4" s="781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81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07"/>
    </row>
    <row r="5" spans="1:39" s="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82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82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  <c r="AJ5" s="707"/>
      <c r="AK5" s="707"/>
      <c r="AL5" s="707"/>
      <c r="AM5" s="707"/>
    </row>
    <row r="6" spans="1:39" s="30" customFormat="1" ht="9.75" customHeight="1">
      <c r="A6" s="31"/>
      <c r="B6" s="31"/>
      <c r="C6" s="31"/>
      <c r="D6" s="31"/>
      <c r="E6" s="32"/>
      <c r="F6" s="31"/>
      <c r="G6" s="31"/>
      <c r="H6" s="211"/>
      <c r="I6" s="211"/>
      <c r="J6" s="211"/>
      <c r="K6" s="211"/>
      <c r="L6" s="532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424"/>
      <c r="Y6" s="211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01"/>
      <c r="AM6" s="233"/>
    </row>
    <row r="7" spans="1:39" s="212" customFormat="1" ht="17.25" customHeight="1">
      <c r="A7" s="775" t="s">
        <v>1</v>
      </c>
      <c r="B7" s="784" t="s">
        <v>58</v>
      </c>
      <c r="C7" s="785"/>
      <c r="D7" s="775" t="s">
        <v>55</v>
      </c>
      <c r="E7" s="775" t="s">
        <v>56</v>
      </c>
      <c r="F7" s="775" t="s">
        <v>57</v>
      </c>
      <c r="G7" s="783" t="s">
        <v>220</v>
      </c>
      <c r="H7" s="773" t="s">
        <v>304</v>
      </c>
      <c r="I7" s="767" t="s">
        <v>60</v>
      </c>
      <c r="J7" s="767" t="s">
        <v>61</v>
      </c>
      <c r="K7" s="773" t="s">
        <v>305</v>
      </c>
      <c r="L7" s="777" t="s">
        <v>60</v>
      </c>
      <c r="M7" s="767" t="s">
        <v>61</v>
      </c>
      <c r="N7" s="773" t="s">
        <v>306</v>
      </c>
      <c r="O7" s="767" t="s">
        <v>60</v>
      </c>
      <c r="P7" s="767" t="s">
        <v>61</v>
      </c>
      <c r="Q7" s="773" t="s">
        <v>307</v>
      </c>
      <c r="R7" s="767" t="s">
        <v>60</v>
      </c>
      <c r="S7" s="767" t="s">
        <v>61</v>
      </c>
      <c r="T7" s="773" t="s">
        <v>308</v>
      </c>
      <c r="U7" s="767" t="s">
        <v>60</v>
      </c>
      <c r="V7" s="767" t="s">
        <v>61</v>
      </c>
      <c r="W7" s="773" t="s">
        <v>309</v>
      </c>
      <c r="X7" s="779" t="s">
        <v>60</v>
      </c>
      <c r="Y7" s="767" t="s">
        <v>61</v>
      </c>
      <c r="Z7" s="773" t="s">
        <v>310</v>
      </c>
      <c r="AA7" s="767" t="s">
        <v>60</v>
      </c>
      <c r="AB7" s="767" t="s">
        <v>61</v>
      </c>
      <c r="AC7" s="765" t="s">
        <v>316</v>
      </c>
      <c r="AD7" s="767" t="s">
        <v>60</v>
      </c>
      <c r="AE7" s="767" t="s">
        <v>61</v>
      </c>
      <c r="AF7" s="765" t="s">
        <v>317</v>
      </c>
      <c r="AG7" s="767" t="s">
        <v>60</v>
      </c>
      <c r="AH7" s="767" t="s">
        <v>61</v>
      </c>
      <c r="AI7" s="765" t="s">
        <v>338</v>
      </c>
      <c r="AJ7" s="767" t="s">
        <v>60</v>
      </c>
      <c r="AK7" s="767" t="s">
        <v>61</v>
      </c>
      <c r="AL7" s="769" t="s">
        <v>311</v>
      </c>
      <c r="AM7" s="771" t="s">
        <v>312</v>
      </c>
    </row>
    <row r="8" spans="1:39" s="212" customFormat="1" ht="63" customHeight="1">
      <c r="A8" s="776"/>
      <c r="B8" s="139" t="s">
        <v>228</v>
      </c>
      <c r="C8" s="34" t="s">
        <v>229</v>
      </c>
      <c r="D8" s="776"/>
      <c r="E8" s="776"/>
      <c r="F8" s="776"/>
      <c r="G8" s="691"/>
      <c r="H8" s="774"/>
      <c r="I8" s="768"/>
      <c r="J8" s="768"/>
      <c r="K8" s="774"/>
      <c r="L8" s="778"/>
      <c r="M8" s="768"/>
      <c r="N8" s="774"/>
      <c r="O8" s="768"/>
      <c r="P8" s="768"/>
      <c r="Q8" s="774"/>
      <c r="R8" s="768"/>
      <c r="S8" s="768"/>
      <c r="T8" s="774"/>
      <c r="U8" s="768"/>
      <c r="V8" s="768"/>
      <c r="W8" s="774"/>
      <c r="X8" s="780"/>
      <c r="Y8" s="768"/>
      <c r="Z8" s="774"/>
      <c r="AA8" s="768"/>
      <c r="AB8" s="768"/>
      <c r="AC8" s="766"/>
      <c r="AD8" s="768"/>
      <c r="AE8" s="768"/>
      <c r="AF8" s="766"/>
      <c r="AG8" s="768"/>
      <c r="AH8" s="768"/>
      <c r="AI8" s="766"/>
      <c r="AJ8" s="768"/>
      <c r="AK8" s="768"/>
      <c r="AL8" s="770"/>
      <c r="AM8" s="772"/>
    </row>
    <row r="9" spans="1:39" s="2" customFormat="1" ht="21" customHeight="1">
      <c r="A9" s="776"/>
      <c r="B9" s="213"/>
      <c r="C9" s="214"/>
      <c r="D9" s="776"/>
      <c r="E9" s="776"/>
      <c r="F9" s="776"/>
      <c r="G9" s="691"/>
      <c r="H9" s="209">
        <v>0</v>
      </c>
      <c r="I9" s="209">
        <v>0</v>
      </c>
      <c r="J9" s="209">
        <v>4</v>
      </c>
      <c r="K9" s="209">
        <v>0</v>
      </c>
      <c r="L9" s="541">
        <v>0</v>
      </c>
      <c r="M9" s="209">
        <v>4</v>
      </c>
      <c r="N9" s="209">
        <v>0</v>
      </c>
      <c r="O9" s="209">
        <v>0</v>
      </c>
      <c r="P9" s="209">
        <v>3</v>
      </c>
      <c r="Q9" s="209">
        <v>0</v>
      </c>
      <c r="R9" s="209">
        <v>0</v>
      </c>
      <c r="S9" s="209">
        <v>5</v>
      </c>
      <c r="T9" s="209">
        <v>0</v>
      </c>
      <c r="U9" s="209">
        <v>0</v>
      </c>
      <c r="V9" s="209">
        <v>3</v>
      </c>
      <c r="W9" s="209">
        <v>0</v>
      </c>
      <c r="X9" s="455">
        <v>0</v>
      </c>
      <c r="Y9" s="209">
        <v>4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>
        <v>0</v>
      </c>
      <c r="AK9" s="209">
        <v>1</v>
      </c>
      <c r="AL9" s="209">
        <f>SUM(H9:AK9)</f>
        <v>24</v>
      </c>
      <c r="AM9" s="210">
        <v>0</v>
      </c>
    </row>
    <row r="10" spans="1:44" ht="22.5" customHeight="1">
      <c r="A10" s="207">
        <v>1</v>
      </c>
      <c r="B10" s="43" t="s">
        <v>95</v>
      </c>
      <c r="C10" s="53" t="s">
        <v>96</v>
      </c>
      <c r="D10" s="52">
        <v>409160048</v>
      </c>
      <c r="E10" s="208" t="s">
        <v>236</v>
      </c>
      <c r="F10" s="74" t="s">
        <v>15</v>
      </c>
      <c r="G10" s="47" t="s">
        <v>92</v>
      </c>
      <c r="H10" s="75">
        <f>'[2]Kỹ thuật vi xử lý _L1'!$K10</f>
        <v>6</v>
      </c>
      <c r="I10" s="52"/>
      <c r="J10" s="52">
        <f>IF(I10="",H10,IF(AND(I10&gt;=5,I10&gt;H10),I10,MAX(H10,I10)))</f>
        <v>6</v>
      </c>
      <c r="K10" s="75">
        <f>'[2]CO SỞ DỮ LIỆU _L1'!$K10</f>
        <v>6</v>
      </c>
      <c r="L10" s="486"/>
      <c r="M10" s="52">
        <f>IF(L10="",K10,IF(AND(L10&gt;=5,L10&gt;K10),L10,MAX(K10,L10)))</f>
        <v>6</v>
      </c>
      <c r="N10" s="75">
        <f>'[2]Tổng quan về viễn thông'!$K10</f>
        <v>7</v>
      </c>
      <c r="O10" s="52"/>
      <c r="P10" s="52">
        <f>IF(O10="",N10,IF(AND(O10&gt;=5,O10&gt;N10),O10,MAX(N10,O10)))</f>
        <v>7</v>
      </c>
      <c r="Q10" s="75">
        <f>'[2]LT TDT &amp; S CAO TAN_L1'!$K10</f>
        <v>9</v>
      </c>
      <c r="R10" s="52"/>
      <c r="S10" s="52">
        <f>IF(R10="",Q10,IF(AND(R10&gt;=5,R10&gt;Q10),R10,MAX(Q10,R10)))</f>
        <v>9</v>
      </c>
      <c r="T10" s="75">
        <f>'[2]XL TÍN HIỆU SỐ _L1 '!$K10</f>
        <v>8</v>
      </c>
      <c r="U10" s="52"/>
      <c r="V10" s="52">
        <f>IF(U10="",T10,IF(AND(U10&gt;=5,U10&gt;T10),U10,MAX(T10,U10)))</f>
        <v>8</v>
      </c>
      <c r="W10" s="75">
        <f>'[2]LT THONG TIN_L1'!$K10</f>
        <v>8</v>
      </c>
      <c r="X10" s="52"/>
      <c r="Y10" s="52">
        <f>IF(X10="",W10,IF(AND(X10&gt;=5,X10&gt;W10),X10,MAX(W10,X10)))</f>
        <v>8</v>
      </c>
      <c r="Z10" s="75">
        <f>'[2]GDTC 5'!$K10</f>
        <v>7</v>
      </c>
      <c r="AA10" s="52"/>
      <c r="AB10" s="52">
        <f>IF(AA10="",Z10,IF(AND(AA10&gt;=5,AA10&gt;Z10),AA10,MAX(Z10,AA10)))</f>
        <v>7</v>
      </c>
      <c r="AC10" s="52">
        <v>8</v>
      </c>
      <c r="AD10" s="52"/>
      <c r="AE10" s="52">
        <f>IF(AD10="",AC10,IF(AND(AD10&gt;=5,AD10&gt;AC10),AD10,MAX(AC10,AD10)))</f>
        <v>8</v>
      </c>
      <c r="AF10" s="52">
        <v>8</v>
      </c>
      <c r="AG10" s="52"/>
      <c r="AH10" s="52">
        <f>IF(AG10="",AF10,IF(AND(AG10&gt;=5,AG10&gt;AF10),AG10,MAX(AF10,AG10)))</f>
        <v>8</v>
      </c>
      <c r="AI10" s="52">
        <v>1</v>
      </c>
      <c r="AJ10" s="52"/>
      <c r="AK10" s="52">
        <f>IF(AJ10="",AI10,IF(AND(AJ10&gt;=5,AJ10&gt;AI10),AJ10,MAX(AI10,AJ10)))</f>
        <v>1</v>
      </c>
      <c r="AL10" s="107">
        <f>ROUND(SUMPRODUCT(H10:AK10,$H$9:$AK$9)/SUM($H$9:$AK$9),2)</f>
        <v>7.13</v>
      </c>
      <c r="AM10" s="202" t="str">
        <f>IF(AL10&gt;=9,"Xuất sắc",IF(AL10&gt;=8,"Giỏi",IF(AL10&gt;=7,"Khá",IF(AL10&gt;=6,"TBK",IF(AL10&gt;=5,"TB",IF(AL10&gt;=4,"Yếu","Kém"))))))</f>
        <v>Khá</v>
      </c>
      <c r="AN10" s="250" t="s">
        <v>321</v>
      </c>
      <c r="AO10" s="251">
        <f>COUNTIF($AM$10:$AM$84,"giỏi")</f>
        <v>1</v>
      </c>
      <c r="AP10" s="244" t="s">
        <v>95</v>
      </c>
      <c r="AQ10" s="245" t="s">
        <v>96</v>
      </c>
      <c r="AR10" s="1">
        <v>1</v>
      </c>
    </row>
    <row r="11" spans="1:44" ht="22.5" customHeight="1">
      <c r="A11" s="75">
        <v>2</v>
      </c>
      <c r="B11" s="180" t="s">
        <v>97</v>
      </c>
      <c r="C11" s="203" t="s">
        <v>98</v>
      </c>
      <c r="D11" s="191">
        <v>409160049</v>
      </c>
      <c r="E11" s="204" t="s">
        <v>237</v>
      </c>
      <c r="F11" s="183" t="s">
        <v>7</v>
      </c>
      <c r="G11" s="205" t="s">
        <v>93</v>
      </c>
      <c r="H11" s="75">
        <f>'[2]Kỹ thuật vi xử lý _L1'!$K11</f>
        <v>6</v>
      </c>
      <c r="I11" s="193"/>
      <c r="J11" s="52">
        <f aca="true" t="shared" si="0" ref="J11:J76">IF(I11="",H11,IF(AND(I11&gt;=5,I11&gt;H11),I11,MAX(H11,I11)))</f>
        <v>6</v>
      </c>
      <c r="K11" s="75">
        <f>'[2]CO SỞ DỮ LIỆU _L1'!$K11</f>
        <v>7</v>
      </c>
      <c r="L11" s="542"/>
      <c r="M11" s="52">
        <f aca="true" t="shared" si="1" ref="M11:M76">IF(L11="",K11,IF(AND(L11&gt;=5,L11&gt;K11),L11,MAX(K11,L11)))</f>
        <v>7</v>
      </c>
      <c r="N11" s="75">
        <f>'[2]Tổng quan về viễn thông'!$K11</f>
        <v>7</v>
      </c>
      <c r="O11" s="193"/>
      <c r="P11" s="52">
        <f aca="true" t="shared" si="2" ref="P11:P76">IF(O11="",N11,IF(AND(O11&gt;=5,O11&gt;N11),O11,MAX(N11,O11)))</f>
        <v>7</v>
      </c>
      <c r="Q11" s="75">
        <f>'[2]LT TDT &amp; S CAO TAN_L1'!$K11</f>
        <v>9</v>
      </c>
      <c r="R11" s="193"/>
      <c r="S11" s="52">
        <f aca="true" t="shared" si="3" ref="S11:S76">IF(R11="",Q11,IF(AND(R11&gt;=5,R11&gt;Q11),R11,MAX(Q11,R11)))</f>
        <v>9</v>
      </c>
      <c r="T11" s="75">
        <f>'[2]XL TÍN HIỆU SỐ _L1 '!$K11</f>
        <v>9</v>
      </c>
      <c r="U11" s="193"/>
      <c r="V11" s="52">
        <f aca="true" t="shared" si="4" ref="V11:V76">IF(U11="",T11,IF(AND(U11&gt;=5,U11&gt;T11),U11,MAX(T11,U11)))</f>
        <v>9</v>
      </c>
      <c r="W11" s="75">
        <f>'[2]LT THONG TIN_L1'!$K11</f>
        <v>6</v>
      </c>
      <c r="X11" s="193"/>
      <c r="Y11" s="52">
        <f aca="true" t="shared" si="5" ref="Y11:Y76">IF(X11="",W11,IF(AND(X11&gt;=5,X11&gt;W11),X11,MAX(W11,X11)))</f>
        <v>6</v>
      </c>
      <c r="Z11" s="75">
        <f>'[2]GDTC 5'!$K11</f>
        <v>5</v>
      </c>
      <c r="AA11" s="193"/>
      <c r="AB11" s="52">
        <f aca="true" t="shared" si="6" ref="AB11:AB76">IF(AA11="",Z11,IF(AND(AA11&gt;=5,AA11&gt;Z11),AA11,MAX(Z11,AA11)))</f>
        <v>5</v>
      </c>
      <c r="AC11" s="150">
        <v>9</v>
      </c>
      <c r="AD11" s="193"/>
      <c r="AE11" s="52">
        <f>IF(AD11="",AC11,IF(AND(AD11&gt;=5,AD11&gt;AC11),AD11,MAX(AC11,AD11)))</f>
        <v>9</v>
      </c>
      <c r="AF11" s="150">
        <v>9</v>
      </c>
      <c r="AG11" s="193"/>
      <c r="AH11" s="52">
        <f>IF(AG11="",AF11,IF(AND(AG11&gt;=5,AG11&gt;AF11),AG11,MAX(AF11,AG11)))</f>
        <v>9</v>
      </c>
      <c r="AI11" s="150">
        <v>10</v>
      </c>
      <c r="AJ11" s="193"/>
      <c r="AK11" s="52">
        <f>IF(AJ11="",AI11,IF(AND(AJ11&gt;=5,AJ11&gt;AI11),AJ11,MAX(AI11,AJ11)))</f>
        <v>10</v>
      </c>
      <c r="AL11" s="107">
        <f aca="true" t="shared" si="7" ref="AL11:AL81">ROUND(SUMPRODUCT(H11:AK11,$H$9:$AK$9)/SUM($H$9:$AK$9),2)</f>
        <v>7.46</v>
      </c>
      <c r="AM11" s="206" t="str">
        <f aca="true" t="shared" si="8" ref="AM11:AM74">IF(AL11&gt;=9,"Xuất sắc",IF(AL11&gt;=8,"Giỏi",IF(AL11&gt;=7,"Khá",IF(AL11&gt;=6,"TBK",IF(AL11&gt;=5,"TB",IF(AL11&gt;=4,"Yếu","Kém"))))))</f>
        <v>Khá</v>
      </c>
      <c r="AN11" s="250" t="s">
        <v>322</v>
      </c>
      <c r="AO11" s="251">
        <f>COUNTIF($AM$10:$AM$84,"khá")</f>
        <v>23</v>
      </c>
      <c r="AP11" s="244" t="s">
        <v>97</v>
      </c>
      <c r="AQ11" s="245" t="s">
        <v>98</v>
      </c>
      <c r="AR11" s="1">
        <v>2</v>
      </c>
    </row>
    <row r="12" spans="1:44" ht="22.5" customHeight="1">
      <c r="A12" s="20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47" t="s">
        <v>93</v>
      </c>
      <c r="H12" s="75">
        <f>'[2]Kỹ thuật vi xử lý _L1'!$K12</f>
        <v>3</v>
      </c>
      <c r="I12" s="52">
        <v>5</v>
      </c>
      <c r="J12" s="52">
        <f t="shared" si="0"/>
        <v>5</v>
      </c>
      <c r="K12" s="75">
        <f>'[2]CO SỞ DỮ LIỆU _L1'!$K12</f>
        <v>4</v>
      </c>
      <c r="L12" s="486">
        <v>6</v>
      </c>
      <c r="M12" s="52">
        <f t="shared" si="1"/>
        <v>6</v>
      </c>
      <c r="N12" s="75">
        <f>'[2]Tổng quan về viễn thông'!$K12</f>
        <v>7</v>
      </c>
      <c r="O12" s="52"/>
      <c r="P12" s="52">
        <f t="shared" si="2"/>
        <v>7</v>
      </c>
      <c r="Q12" s="75">
        <f>'[2]LT TDT &amp; S CAO TAN_L1'!$K12</f>
        <v>7</v>
      </c>
      <c r="R12" s="52"/>
      <c r="S12" s="52">
        <f t="shared" si="3"/>
        <v>7</v>
      </c>
      <c r="T12" s="75">
        <f>'[2]XL TÍN HIỆU SỐ _L1 '!$K12</f>
        <v>1</v>
      </c>
      <c r="U12" s="52"/>
      <c r="V12" s="52">
        <f t="shared" si="4"/>
        <v>1</v>
      </c>
      <c r="W12" s="75">
        <f>'[2]LT THONG TIN_L1'!$K12</f>
        <v>3</v>
      </c>
      <c r="X12" s="376">
        <v>8</v>
      </c>
      <c r="Y12" s="52">
        <f t="shared" si="5"/>
        <v>8</v>
      </c>
      <c r="Z12" s="75">
        <f>'[2]GDTC 5'!$K12</f>
        <v>5</v>
      </c>
      <c r="AA12" s="52"/>
      <c r="AB12" s="52">
        <f t="shared" si="6"/>
        <v>5</v>
      </c>
      <c r="AC12" s="52">
        <v>8</v>
      </c>
      <c r="AD12" s="52"/>
      <c r="AE12" s="52">
        <f aca="true" t="shared" si="9" ref="AE12:AE79">IF(AD12="",AC12,IF(AND(AD12&gt;=5,AD12&gt;AC12),AD12,MAX(AC12,AD12)))</f>
        <v>8</v>
      </c>
      <c r="AF12" s="52">
        <v>7</v>
      </c>
      <c r="AG12" s="52"/>
      <c r="AH12" s="52">
        <f aca="true" t="shared" si="10" ref="AH12:AH79">IF(AG12="",AF12,IF(AND(AG12&gt;=5,AG12&gt;AF12),AG12,MAX(AF12,AG12)))</f>
        <v>7</v>
      </c>
      <c r="AI12" s="52">
        <v>0</v>
      </c>
      <c r="AJ12" s="52"/>
      <c r="AK12" s="52">
        <f aca="true" t="shared" si="11" ref="AK12:AK79">IF(AJ12="",AI12,IF(AND(AJ12&gt;=5,AJ12&gt;AI12),AJ12,MAX(AI12,AJ12)))</f>
        <v>0</v>
      </c>
      <c r="AL12" s="107">
        <f t="shared" si="7"/>
        <v>5.63</v>
      </c>
      <c r="AM12" s="202" t="str">
        <f t="shared" si="8"/>
        <v>TB</v>
      </c>
      <c r="AN12" s="250" t="s">
        <v>323</v>
      </c>
      <c r="AO12" s="251">
        <f>COUNTIF($AM$10:$AM$84,"tbk")</f>
        <v>39</v>
      </c>
      <c r="AP12" s="244" t="s">
        <v>99</v>
      </c>
      <c r="AQ12" s="245" t="s">
        <v>98</v>
      </c>
      <c r="AR12" s="1">
        <v>3</v>
      </c>
    </row>
    <row r="13" spans="1:44" ht="22.5" customHeight="1">
      <c r="A13" s="192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47" t="s">
        <v>93</v>
      </c>
      <c r="H13" s="75">
        <f>'[2]Kỹ thuật vi xử lý _L1'!$K13</f>
        <v>4</v>
      </c>
      <c r="I13" s="59">
        <v>7</v>
      </c>
      <c r="J13" s="52">
        <f t="shared" si="0"/>
        <v>7</v>
      </c>
      <c r="K13" s="75">
        <f>'[2]CO SỞ DỮ LIỆU _L1'!$K13</f>
        <v>6</v>
      </c>
      <c r="L13" s="485"/>
      <c r="M13" s="52">
        <f t="shared" si="1"/>
        <v>6</v>
      </c>
      <c r="N13" s="75">
        <f>'[2]Tổng quan về viễn thông'!$K13</f>
        <v>7</v>
      </c>
      <c r="O13" s="59"/>
      <c r="P13" s="52">
        <f t="shared" si="2"/>
        <v>7</v>
      </c>
      <c r="Q13" s="75">
        <f>'[2]LT TDT &amp; S CAO TAN_L1'!$K13</f>
        <v>7</v>
      </c>
      <c r="R13" s="59"/>
      <c r="S13" s="52">
        <f t="shared" si="3"/>
        <v>7</v>
      </c>
      <c r="T13" s="75">
        <f>'[2]XL TÍN HIỆU SỐ _L1 '!$K13</f>
        <v>8</v>
      </c>
      <c r="U13" s="59"/>
      <c r="V13" s="52">
        <f t="shared" si="4"/>
        <v>8</v>
      </c>
      <c r="W13" s="75">
        <f>'[2]LT THONG TIN_L1'!$K13</f>
        <v>3</v>
      </c>
      <c r="X13" s="375">
        <v>5</v>
      </c>
      <c r="Y13" s="52">
        <f t="shared" si="5"/>
        <v>5</v>
      </c>
      <c r="Z13" s="75">
        <f>'[2]GDTC 5'!$K13</f>
        <v>7</v>
      </c>
      <c r="AA13" s="59"/>
      <c r="AB13" s="52">
        <f t="shared" si="6"/>
        <v>7</v>
      </c>
      <c r="AC13" s="52">
        <v>8</v>
      </c>
      <c r="AD13" s="59"/>
      <c r="AE13" s="52">
        <f t="shared" si="9"/>
        <v>8</v>
      </c>
      <c r="AF13" s="52">
        <v>8</v>
      </c>
      <c r="AG13" s="59"/>
      <c r="AH13" s="52">
        <f t="shared" si="10"/>
        <v>8</v>
      </c>
      <c r="AI13" s="52">
        <v>3</v>
      </c>
      <c r="AJ13" s="59"/>
      <c r="AK13" s="52">
        <f t="shared" si="11"/>
        <v>3</v>
      </c>
      <c r="AL13" s="107">
        <f t="shared" si="7"/>
        <v>6.46</v>
      </c>
      <c r="AM13" s="202" t="str">
        <f t="shared" si="8"/>
        <v>TBK</v>
      </c>
      <c r="AN13" s="250" t="s">
        <v>324</v>
      </c>
      <c r="AO13" s="251">
        <f>COUNTIF($AM$10:$AM$84,"tb")</f>
        <v>4</v>
      </c>
      <c r="AP13" s="244" t="s">
        <v>100</v>
      </c>
      <c r="AQ13" s="245" t="s">
        <v>101</v>
      </c>
      <c r="AR13" s="1">
        <v>4</v>
      </c>
    </row>
    <row r="14" spans="1:44" ht="22.5" customHeight="1">
      <c r="A14" s="20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47" t="s">
        <v>93</v>
      </c>
      <c r="H14" s="75">
        <f>'[2]Kỹ thuật vi xử lý _L1'!$K14</f>
        <v>4</v>
      </c>
      <c r="I14" s="52">
        <v>7</v>
      </c>
      <c r="J14" s="52">
        <f t="shared" si="0"/>
        <v>7</v>
      </c>
      <c r="K14" s="75">
        <f>'[2]CO SỞ DỮ LIỆU _L1'!$K14</f>
        <v>6</v>
      </c>
      <c r="L14" s="486"/>
      <c r="M14" s="52">
        <f t="shared" si="1"/>
        <v>6</v>
      </c>
      <c r="N14" s="75">
        <f>'[2]Tổng quan về viễn thông'!$K14</f>
        <v>7</v>
      </c>
      <c r="O14" s="52"/>
      <c r="P14" s="52">
        <f t="shared" si="2"/>
        <v>7</v>
      </c>
      <c r="Q14" s="75">
        <f>'[2]LT TDT &amp; S CAO TAN_L1'!$K14</f>
        <v>7</v>
      </c>
      <c r="R14" s="52"/>
      <c r="S14" s="52">
        <f t="shared" si="3"/>
        <v>7</v>
      </c>
      <c r="T14" s="75">
        <f>'[2]XL TÍN HIỆU SỐ _L1 '!$K14</f>
        <v>6</v>
      </c>
      <c r="U14" s="52"/>
      <c r="V14" s="52">
        <f t="shared" si="4"/>
        <v>6</v>
      </c>
      <c r="W14" s="75">
        <f>'[2]LT THONG TIN_L1'!$K14</f>
        <v>3</v>
      </c>
      <c r="X14" s="376">
        <v>7</v>
      </c>
      <c r="Y14" s="52">
        <f t="shared" si="5"/>
        <v>7</v>
      </c>
      <c r="Z14" s="75">
        <f>'[2]GDTC 5'!$K14</f>
        <v>5</v>
      </c>
      <c r="AA14" s="52"/>
      <c r="AB14" s="52">
        <f t="shared" si="6"/>
        <v>5</v>
      </c>
      <c r="AC14" s="52">
        <v>9</v>
      </c>
      <c r="AD14" s="52"/>
      <c r="AE14" s="52">
        <f t="shared" si="9"/>
        <v>9</v>
      </c>
      <c r="AF14" s="52">
        <v>9</v>
      </c>
      <c r="AG14" s="52"/>
      <c r="AH14" s="52">
        <f t="shared" si="10"/>
        <v>9</v>
      </c>
      <c r="AI14" s="52">
        <v>9</v>
      </c>
      <c r="AJ14" s="52"/>
      <c r="AK14" s="52">
        <f t="shared" si="11"/>
        <v>9</v>
      </c>
      <c r="AL14" s="107">
        <f t="shared" si="7"/>
        <v>6.79</v>
      </c>
      <c r="AM14" s="202" t="str">
        <f t="shared" si="8"/>
        <v>TBK</v>
      </c>
      <c r="AN14" s="250" t="s">
        <v>325</v>
      </c>
      <c r="AO14" s="251">
        <f>COUNTIF($AM$10:$AM$84,"yếu")</f>
        <v>1</v>
      </c>
      <c r="AP14" s="244" t="s">
        <v>102</v>
      </c>
      <c r="AQ14" s="245" t="s">
        <v>103</v>
      </c>
      <c r="AR14" s="1">
        <v>5</v>
      </c>
    </row>
    <row r="15" spans="1:44" ht="22.5" customHeight="1">
      <c r="A15" s="192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47" t="s">
        <v>93</v>
      </c>
      <c r="H15" s="75">
        <f>'[2]Kỹ thuật vi xử lý _L1'!$K15</f>
        <v>7</v>
      </c>
      <c r="I15" s="59"/>
      <c r="J15" s="52">
        <f t="shared" si="0"/>
        <v>7</v>
      </c>
      <c r="K15" s="75">
        <f>'[2]CO SỞ DỮ LIỆU _L1'!$K15</f>
        <v>7</v>
      </c>
      <c r="L15" s="485"/>
      <c r="M15" s="52">
        <f t="shared" si="1"/>
        <v>7</v>
      </c>
      <c r="N15" s="75">
        <f>'[2]Tổng quan về viễn thông'!$K15</f>
        <v>8</v>
      </c>
      <c r="O15" s="59"/>
      <c r="P15" s="52">
        <f t="shared" si="2"/>
        <v>8</v>
      </c>
      <c r="Q15" s="75">
        <f>'[2]LT TDT &amp; S CAO TAN_L1'!$K15</f>
        <v>9</v>
      </c>
      <c r="R15" s="59"/>
      <c r="S15" s="52">
        <f t="shared" si="3"/>
        <v>9</v>
      </c>
      <c r="T15" s="75">
        <f>'[2]XL TÍN HIỆU SỐ _L1 '!$K15</f>
        <v>9</v>
      </c>
      <c r="U15" s="59"/>
      <c r="V15" s="52">
        <f t="shared" si="4"/>
        <v>9</v>
      </c>
      <c r="W15" s="75">
        <f>'[2]LT THONG TIN_L1'!$K15</f>
        <v>2</v>
      </c>
      <c r="X15" s="375">
        <v>6</v>
      </c>
      <c r="Y15" s="52">
        <f t="shared" si="5"/>
        <v>6</v>
      </c>
      <c r="Z15" s="75">
        <f>'[2]GDTC 5'!$K15</f>
        <v>5</v>
      </c>
      <c r="AA15" s="59"/>
      <c r="AB15" s="52">
        <f t="shared" si="6"/>
        <v>5</v>
      </c>
      <c r="AC15" s="52">
        <v>9</v>
      </c>
      <c r="AD15" s="59"/>
      <c r="AE15" s="52">
        <f t="shared" si="9"/>
        <v>9</v>
      </c>
      <c r="AF15" s="52">
        <v>9</v>
      </c>
      <c r="AG15" s="59"/>
      <c r="AH15" s="52">
        <f t="shared" si="10"/>
        <v>9</v>
      </c>
      <c r="AI15" s="52">
        <v>4</v>
      </c>
      <c r="AJ15" s="59"/>
      <c r="AK15" s="52">
        <f t="shared" si="11"/>
        <v>4</v>
      </c>
      <c r="AL15" s="107">
        <f t="shared" si="7"/>
        <v>7.5</v>
      </c>
      <c r="AM15" s="202" t="str">
        <f t="shared" si="8"/>
        <v>Khá</v>
      </c>
      <c r="AN15" s="250" t="s">
        <v>326</v>
      </c>
      <c r="AO15" s="251">
        <f>COUNTIF($AM$10:$AM$84,"kém")</f>
        <v>6</v>
      </c>
      <c r="AP15" s="244" t="s">
        <v>104</v>
      </c>
      <c r="AQ15" s="245" t="s">
        <v>105</v>
      </c>
      <c r="AR15" s="1">
        <v>6</v>
      </c>
    </row>
    <row r="16" spans="1:44" ht="22.5" customHeight="1">
      <c r="A16" s="207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47" t="s">
        <v>93</v>
      </c>
      <c r="H16" s="75">
        <f>'[2]Kỹ thuật vi xử lý _L1'!$K16</f>
        <v>6</v>
      </c>
      <c r="I16" s="52"/>
      <c r="J16" s="52">
        <f t="shared" si="0"/>
        <v>6</v>
      </c>
      <c r="K16" s="75">
        <f>'[2]CO SỞ DỮ LIỆU _L1'!$K16</f>
        <v>6</v>
      </c>
      <c r="L16" s="486"/>
      <c r="M16" s="52">
        <f t="shared" si="1"/>
        <v>6</v>
      </c>
      <c r="N16" s="75">
        <f>'[2]Tổng quan về viễn thông'!$K16</f>
        <v>7</v>
      </c>
      <c r="O16" s="52"/>
      <c r="P16" s="52">
        <f t="shared" si="2"/>
        <v>7</v>
      </c>
      <c r="Q16" s="75">
        <f>'[2]LT TDT &amp; S CAO TAN_L1'!$K16</f>
        <v>8</v>
      </c>
      <c r="R16" s="52"/>
      <c r="S16" s="52">
        <f t="shared" si="3"/>
        <v>8</v>
      </c>
      <c r="T16" s="75">
        <f>'[2]XL TÍN HIỆU SỐ _L1 '!$K16</f>
        <v>6</v>
      </c>
      <c r="U16" s="52"/>
      <c r="V16" s="52">
        <f t="shared" si="4"/>
        <v>6</v>
      </c>
      <c r="W16" s="75">
        <f>'[2]LT THONG TIN_L1'!$K16</f>
        <v>2</v>
      </c>
      <c r="X16" s="376">
        <v>5</v>
      </c>
      <c r="Y16" s="52">
        <f t="shared" si="5"/>
        <v>5</v>
      </c>
      <c r="Z16" s="75">
        <f>'[2]GDTC 5'!$K16</f>
        <v>7</v>
      </c>
      <c r="AA16" s="52"/>
      <c r="AB16" s="52">
        <f t="shared" si="6"/>
        <v>7</v>
      </c>
      <c r="AC16" s="52">
        <v>9</v>
      </c>
      <c r="AD16" s="52"/>
      <c r="AE16" s="52">
        <f t="shared" si="9"/>
        <v>9</v>
      </c>
      <c r="AF16" s="52">
        <v>9</v>
      </c>
      <c r="AG16" s="52"/>
      <c r="AH16" s="52">
        <f t="shared" si="10"/>
        <v>9</v>
      </c>
      <c r="AI16" s="52"/>
      <c r="AJ16" s="52"/>
      <c r="AK16" s="52">
        <f t="shared" si="11"/>
        <v>0</v>
      </c>
      <c r="AL16" s="107">
        <f t="shared" si="7"/>
        <v>6.13</v>
      </c>
      <c r="AM16" s="202" t="str">
        <f t="shared" si="8"/>
        <v>TBK</v>
      </c>
      <c r="AO16" s="1">
        <f>SUM(AO10:AO15)</f>
        <v>74</v>
      </c>
      <c r="AP16" s="244" t="s">
        <v>106</v>
      </c>
      <c r="AQ16" s="245" t="s">
        <v>105</v>
      </c>
      <c r="AR16" s="1">
        <v>7</v>
      </c>
    </row>
    <row r="17" spans="1:44" ht="22.5" customHeight="1">
      <c r="A17" s="192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47" t="s">
        <v>93</v>
      </c>
      <c r="H17" s="75">
        <f>'[2]Kỹ thuật vi xử lý _L1'!$K17</f>
        <v>5</v>
      </c>
      <c r="I17" s="59"/>
      <c r="J17" s="52">
        <f t="shared" si="0"/>
        <v>5</v>
      </c>
      <c r="K17" s="75">
        <f>'[2]CO SỞ DỮ LIỆU _L1'!$K17</f>
        <v>5</v>
      </c>
      <c r="L17" s="485"/>
      <c r="M17" s="52">
        <f t="shared" si="1"/>
        <v>5</v>
      </c>
      <c r="N17" s="75">
        <f>'[2]Tổng quan về viễn thông'!$K17</f>
        <v>7</v>
      </c>
      <c r="O17" s="59"/>
      <c r="P17" s="52">
        <f t="shared" si="2"/>
        <v>7</v>
      </c>
      <c r="Q17" s="75">
        <f>'[2]LT TDT &amp; S CAO TAN_L1'!$K17</f>
        <v>8</v>
      </c>
      <c r="R17" s="59"/>
      <c r="S17" s="52">
        <f t="shared" si="3"/>
        <v>8</v>
      </c>
      <c r="T17" s="75">
        <f>'[2]XL TÍN HIỆU SỐ _L1 '!$K17</f>
        <v>8</v>
      </c>
      <c r="U17" s="59"/>
      <c r="V17" s="52">
        <f t="shared" si="4"/>
        <v>8</v>
      </c>
      <c r="W17" s="75">
        <f>'[2]LT THONG TIN_L1'!$K17</f>
        <v>4</v>
      </c>
      <c r="X17" s="375">
        <v>8</v>
      </c>
      <c r="Y17" s="52">
        <f t="shared" si="5"/>
        <v>8</v>
      </c>
      <c r="Z17" s="75">
        <f>'[2]GDTC 5'!$K17</f>
        <v>6</v>
      </c>
      <c r="AA17" s="59"/>
      <c r="AB17" s="52">
        <f t="shared" si="6"/>
        <v>6</v>
      </c>
      <c r="AC17" s="52">
        <v>7</v>
      </c>
      <c r="AD17" s="59"/>
      <c r="AE17" s="52">
        <f t="shared" si="9"/>
        <v>7</v>
      </c>
      <c r="AF17" s="52">
        <v>7</v>
      </c>
      <c r="AG17" s="59"/>
      <c r="AH17" s="52">
        <f t="shared" si="10"/>
        <v>7</v>
      </c>
      <c r="AI17" s="52">
        <v>3</v>
      </c>
      <c r="AJ17" s="59"/>
      <c r="AK17" s="52">
        <f t="shared" si="11"/>
        <v>3</v>
      </c>
      <c r="AL17" s="107">
        <f t="shared" si="7"/>
        <v>6.67</v>
      </c>
      <c r="AM17" s="202" t="str">
        <f t="shared" si="8"/>
        <v>TBK</v>
      </c>
      <c r="AP17" s="244" t="s">
        <v>107</v>
      </c>
      <c r="AQ17" s="245" t="s">
        <v>108</v>
      </c>
      <c r="AR17" s="1">
        <v>8</v>
      </c>
    </row>
    <row r="18" spans="1:44" ht="22.5" customHeight="1">
      <c r="A18" s="207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47" t="s">
        <v>93</v>
      </c>
      <c r="H18" s="75">
        <f>'[2]Kỹ thuật vi xử lý _L1'!$K18</f>
        <v>8</v>
      </c>
      <c r="I18" s="52"/>
      <c r="J18" s="52">
        <f t="shared" si="0"/>
        <v>8</v>
      </c>
      <c r="K18" s="75">
        <f>'[2]CO SỞ DỮ LIỆU _L1'!$K18</f>
        <v>6</v>
      </c>
      <c r="L18" s="486"/>
      <c r="M18" s="52">
        <f t="shared" si="1"/>
        <v>6</v>
      </c>
      <c r="N18" s="75">
        <f>'[2]Tổng quan về viễn thông'!$K18</f>
        <v>8</v>
      </c>
      <c r="O18" s="52"/>
      <c r="P18" s="52">
        <f t="shared" si="2"/>
        <v>8</v>
      </c>
      <c r="Q18" s="75">
        <f>'[2]LT TDT &amp; S CAO TAN_L1'!$K18</f>
        <v>8</v>
      </c>
      <c r="R18" s="52"/>
      <c r="S18" s="52">
        <f t="shared" si="3"/>
        <v>8</v>
      </c>
      <c r="T18" s="75">
        <f>'[2]XL TÍN HIỆU SỐ _L1 '!$K18</f>
        <v>9</v>
      </c>
      <c r="U18" s="52"/>
      <c r="V18" s="52">
        <f t="shared" si="4"/>
        <v>9</v>
      </c>
      <c r="W18" s="75">
        <f>'[2]LT THONG TIN_L1'!$K18</f>
        <v>1</v>
      </c>
      <c r="X18" s="376">
        <v>5</v>
      </c>
      <c r="Y18" s="52">
        <f t="shared" si="5"/>
        <v>5</v>
      </c>
      <c r="Z18" s="75">
        <f>'[2]GDTC 5'!$K18</f>
        <v>6</v>
      </c>
      <c r="AA18" s="52"/>
      <c r="AB18" s="52">
        <f t="shared" si="6"/>
        <v>6</v>
      </c>
      <c r="AC18" s="52">
        <v>9</v>
      </c>
      <c r="AD18" s="52"/>
      <c r="AE18" s="52">
        <f t="shared" si="9"/>
        <v>9</v>
      </c>
      <c r="AF18" s="52">
        <v>9</v>
      </c>
      <c r="AG18" s="52"/>
      <c r="AH18" s="52">
        <f t="shared" si="10"/>
        <v>9</v>
      </c>
      <c r="AI18" s="52">
        <v>7</v>
      </c>
      <c r="AJ18" s="52"/>
      <c r="AK18" s="52">
        <f t="shared" si="11"/>
        <v>7</v>
      </c>
      <c r="AL18" s="107">
        <f t="shared" si="7"/>
        <v>7.25</v>
      </c>
      <c r="AM18" s="202" t="str">
        <f t="shared" si="8"/>
        <v>Khá</v>
      </c>
      <c r="AP18" s="244" t="s">
        <v>109</v>
      </c>
      <c r="AQ18" s="245" t="s">
        <v>110</v>
      </c>
      <c r="AR18" s="1">
        <v>9</v>
      </c>
    </row>
    <row r="19" spans="1:43" s="224" customFormat="1" ht="22.5" customHeight="1">
      <c r="A19" s="270">
        <v>10</v>
      </c>
      <c r="B19" s="215" t="s">
        <v>210</v>
      </c>
      <c r="C19" s="216" t="s">
        <v>110</v>
      </c>
      <c r="D19" s="235">
        <v>409160057</v>
      </c>
      <c r="E19" s="218" t="s">
        <v>245</v>
      </c>
      <c r="F19" s="219" t="s">
        <v>19</v>
      </c>
      <c r="G19" s="236" t="s">
        <v>93</v>
      </c>
      <c r="H19" s="221"/>
      <c r="I19" s="237"/>
      <c r="J19" s="217">
        <f>IF(I19="",H19,IF(H19&gt;=5,I19,MAX(H19,I19)))</f>
        <v>0</v>
      </c>
      <c r="K19" s="221"/>
      <c r="L19" s="513"/>
      <c r="M19" s="217">
        <f>IF(L19="",K19,IF(K19&gt;=5,L19,MAX(K19,L19)))</f>
        <v>0</v>
      </c>
      <c r="N19" s="221"/>
      <c r="O19" s="237"/>
      <c r="P19" s="217">
        <f>IF(O19="",N19,IF(N19&gt;=5,O19,MAX(N19,O19)))</f>
        <v>0</v>
      </c>
      <c r="Q19" s="221"/>
      <c r="R19" s="237"/>
      <c r="S19" s="217">
        <f>IF(R19="",Q19,IF(Q19&gt;=5,R19,MAX(Q19,R19)))</f>
        <v>0</v>
      </c>
      <c r="T19" s="221"/>
      <c r="U19" s="237"/>
      <c r="V19" s="217">
        <f>IF(U19="",T19,IF(T19&gt;=5,U19,MAX(T19,U19)))</f>
        <v>0</v>
      </c>
      <c r="W19" s="221"/>
      <c r="X19" s="461"/>
      <c r="Y19" s="217">
        <f>IF(X19="",W19,IF(W19&gt;=5,X19,MAX(W19,X19)))</f>
        <v>0</v>
      </c>
      <c r="Z19" s="221"/>
      <c r="AA19" s="237"/>
      <c r="AB19" s="217">
        <f>IF(AA19="",Z19,IF(Z19&gt;=5,AA19,MAX(Z19,AA19)))</f>
        <v>0</v>
      </c>
      <c r="AC19" s="217">
        <v>6</v>
      </c>
      <c r="AD19" s="237"/>
      <c r="AE19" s="217">
        <f>IF(AD19="",AC19,IF(AND(AD19&gt;=5,AD19&gt;AC19),AD19,MAX(AC19,AD19)))</f>
        <v>6</v>
      </c>
      <c r="AF19" s="217">
        <v>6</v>
      </c>
      <c r="AG19" s="237"/>
      <c r="AH19" s="217">
        <f>IF(AG19="",AF19,IF(AND(AG19&gt;=5,AG19&gt;AF19),AG19,MAX(AF19,AG19)))</f>
        <v>6</v>
      </c>
      <c r="AI19" s="217"/>
      <c r="AJ19" s="237"/>
      <c r="AK19" s="217">
        <f>IF(AJ19="",AI19,IF(AND(AJ19&gt;=5,AJ19&gt;AI19),AJ19,MAX(AI19,AJ19)))</f>
        <v>0</v>
      </c>
      <c r="AL19" s="222">
        <f>ROUND(SUMPRODUCT(H19:AB19,$H$9:$AB$9)/SUM($H$9:$AB$9),2)</f>
        <v>0</v>
      </c>
      <c r="AM19" s="223" t="str">
        <f>IF(AL19&gt;=9,"Xuất sắc",IF(AL19&gt;=8,"Giỏi",IF(AL19&gt;=7,"Khá",IF(AL19&gt;=6,"TBK",IF(AL19&gt;=5,"TB",IF(AL19&gt;=4,"Yếu","Kém"))))))</f>
        <v>Kém</v>
      </c>
      <c r="AP19" s="120"/>
      <c r="AQ19" s="120"/>
    </row>
    <row r="20" spans="1:44" ht="22.5" customHeight="1">
      <c r="A20" s="192">
        <v>10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47" t="s">
        <v>93</v>
      </c>
      <c r="H20" s="75">
        <f>'[2]Kỹ thuật vi xử lý _L1'!$K19</f>
        <v>5</v>
      </c>
      <c r="I20" s="52"/>
      <c r="J20" s="52">
        <f t="shared" si="0"/>
        <v>5</v>
      </c>
      <c r="K20" s="75">
        <f>'[2]CO SỞ DỮ LIỆU _L1'!$K19</f>
        <v>5</v>
      </c>
      <c r="L20" s="486"/>
      <c r="M20" s="52">
        <f t="shared" si="1"/>
        <v>5</v>
      </c>
      <c r="N20" s="75">
        <f>'[2]Tổng quan về viễn thông'!$K19</f>
        <v>6</v>
      </c>
      <c r="O20" s="52"/>
      <c r="P20" s="52">
        <f t="shared" si="2"/>
        <v>6</v>
      </c>
      <c r="Q20" s="75">
        <f>'[2]LT TDT &amp; S CAO TAN_L1'!$K19</f>
        <v>8</v>
      </c>
      <c r="R20" s="52"/>
      <c r="S20" s="52">
        <f t="shared" si="3"/>
        <v>8</v>
      </c>
      <c r="T20" s="75">
        <f>'[2]XL TÍN HIỆU SỐ _L1 '!$K19</f>
        <v>5</v>
      </c>
      <c r="U20" s="52"/>
      <c r="V20" s="52">
        <f t="shared" si="4"/>
        <v>5</v>
      </c>
      <c r="W20" s="75">
        <f>'[2]LT THONG TIN_L1'!$K19</f>
        <v>3</v>
      </c>
      <c r="X20" s="376">
        <v>5</v>
      </c>
      <c r="Y20" s="52">
        <f t="shared" si="5"/>
        <v>5</v>
      </c>
      <c r="Z20" s="75">
        <f>'[2]GDTC 5'!$K19</f>
        <v>5</v>
      </c>
      <c r="AA20" s="52"/>
      <c r="AB20" s="52">
        <f t="shared" si="6"/>
        <v>5</v>
      </c>
      <c r="AC20" s="52">
        <v>8</v>
      </c>
      <c r="AD20" s="52"/>
      <c r="AE20" s="52">
        <f t="shared" si="9"/>
        <v>8</v>
      </c>
      <c r="AF20" s="52">
        <v>8</v>
      </c>
      <c r="AG20" s="52"/>
      <c r="AH20" s="52">
        <f t="shared" si="10"/>
        <v>8</v>
      </c>
      <c r="AI20" s="52"/>
      <c r="AJ20" s="52"/>
      <c r="AK20" s="52">
        <f t="shared" si="11"/>
        <v>0</v>
      </c>
      <c r="AL20" s="107">
        <f t="shared" si="7"/>
        <v>5.54</v>
      </c>
      <c r="AM20" s="202" t="str">
        <f t="shared" si="8"/>
        <v>TB</v>
      </c>
      <c r="AP20" s="244" t="s">
        <v>111</v>
      </c>
      <c r="AQ20" s="245" t="s">
        <v>112</v>
      </c>
      <c r="AR20" s="1">
        <v>10</v>
      </c>
    </row>
    <row r="21" spans="1:44" ht="22.5" customHeight="1">
      <c r="A21" s="207">
        <v>11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47" t="s">
        <v>93</v>
      </c>
      <c r="H21" s="75">
        <f>'[2]Kỹ thuật vi xử lý _L1'!$K20</f>
        <v>3</v>
      </c>
      <c r="I21" s="59">
        <v>7</v>
      </c>
      <c r="J21" s="52">
        <f t="shared" si="0"/>
        <v>7</v>
      </c>
      <c r="K21" s="75">
        <f>'[2]CO SỞ DỮ LIỆU _L1'!$K20</f>
        <v>4</v>
      </c>
      <c r="L21" s="485">
        <v>5</v>
      </c>
      <c r="M21" s="52">
        <f t="shared" si="1"/>
        <v>5</v>
      </c>
      <c r="N21" s="75">
        <f>'[2]Tổng quan về viễn thông'!$K20</f>
        <v>7</v>
      </c>
      <c r="O21" s="59"/>
      <c r="P21" s="52">
        <f t="shared" si="2"/>
        <v>7</v>
      </c>
      <c r="Q21" s="75">
        <f>'[2]LT TDT &amp; S CAO TAN_L1'!$K20</f>
        <v>8</v>
      </c>
      <c r="R21" s="59"/>
      <c r="S21" s="52">
        <f t="shared" si="3"/>
        <v>8</v>
      </c>
      <c r="T21" s="75">
        <f>'[2]XL TÍN HIỆU SỐ _L1 '!$K20</f>
        <v>7</v>
      </c>
      <c r="U21" s="59"/>
      <c r="V21" s="52">
        <f t="shared" si="4"/>
        <v>7</v>
      </c>
      <c r="W21" s="75">
        <f>'[2]LT THONG TIN_L1'!$K20</f>
        <v>4</v>
      </c>
      <c r="X21" s="375">
        <v>5</v>
      </c>
      <c r="Y21" s="52">
        <f t="shared" si="5"/>
        <v>5</v>
      </c>
      <c r="Z21" s="75">
        <f>'[2]GDTC 5'!$K20</f>
        <v>7</v>
      </c>
      <c r="AA21" s="59"/>
      <c r="AB21" s="52">
        <f t="shared" si="6"/>
        <v>7</v>
      </c>
      <c r="AC21" s="52">
        <v>8</v>
      </c>
      <c r="AD21" s="59"/>
      <c r="AE21" s="52">
        <f t="shared" si="9"/>
        <v>8</v>
      </c>
      <c r="AF21" s="52">
        <v>8</v>
      </c>
      <c r="AG21" s="59"/>
      <c r="AH21" s="52">
        <f t="shared" si="10"/>
        <v>8</v>
      </c>
      <c r="AI21" s="52"/>
      <c r="AJ21" s="59"/>
      <c r="AK21" s="52">
        <f t="shared" si="11"/>
        <v>0</v>
      </c>
      <c r="AL21" s="107">
        <f t="shared" si="7"/>
        <v>6.25</v>
      </c>
      <c r="AM21" s="202" t="str">
        <f t="shared" si="8"/>
        <v>TBK</v>
      </c>
      <c r="AP21" s="244" t="s">
        <v>113</v>
      </c>
      <c r="AQ21" s="245" t="s">
        <v>112</v>
      </c>
      <c r="AR21" s="1">
        <v>11</v>
      </c>
    </row>
    <row r="22" spans="1:44" ht="22.5" customHeight="1">
      <c r="A22" s="192">
        <v>12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47" t="s">
        <v>93</v>
      </c>
      <c r="H22" s="75">
        <f>'[2]Kỹ thuật vi xử lý _L1'!$K21</f>
        <v>6</v>
      </c>
      <c r="I22" s="52"/>
      <c r="J22" s="52">
        <f t="shared" si="0"/>
        <v>6</v>
      </c>
      <c r="K22" s="75">
        <f>'[2]CO SỞ DỮ LIỆU _L1'!$K21</f>
        <v>7</v>
      </c>
      <c r="L22" s="486"/>
      <c r="M22" s="52">
        <f t="shared" si="1"/>
        <v>7</v>
      </c>
      <c r="N22" s="75">
        <f>'[2]Tổng quan về viễn thông'!$K21</f>
        <v>7</v>
      </c>
      <c r="O22" s="52"/>
      <c r="P22" s="52">
        <f t="shared" si="2"/>
        <v>7</v>
      </c>
      <c r="Q22" s="75">
        <f>'[2]LT TDT &amp; S CAO TAN_L1'!$K21</f>
        <v>9</v>
      </c>
      <c r="R22" s="52"/>
      <c r="S22" s="52">
        <f t="shared" si="3"/>
        <v>9</v>
      </c>
      <c r="T22" s="75">
        <f>'[2]XL TÍN HIỆU SỐ _L1 '!$K21</f>
        <v>9</v>
      </c>
      <c r="U22" s="52"/>
      <c r="V22" s="52">
        <f t="shared" si="4"/>
        <v>9</v>
      </c>
      <c r="W22" s="75">
        <f>'[2]LT THONG TIN_L1'!$K21</f>
        <v>6</v>
      </c>
      <c r="X22" s="52"/>
      <c r="Y22" s="52">
        <f t="shared" si="5"/>
        <v>6</v>
      </c>
      <c r="Z22" s="75">
        <f>'[2]GDTC 5'!$K21</f>
        <v>7</v>
      </c>
      <c r="AA22" s="52"/>
      <c r="AB22" s="52">
        <f t="shared" si="6"/>
        <v>7</v>
      </c>
      <c r="AC22" s="52">
        <v>8</v>
      </c>
      <c r="AD22" s="52"/>
      <c r="AE22" s="52">
        <f t="shared" si="9"/>
        <v>8</v>
      </c>
      <c r="AF22" s="52">
        <v>8</v>
      </c>
      <c r="AG22" s="52"/>
      <c r="AH22" s="52">
        <f t="shared" si="10"/>
        <v>8</v>
      </c>
      <c r="AI22" s="52">
        <v>0</v>
      </c>
      <c r="AJ22" s="52"/>
      <c r="AK22" s="52">
        <f t="shared" si="11"/>
        <v>0</v>
      </c>
      <c r="AL22" s="107">
        <f t="shared" si="7"/>
        <v>7.04</v>
      </c>
      <c r="AM22" s="202" t="str">
        <f t="shared" si="8"/>
        <v>Khá</v>
      </c>
      <c r="AP22" s="244" t="s">
        <v>114</v>
      </c>
      <c r="AQ22" s="245" t="s">
        <v>115</v>
      </c>
      <c r="AR22" s="1">
        <v>12</v>
      </c>
    </row>
    <row r="23" spans="1:44" ht="22.5" customHeight="1">
      <c r="A23" s="207">
        <v>13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47" t="s">
        <v>93</v>
      </c>
      <c r="H23" s="75">
        <f>'[2]Kỹ thuật vi xử lý _L1'!$K22</f>
        <v>6</v>
      </c>
      <c r="I23" s="59"/>
      <c r="J23" s="52">
        <f t="shared" si="0"/>
        <v>6</v>
      </c>
      <c r="K23" s="75">
        <f>'[2]CO SỞ DỮ LIỆU _L1'!$K22</f>
        <v>6</v>
      </c>
      <c r="L23" s="485"/>
      <c r="M23" s="52">
        <f t="shared" si="1"/>
        <v>6</v>
      </c>
      <c r="N23" s="75">
        <f>'[2]Tổng quan về viễn thông'!$K22</f>
        <v>7</v>
      </c>
      <c r="O23" s="59"/>
      <c r="P23" s="52">
        <f t="shared" si="2"/>
        <v>7</v>
      </c>
      <c r="Q23" s="75">
        <f>'[2]LT TDT &amp; S CAO TAN_L1'!$K22</f>
        <v>7</v>
      </c>
      <c r="R23" s="59"/>
      <c r="S23" s="52">
        <f t="shared" si="3"/>
        <v>7</v>
      </c>
      <c r="T23" s="75">
        <f>'[2]XL TÍN HIỆU SỐ _L1 '!$K22</f>
        <v>7</v>
      </c>
      <c r="U23" s="59"/>
      <c r="V23" s="52">
        <f t="shared" si="4"/>
        <v>7</v>
      </c>
      <c r="W23" s="75">
        <f>'[2]LT THONG TIN_L1'!$K22</f>
        <v>3</v>
      </c>
      <c r="X23" s="375">
        <v>5</v>
      </c>
      <c r="Y23" s="52">
        <f t="shared" si="5"/>
        <v>5</v>
      </c>
      <c r="Z23" s="75">
        <f>'[2]GDTC 5'!$K22</f>
        <v>7</v>
      </c>
      <c r="AA23" s="59"/>
      <c r="AB23" s="52">
        <f t="shared" si="6"/>
        <v>7</v>
      </c>
      <c r="AC23" s="52">
        <v>8</v>
      </c>
      <c r="AD23" s="59"/>
      <c r="AE23" s="52">
        <f t="shared" si="9"/>
        <v>8</v>
      </c>
      <c r="AF23" s="52">
        <v>8</v>
      </c>
      <c r="AG23" s="59"/>
      <c r="AH23" s="52">
        <f t="shared" si="10"/>
        <v>8</v>
      </c>
      <c r="AI23" s="52">
        <v>0</v>
      </c>
      <c r="AJ23" s="59"/>
      <c r="AK23" s="52">
        <f t="shared" si="11"/>
        <v>0</v>
      </c>
      <c r="AL23" s="107">
        <f t="shared" si="7"/>
        <v>6.04</v>
      </c>
      <c r="AM23" s="202" t="str">
        <f t="shared" si="8"/>
        <v>TBK</v>
      </c>
      <c r="AP23" s="244" t="s">
        <v>116</v>
      </c>
      <c r="AQ23" s="245" t="s">
        <v>117</v>
      </c>
      <c r="AR23" s="1">
        <v>13</v>
      </c>
    </row>
    <row r="24" spans="1:44" ht="22.5" customHeight="1">
      <c r="A24" s="192">
        <v>14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47" t="s">
        <v>93</v>
      </c>
      <c r="H24" s="75">
        <f>'[2]Kỹ thuật vi xử lý _L1'!$K23</f>
        <v>7</v>
      </c>
      <c r="I24" s="52"/>
      <c r="J24" s="52">
        <f t="shared" si="0"/>
        <v>7</v>
      </c>
      <c r="K24" s="75">
        <f>'[2]CO SỞ DỮ LIỆU _L1'!$K23</f>
        <v>5</v>
      </c>
      <c r="L24" s="486"/>
      <c r="M24" s="52">
        <f t="shared" si="1"/>
        <v>5</v>
      </c>
      <c r="N24" s="75">
        <f>'[2]Tổng quan về viễn thông'!$K23</f>
        <v>7</v>
      </c>
      <c r="O24" s="52"/>
      <c r="P24" s="52">
        <f t="shared" si="2"/>
        <v>7</v>
      </c>
      <c r="Q24" s="75">
        <f>'[2]LT TDT &amp; S CAO TAN_L1'!$K23</f>
        <v>7</v>
      </c>
      <c r="R24" s="52"/>
      <c r="S24" s="52">
        <f t="shared" si="3"/>
        <v>7</v>
      </c>
      <c r="T24" s="75">
        <f>'[2]XL TÍN HIỆU SỐ _L1 '!$K23</f>
        <v>8</v>
      </c>
      <c r="U24" s="52"/>
      <c r="V24" s="52">
        <f t="shared" si="4"/>
        <v>8</v>
      </c>
      <c r="W24" s="75">
        <f>'[2]LT THONG TIN_L1'!$K23</f>
        <v>2</v>
      </c>
      <c r="X24" s="376">
        <v>5</v>
      </c>
      <c r="Y24" s="52">
        <f t="shared" si="5"/>
        <v>5</v>
      </c>
      <c r="Z24" s="75">
        <f>'[2]GDTC 5'!$K23</f>
        <v>8</v>
      </c>
      <c r="AA24" s="52"/>
      <c r="AB24" s="52">
        <f t="shared" si="6"/>
        <v>8</v>
      </c>
      <c r="AC24" s="52">
        <v>8</v>
      </c>
      <c r="AD24" s="52"/>
      <c r="AE24" s="52">
        <f t="shared" si="9"/>
        <v>8</v>
      </c>
      <c r="AF24" s="52">
        <v>8</v>
      </c>
      <c r="AG24" s="52"/>
      <c r="AH24" s="52">
        <f t="shared" si="10"/>
        <v>8</v>
      </c>
      <c r="AI24" s="52"/>
      <c r="AJ24" s="52"/>
      <c r="AK24" s="52">
        <f t="shared" si="11"/>
        <v>0</v>
      </c>
      <c r="AL24" s="107">
        <f t="shared" si="7"/>
        <v>6.17</v>
      </c>
      <c r="AM24" s="202" t="str">
        <f t="shared" si="8"/>
        <v>TBK</v>
      </c>
      <c r="AP24" s="244" t="s">
        <v>118</v>
      </c>
      <c r="AQ24" s="245" t="s">
        <v>117</v>
      </c>
      <c r="AR24" s="1">
        <v>14</v>
      </c>
    </row>
    <row r="25" spans="1:44" ht="22.5" customHeight="1">
      <c r="A25" s="207">
        <v>15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54" t="s">
        <v>93</v>
      </c>
      <c r="H25" s="75">
        <f>'[2]Kỹ thuật vi xử lý _L1'!$K24</f>
        <v>3</v>
      </c>
      <c r="I25" s="59">
        <v>6</v>
      </c>
      <c r="J25" s="52">
        <f t="shared" si="0"/>
        <v>6</v>
      </c>
      <c r="K25" s="75">
        <f>'[2]CO SỞ DỮ LIỆU _L1'!$K24</f>
        <v>6</v>
      </c>
      <c r="L25" s="485"/>
      <c r="M25" s="52">
        <f t="shared" si="1"/>
        <v>6</v>
      </c>
      <c r="N25" s="75">
        <f>'[2]Tổng quan về viễn thông'!$K24</f>
        <v>7</v>
      </c>
      <c r="O25" s="59"/>
      <c r="P25" s="52">
        <f t="shared" si="2"/>
        <v>7</v>
      </c>
      <c r="Q25" s="75">
        <f>'[2]LT TDT &amp; S CAO TAN_L1'!$K24</f>
        <v>7</v>
      </c>
      <c r="R25" s="59"/>
      <c r="S25" s="52">
        <f t="shared" si="3"/>
        <v>7</v>
      </c>
      <c r="T25" s="75">
        <f>'[2]XL TÍN HIỆU SỐ _L1 '!$K24</f>
        <v>7</v>
      </c>
      <c r="U25" s="59"/>
      <c r="V25" s="52">
        <f t="shared" si="4"/>
        <v>7</v>
      </c>
      <c r="W25" s="75">
        <f>'[2]LT THONG TIN_L1'!$K24</f>
        <v>1</v>
      </c>
      <c r="X25" s="375">
        <v>8</v>
      </c>
      <c r="Y25" s="52">
        <f t="shared" si="5"/>
        <v>8</v>
      </c>
      <c r="Z25" s="75">
        <f>'[2]GDTC 5'!$K24</f>
        <v>5</v>
      </c>
      <c r="AA25" s="59"/>
      <c r="AB25" s="52">
        <f t="shared" si="6"/>
        <v>5</v>
      </c>
      <c r="AC25" s="52">
        <v>7</v>
      </c>
      <c r="AD25" s="59"/>
      <c r="AE25" s="52">
        <f t="shared" si="9"/>
        <v>7</v>
      </c>
      <c r="AF25" s="52">
        <v>7</v>
      </c>
      <c r="AG25" s="59"/>
      <c r="AH25" s="52">
        <f t="shared" si="10"/>
        <v>7</v>
      </c>
      <c r="AI25" s="52">
        <v>0</v>
      </c>
      <c r="AJ25" s="59"/>
      <c r="AK25" s="52">
        <f t="shared" si="11"/>
        <v>0</v>
      </c>
      <c r="AL25" s="107">
        <f t="shared" si="7"/>
        <v>6.54</v>
      </c>
      <c r="AM25" s="202" t="str">
        <f t="shared" si="8"/>
        <v>TBK</v>
      </c>
      <c r="AP25" s="244" t="s">
        <v>119</v>
      </c>
      <c r="AQ25" s="245" t="s">
        <v>120</v>
      </c>
      <c r="AR25" s="1">
        <v>15</v>
      </c>
    </row>
    <row r="26" spans="1:44" ht="22.5" customHeight="1">
      <c r="A26" s="192">
        <v>16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54" t="s">
        <v>93</v>
      </c>
      <c r="H26" s="75">
        <f>'[2]Kỹ thuật vi xử lý _L1'!$K25</f>
        <v>4</v>
      </c>
      <c r="I26" s="52">
        <v>9</v>
      </c>
      <c r="J26" s="52">
        <f t="shared" si="0"/>
        <v>9</v>
      </c>
      <c r="K26" s="75">
        <f>'[2]CO SỞ DỮ LIỆU _L1'!$K25</f>
        <v>8</v>
      </c>
      <c r="L26" s="486"/>
      <c r="M26" s="52">
        <f t="shared" si="1"/>
        <v>8</v>
      </c>
      <c r="N26" s="75">
        <f>'[2]Tổng quan về viễn thông'!$K25</f>
        <v>8</v>
      </c>
      <c r="O26" s="52"/>
      <c r="P26" s="52">
        <f t="shared" si="2"/>
        <v>8</v>
      </c>
      <c r="Q26" s="75">
        <f>'[2]LT TDT &amp; S CAO TAN_L1'!$K25</f>
        <v>8</v>
      </c>
      <c r="R26" s="52"/>
      <c r="S26" s="52">
        <f t="shared" si="3"/>
        <v>8</v>
      </c>
      <c r="T26" s="75">
        <f>'[2]XL TÍN HIỆU SỐ _L1 '!$K25</f>
        <v>9</v>
      </c>
      <c r="U26" s="52"/>
      <c r="V26" s="52">
        <f t="shared" si="4"/>
        <v>9</v>
      </c>
      <c r="W26" s="75">
        <f>'[2]LT THONG TIN_L1'!$K25</f>
        <v>8</v>
      </c>
      <c r="X26" s="52"/>
      <c r="Y26" s="52">
        <f t="shared" si="5"/>
        <v>8</v>
      </c>
      <c r="Z26" s="75">
        <f>'[2]GDTC 5'!$K25</f>
        <v>7</v>
      </c>
      <c r="AA26" s="52"/>
      <c r="AB26" s="52">
        <f t="shared" si="6"/>
        <v>7</v>
      </c>
      <c r="AC26" s="52">
        <v>9</v>
      </c>
      <c r="AD26" s="52"/>
      <c r="AE26" s="52">
        <f t="shared" si="9"/>
        <v>9</v>
      </c>
      <c r="AF26" s="52">
        <v>9</v>
      </c>
      <c r="AG26" s="52"/>
      <c r="AH26" s="52">
        <f t="shared" si="10"/>
        <v>9</v>
      </c>
      <c r="AI26" s="52">
        <v>0</v>
      </c>
      <c r="AJ26" s="52"/>
      <c r="AK26" s="52">
        <f t="shared" si="11"/>
        <v>0</v>
      </c>
      <c r="AL26" s="107">
        <f t="shared" si="7"/>
        <v>7.96</v>
      </c>
      <c r="AM26" s="202" t="str">
        <f t="shared" si="8"/>
        <v>Khá</v>
      </c>
      <c r="AP26" s="244" t="s">
        <v>121</v>
      </c>
      <c r="AQ26" s="245" t="s">
        <v>120</v>
      </c>
      <c r="AR26" s="1">
        <v>16</v>
      </c>
    </row>
    <row r="27" spans="1:44" ht="22.5" customHeight="1">
      <c r="A27" s="207">
        <v>17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54" t="s">
        <v>93</v>
      </c>
      <c r="H27" s="75">
        <f>'[2]Kỹ thuật vi xử lý _L1'!$K26</f>
        <v>6</v>
      </c>
      <c r="I27" s="59"/>
      <c r="J27" s="52">
        <f t="shared" si="0"/>
        <v>6</v>
      </c>
      <c r="K27" s="75">
        <f>'[2]CO SỞ DỮ LIỆU _L1'!$K26</f>
        <v>7</v>
      </c>
      <c r="L27" s="485"/>
      <c r="M27" s="52">
        <f t="shared" si="1"/>
        <v>7</v>
      </c>
      <c r="N27" s="75">
        <f>'[2]Tổng quan về viễn thông'!$K26</f>
        <v>6</v>
      </c>
      <c r="O27" s="59"/>
      <c r="P27" s="52">
        <f t="shared" si="2"/>
        <v>6</v>
      </c>
      <c r="Q27" s="75">
        <f>'[2]LT TDT &amp; S CAO TAN_L1'!$K26</f>
        <v>9</v>
      </c>
      <c r="R27" s="59"/>
      <c r="S27" s="52">
        <f t="shared" si="3"/>
        <v>9</v>
      </c>
      <c r="T27" s="75">
        <f>'[2]XL TÍN HIỆU SỐ _L1 '!$K26</f>
        <v>9</v>
      </c>
      <c r="U27" s="59"/>
      <c r="V27" s="52">
        <f t="shared" si="4"/>
        <v>9</v>
      </c>
      <c r="W27" s="75">
        <f>'[2]LT THONG TIN_L1'!$K26</f>
        <v>4</v>
      </c>
      <c r="X27" s="375">
        <v>5</v>
      </c>
      <c r="Y27" s="52">
        <f t="shared" si="5"/>
        <v>5</v>
      </c>
      <c r="Z27" s="75">
        <f>'[2]GDTC 5'!$K26</f>
        <v>9</v>
      </c>
      <c r="AA27" s="59"/>
      <c r="AB27" s="52">
        <f t="shared" si="6"/>
        <v>9</v>
      </c>
      <c r="AC27" s="52">
        <v>9</v>
      </c>
      <c r="AD27" s="59"/>
      <c r="AE27" s="52">
        <f t="shared" si="9"/>
        <v>9</v>
      </c>
      <c r="AF27" s="52">
        <v>9</v>
      </c>
      <c r="AG27" s="59"/>
      <c r="AH27" s="52">
        <f t="shared" si="10"/>
        <v>9</v>
      </c>
      <c r="AI27" s="52">
        <v>10</v>
      </c>
      <c r="AJ27" s="59"/>
      <c r="AK27" s="52">
        <f t="shared" si="11"/>
        <v>10</v>
      </c>
      <c r="AL27" s="107">
        <f t="shared" si="7"/>
        <v>7.17</v>
      </c>
      <c r="AM27" s="202" t="str">
        <f t="shared" si="8"/>
        <v>Khá</v>
      </c>
      <c r="AP27" s="244" t="s">
        <v>122</v>
      </c>
      <c r="AQ27" s="245" t="s">
        <v>123</v>
      </c>
      <c r="AR27" s="1">
        <v>17</v>
      </c>
    </row>
    <row r="28" spans="1:44" ht="22.5" customHeight="1">
      <c r="A28" s="192">
        <v>18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54" t="s">
        <v>93</v>
      </c>
      <c r="H28" s="75">
        <f>'[2]Kỹ thuật vi xử lý _L1'!$K27</f>
        <v>5</v>
      </c>
      <c r="I28" s="52"/>
      <c r="J28" s="52">
        <f t="shared" si="0"/>
        <v>5</v>
      </c>
      <c r="K28" s="75">
        <f>'[2]CO SỞ DỮ LIỆU _L1'!$K27</f>
        <v>6</v>
      </c>
      <c r="L28" s="486"/>
      <c r="M28" s="52">
        <f t="shared" si="1"/>
        <v>6</v>
      </c>
      <c r="N28" s="75">
        <f>'[2]Tổng quan về viễn thông'!$K27</f>
        <v>7</v>
      </c>
      <c r="O28" s="52"/>
      <c r="P28" s="52">
        <f t="shared" si="2"/>
        <v>7</v>
      </c>
      <c r="Q28" s="75">
        <f>'[2]LT TDT &amp; S CAO TAN_L1'!$K27</f>
        <v>9</v>
      </c>
      <c r="R28" s="52"/>
      <c r="S28" s="52">
        <f t="shared" si="3"/>
        <v>9</v>
      </c>
      <c r="T28" s="75">
        <f>'[2]XL TÍN HIỆU SỐ _L1 '!$K27</f>
        <v>10</v>
      </c>
      <c r="U28" s="52"/>
      <c r="V28" s="52">
        <f t="shared" si="4"/>
        <v>10</v>
      </c>
      <c r="W28" s="75">
        <f>'[2]LT THONG TIN_L1'!$K27</f>
        <v>5</v>
      </c>
      <c r="X28" s="52"/>
      <c r="Y28" s="52">
        <f t="shared" si="5"/>
        <v>5</v>
      </c>
      <c r="Z28" s="75">
        <f>'[2]GDTC 5'!$K27</f>
        <v>7</v>
      </c>
      <c r="AA28" s="52"/>
      <c r="AB28" s="52">
        <f t="shared" si="6"/>
        <v>7</v>
      </c>
      <c r="AC28" s="52">
        <v>9</v>
      </c>
      <c r="AD28" s="52"/>
      <c r="AE28" s="52">
        <f t="shared" si="9"/>
        <v>9</v>
      </c>
      <c r="AF28" s="52">
        <v>9</v>
      </c>
      <c r="AG28" s="52"/>
      <c r="AH28" s="52">
        <f t="shared" si="10"/>
        <v>9</v>
      </c>
      <c r="AI28" s="52">
        <v>0</v>
      </c>
      <c r="AJ28" s="52"/>
      <c r="AK28" s="52">
        <f t="shared" si="11"/>
        <v>0</v>
      </c>
      <c r="AL28" s="107">
        <f t="shared" si="7"/>
        <v>6.67</v>
      </c>
      <c r="AM28" s="202" t="str">
        <f t="shared" si="8"/>
        <v>TBK</v>
      </c>
      <c r="AP28" s="244" t="s">
        <v>124</v>
      </c>
      <c r="AQ28" s="245" t="s">
        <v>125</v>
      </c>
      <c r="AR28" s="1">
        <v>18</v>
      </c>
    </row>
    <row r="29" spans="1:44" ht="22.5" customHeight="1">
      <c r="A29" s="207">
        <v>19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54" t="s">
        <v>93</v>
      </c>
      <c r="H29" s="75">
        <f>'[2]Kỹ thuật vi xử lý _L1'!$K28</f>
        <v>7</v>
      </c>
      <c r="I29" s="59"/>
      <c r="J29" s="52">
        <f t="shared" si="0"/>
        <v>7</v>
      </c>
      <c r="K29" s="75">
        <f>'[2]CO SỞ DỮ LIỆU _L1'!$K28</f>
        <v>7</v>
      </c>
      <c r="L29" s="485"/>
      <c r="M29" s="52">
        <f t="shared" si="1"/>
        <v>7</v>
      </c>
      <c r="N29" s="75">
        <f>'[2]Tổng quan về viễn thông'!$K28</f>
        <v>7</v>
      </c>
      <c r="O29" s="59"/>
      <c r="P29" s="52">
        <f t="shared" si="2"/>
        <v>7</v>
      </c>
      <c r="Q29" s="75">
        <f>'[2]LT TDT &amp; S CAO TAN_L1'!$K28</f>
        <v>8</v>
      </c>
      <c r="R29" s="59"/>
      <c r="S29" s="52">
        <f t="shared" si="3"/>
        <v>8</v>
      </c>
      <c r="T29" s="75">
        <f>'[2]XL TÍN HIỆU SỐ _L1 '!$K28</f>
        <v>8</v>
      </c>
      <c r="U29" s="59"/>
      <c r="V29" s="52">
        <f t="shared" si="4"/>
        <v>8</v>
      </c>
      <c r="W29" s="75">
        <f>'[2]LT THONG TIN_L1'!$K28</f>
        <v>2</v>
      </c>
      <c r="X29" s="375">
        <v>7</v>
      </c>
      <c r="Y29" s="52">
        <f t="shared" si="5"/>
        <v>7</v>
      </c>
      <c r="Z29" s="75">
        <f>'[2]GDTC 5'!$K28</f>
        <v>7</v>
      </c>
      <c r="AA29" s="59"/>
      <c r="AB29" s="52">
        <f t="shared" si="6"/>
        <v>7</v>
      </c>
      <c r="AC29" s="52">
        <v>7</v>
      </c>
      <c r="AD29" s="59"/>
      <c r="AE29" s="52">
        <f t="shared" si="9"/>
        <v>7</v>
      </c>
      <c r="AF29" s="52">
        <v>8</v>
      </c>
      <c r="AG29" s="59"/>
      <c r="AH29" s="52">
        <f t="shared" si="10"/>
        <v>8</v>
      </c>
      <c r="AI29" s="52">
        <v>0</v>
      </c>
      <c r="AJ29" s="59"/>
      <c r="AK29" s="52">
        <f t="shared" si="11"/>
        <v>0</v>
      </c>
      <c r="AL29" s="107">
        <f t="shared" si="7"/>
        <v>7.04</v>
      </c>
      <c r="AM29" s="202" t="str">
        <f t="shared" si="8"/>
        <v>Khá</v>
      </c>
      <c r="AP29" s="244" t="s">
        <v>126</v>
      </c>
      <c r="AQ29" s="245" t="s">
        <v>127</v>
      </c>
      <c r="AR29" s="1">
        <v>19</v>
      </c>
    </row>
    <row r="30" spans="1:44" ht="22.5" customHeight="1">
      <c r="A30" s="192">
        <v>20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54" t="s">
        <v>93</v>
      </c>
      <c r="H30" s="75">
        <f>'[2]Kỹ thuật vi xử lý _L1'!$K29</f>
        <v>7</v>
      </c>
      <c r="I30" s="52"/>
      <c r="J30" s="52">
        <f t="shared" si="0"/>
        <v>7</v>
      </c>
      <c r="K30" s="75">
        <f>'[2]CO SỞ DỮ LIỆU _L1'!$K29</f>
        <v>5</v>
      </c>
      <c r="L30" s="486"/>
      <c r="M30" s="52">
        <f t="shared" si="1"/>
        <v>5</v>
      </c>
      <c r="N30" s="75">
        <f>'[2]Tổng quan về viễn thông'!$K29</f>
        <v>7</v>
      </c>
      <c r="O30" s="52"/>
      <c r="P30" s="52">
        <f t="shared" si="2"/>
        <v>7</v>
      </c>
      <c r="Q30" s="75">
        <f>'[2]LT TDT &amp; S CAO TAN_L1'!$K29</f>
        <v>7</v>
      </c>
      <c r="R30" s="52"/>
      <c r="S30" s="52">
        <f t="shared" si="3"/>
        <v>7</v>
      </c>
      <c r="T30" s="75">
        <f>'[2]XL TÍN HIỆU SỐ _L1 '!$K29</f>
        <v>7</v>
      </c>
      <c r="U30" s="52"/>
      <c r="V30" s="52">
        <f t="shared" si="4"/>
        <v>7</v>
      </c>
      <c r="W30" s="75">
        <f>'[2]LT THONG TIN_L1'!$K29</f>
        <v>3</v>
      </c>
      <c r="X30" s="376">
        <v>7</v>
      </c>
      <c r="Y30" s="52">
        <f t="shared" si="5"/>
        <v>7</v>
      </c>
      <c r="Z30" s="75">
        <f>'[2]GDTC 5'!$K29</f>
        <v>7</v>
      </c>
      <c r="AA30" s="52"/>
      <c r="AB30" s="52">
        <f t="shared" si="6"/>
        <v>7</v>
      </c>
      <c r="AC30" s="52">
        <v>9</v>
      </c>
      <c r="AD30" s="52"/>
      <c r="AE30" s="52">
        <f t="shared" si="9"/>
        <v>9</v>
      </c>
      <c r="AF30" s="52">
        <v>9</v>
      </c>
      <c r="AG30" s="52"/>
      <c r="AH30" s="52">
        <f t="shared" si="10"/>
        <v>9</v>
      </c>
      <c r="AI30" s="52">
        <v>10</v>
      </c>
      <c r="AJ30" s="52"/>
      <c r="AK30" s="52">
        <f t="shared" si="11"/>
        <v>10</v>
      </c>
      <c r="AL30" s="107">
        <f t="shared" si="7"/>
        <v>6.79</v>
      </c>
      <c r="AM30" s="202" t="str">
        <f t="shared" si="8"/>
        <v>TBK</v>
      </c>
      <c r="AP30" s="244" t="s">
        <v>128</v>
      </c>
      <c r="AQ30" s="245" t="s">
        <v>129</v>
      </c>
      <c r="AR30" s="1">
        <v>20</v>
      </c>
    </row>
    <row r="31" spans="1:44" ht="22.5" customHeight="1">
      <c r="A31" s="207">
        <v>21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54" t="s">
        <v>93</v>
      </c>
      <c r="H31" s="75">
        <f>'[2]Kỹ thuật vi xử lý _L1'!$K30</f>
        <v>7</v>
      </c>
      <c r="I31" s="59"/>
      <c r="J31" s="52">
        <f t="shared" si="0"/>
        <v>7</v>
      </c>
      <c r="K31" s="75">
        <f>'[2]CO SỞ DỮ LIỆU _L1'!$K30</f>
        <v>5</v>
      </c>
      <c r="L31" s="485"/>
      <c r="M31" s="52">
        <f t="shared" si="1"/>
        <v>5</v>
      </c>
      <c r="N31" s="75">
        <f>'[2]Tổng quan về viễn thông'!$K30</f>
        <v>7</v>
      </c>
      <c r="O31" s="59"/>
      <c r="P31" s="52">
        <f t="shared" si="2"/>
        <v>7</v>
      </c>
      <c r="Q31" s="75">
        <f>'[2]LT TDT &amp; S CAO TAN_L1'!$K30</f>
        <v>8</v>
      </c>
      <c r="R31" s="59"/>
      <c r="S31" s="52">
        <f t="shared" si="3"/>
        <v>8</v>
      </c>
      <c r="T31" s="75">
        <f>'[2]XL TÍN HIỆU SỐ _L1 '!$K30</f>
        <v>5</v>
      </c>
      <c r="U31" s="59"/>
      <c r="V31" s="52">
        <f t="shared" si="4"/>
        <v>5</v>
      </c>
      <c r="W31" s="75">
        <f>'[2]LT THONG TIN_L1'!$K30</f>
        <v>2</v>
      </c>
      <c r="X31" s="375">
        <v>5</v>
      </c>
      <c r="Y31" s="52">
        <f t="shared" si="5"/>
        <v>5</v>
      </c>
      <c r="Z31" s="75">
        <f>'[2]GDTC 5'!$K30</f>
        <v>7</v>
      </c>
      <c r="AA31" s="59"/>
      <c r="AB31" s="52">
        <f t="shared" si="6"/>
        <v>7</v>
      </c>
      <c r="AC31" s="52">
        <v>9</v>
      </c>
      <c r="AD31" s="59"/>
      <c r="AE31" s="52">
        <f t="shared" si="9"/>
        <v>9</v>
      </c>
      <c r="AF31" s="52">
        <v>9</v>
      </c>
      <c r="AG31" s="59"/>
      <c r="AH31" s="52">
        <f t="shared" si="10"/>
        <v>9</v>
      </c>
      <c r="AI31" s="52">
        <v>10</v>
      </c>
      <c r="AJ31" s="59"/>
      <c r="AK31" s="52">
        <f t="shared" si="11"/>
        <v>10</v>
      </c>
      <c r="AL31" s="107">
        <f t="shared" si="7"/>
        <v>6.42</v>
      </c>
      <c r="AM31" s="202" t="str">
        <f t="shared" si="8"/>
        <v>TBK</v>
      </c>
      <c r="AP31" s="244" t="s">
        <v>130</v>
      </c>
      <c r="AQ31" s="245" t="s">
        <v>131</v>
      </c>
      <c r="AR31" s="1">
        <v>21</v>
      </c>
    </row>
    <row r="32" spans="1:44" ht="22.5" customHeight="1">
      <c r="A32" s="192">
        <v>22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54" t="s">
        <v>93</v>
      </c>
      <c r="H32" s="75">
        <f>'[2]Kỹ thuật vi xử lý _L1'!$K31</f>
        <v>6</v>
      </c>
      <c r="I32" s="52"/>
      <c r="J32" s="52">
        <f t="shared" si="0"/>
        <v>6</v>
      </c>
      <c r="K32" s="75">
        <f>'[2]CO SỞ DỮ LIỆU _L1'!$K31</f>
        <v>6</v>
      </c>
      <c r="L32" s="486"/>
      <c r="M32" s="52">
        <f t="shared" si="1"/>
        <v>6</v>
      </c>
      <c r="N32" s="75">
        <f>'[2]Tổng quan về viễn thông'!$K31</f>
        <v>7</v>
      </c>
      <c r="O32" s="52"/>
      <c r="P32" s="52">
        <f t="shared" si="2"/>
        <v>7</v>
      </c>
      <c r="Q32" s="75">
        <f>'[2]LT TDT &amp; S CAO TAN_L1'!$K31</f>
        <v>8</v>
      </c>
      <c r="R32" s="52"/>
      <c r="S32" s="52">
        <f t="shared" si="3"/>
        <v>8</v>
      </c>
      <c r="T32" s="75">
        <f>'[2]XL TÍN HIỆU SỐ _L1 '!$K31</f>
        <v>7</v>
      </c>
      <c r="U32" s="52"/>
      <c r="V32" s="52">
        <f t="shared" si="4"/>
        <v>7</v>
      </c>
      <c r="W32" s="75">
        <f>'[2]LT THONG TIN_L1'!$K31</f>
        <v>6</v>
      </c>
      <c r="X32" s="52"/>
      <c r="Y32" s="52">
        <f t="shared" si="5"/>
        <v>6</v>
      </c>
      <c r="Z32" s="75">
        <f>'[2]GDTC 5'!$K31</f>
        <v>7</v>
      </c>
      <c r="AA32" s="52"/>
      <c r="AB32" s="52">
        <f t="shared" si="6"/>
        <v>7</v>
      </c>
      <c r="AC32" s="52">
        <v>9</v>
      </c>
      <c r="AD32" s="52"/>
      <c r="AE32" s="52">
        <f t="shared" si="9"/>
        <v>9</v>
      </c>
      <c r="AF32" s="52">
        <v>9</v>
      </c>
      <c r="AG32" s="52"/>
      <c r="AH32" s="52">
        <f t="shared" si="10"/>
        <v>9</v>
      </c>
      <c r="AI32" s="52">
        <v>10</v>
      </c>
      <c r="AJ32" s="52"/>
      <c r="AK32" s="52">
        <f t="shared" si="11"/>
        <v>10</v>
      </c>
      <c r="AL32" s="107">
        <f t="shared" si="7"/>
        <v>6.83</v>
      </c>
      <c r="AM32" s="202" t="str">
        <f t="shared" si="8"/>
        <v>TBK</v>
      </c>
      <c r="AP32" s="244" t="s">
        <v>128</v>
      </c>
      <c r="AQ32" s="245" t="s">
        <v>131</v>
      </c>
      <c r="AR32" s="1">
        <v>22</v>
      </c>
    </row>
    <row r="33" spans="1:44" ht="22.5" customHeight="1">
      <c r="A33" s="207">
        <v>23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54" t="s">
        <v>93</v>
      </c>
      <c r="H33" s="75">
        <f>'[2]Kỹ thuật vi xử lý _L1'!$K32</f>
        <v>3</v>
      </c>
      <c r="I33" s="59">
        <v>7</v>
      </c>
      <c r="J33" s="52">
        <f t="shared" si="0"/>
        <v>7</v>
      </c>
      <c r="K33" s="75">
        <f>'[2]CO SỞ DỮ LIỆU _L1'!$K32</f>
        <v>3</v>
      </c>
      <c r="L33" s="485">
        <v>5</v>
      </c>
      <c r="M33" s="52">
        <f t="shared" si="1"/>
        <v>5</v>
      </c>
      <c r="N33" s="75">
        <f>'[2]Tổng quan về viễn thông'!$K32</f>
        <v>6</v>
      </c>
      <c r="O33" s="59"/>
      <c r="P33" s="52">
        <f t="shared" si="2"/>
        <v>6</v>
      </c>
      <c r="Q33" s="75">
        <f>'[2]LT TDT &amp; S CAO TAN_L1'!$K32</f>
        <v>6</v>
      </c>
      <c r="R33" s="59"/>
      <c r="S33" s="52">
        <f t="shared" si="3"/>
        <v>6</v>
      </c>
      <c r="T33" s="75">
        <f>'[2]XL TÍN HIỆU SỐ _L1 '!$K32</f>
        <v>7</v>
      </c>
      <c r="U33" s="59"/>
      <c r="V33" s="52">
        <f t="shared" si="4"/>
        <v>7</v>
      </c>
      <c r="W33" s="75">
        <f>'[2]LT THONG TIN_L1'!$K32</f>
        <v>1</v>
      </c>
      <c r="X33" s="375">
        <v>8</v>
      </c>
      <c r="Y33" s="52">
        <f t="shared" si="5"/>
        <v>8</v>
      </c>
      <c r="Z33" s="75">
        <f>'[2]GDTC 5'!$K32</f>
        <v>7</v>
      </c>
      <c r="AA33" s="59"/>
      <c r="AB33" s="52">
        <f t="shared" si="6"/>
        <v>7</v>
      </c>
      <c r="AC33" s="52">
        <v>7</v>
      </c>
      <c r="AD33" s="59"/>
      <c r="AE33" s="52">
        <f t="shared" si="9"/>
        <v>7</v>
      </c>
      <c r="AF33" s="52">
        <v>7</v>
      </c>
      <c r="AG33" s="59"/>
      <c r="AH33" s="52">
        <f t="shared" si="10"/>
        <v>7</v>
      </c>
      <c r="AI33" s="52"/>
      <c r="AJ33" s="59"/>
      <c r="AK33" s="52">
        <f t="shared" si="11"/>
        <v>0</v>
      </c>
      <c r="AL33" s="107">
        <f t="shared" si="7"/>
        <v>6.21</v>
      </c>
      <c r="AM33" s="202" t="str">
        <f t="shared" si="8"/>
        <v>TBK</v>
      </c>
      <c r="AP33" s="244" t="s">
        <v>132</v>
      </c>
      <c r="AQ33" s="245" t="s">
        <v>133</v>
      </c>
      <c r="AR33" s="1">
        <v>23</v>
      </c>
    </row>
    <row r="34" spans="1:44" ht="22.5" customHeight="1">
      <c r="A34" s="192">
        <v>24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54" t="s">
        <v>93</v>
      </c>
      <c r="H34" s="75">
        <f>'[2]Kỹ thuật vi xử lý _L1'!$K33</f>
        <v>6</v>
      </c>
      <c r="I34" s="52"/>
      <c r="J34" s="52">
        <f t="shared" si="0"/>
        <v>6</v>
      </c>
      <c r="K34" s="75">
        <f>'[2]CO SỞ DỮ LIỆU _L1'!$K33</f>
        <v>6</v>
      </c>
      <c r="L34" s="486"/>
      <c r="M34" s="52">
        <f t="shared" si="1"/>
        <v>6</v>
      </c>
      <c r="N34" s="75">
        <f>'[2]Tổng quan về viễn thông'!$K33</f>
        <v>8</v>
      </c>
      <c r="O34" s="52"/>
      <c r="P34" s="52">
        <f t="shared" si="2"/>
        <v>8</v>
      </c>
      <c r="Q34" s="75">
        <f>'[2]LT TDT &amp; S CAO TAN_L1'!$K33</f>
        <v>8</v>
      </c>
      <c r="R34" s="52"/>
      <c r="S34" s="52">
        <f t="shared" si="3"/>
        <v>8</v>
      </c>
      <c r="T34" s="75">
        <f>'[2]XL TÍN HIỆU SỐ _L1 '!$K33</f>
        <v>8</v>
      </c>
      <c r="U34" s="52"/>
      <c r="V34" s="52">
        <f t="shared" si="4"/>
        <v>8</v>
      </c>
      <c r="W34" s="75">
        <f>'[2]LT THONG TIN_L1'!$K33</f>
        <v>4</v>
      </c>
      <c r="X34" s="376">
        <v>5</v>
      </c>
      <c r="Y34" s="52">
        <f t="shared" si="5"/>
        <v>5</v>
      </c>
      <c r="Z34" s="75">
        <f>'[2]GDTC 5'!$K33</f>
        <v>7</v>
      </c>
      <c r="AA34" s="52"/>
      <c r="AB34" s="52">
        <f t="shared" si="6"/>
        <v>7</v>
      </c>
      <c r="AC34" s="52">
        <v>9</v>
      </c>
      <c r="AD34" s="52"/>
      <c r="AE34" s="52">
        <f t="shared" si="9"/>
        <v>9</v>
      </c>
      <c r="AF34" s="52">
        <v>9</v>
      </c>
      <c r="AG34" s="52"/>
      <c r="AH34" s="52">
        <f t="shared" si="10"/>
        <v>9</v>
      </c>
      <c r="AI34" s="52">
        <v>10</v>
      </c>
      <c r="AJ34" s="52"/>
      <c r="AK34" s="52">
        <f t="shared" si="11"/>
        <v>10</v>
      </c>
      <c r="AL34" s="107">
        <f t="shared" si="7"/>
        <v>6.92</v>
      </c>
      <c r="AM34" s="202" t="str">
        <f t="shared" si="8"/>
        <v>TBK</v>
      </c>
      <c r="AP34" s="244" t="s">
        <v>134</v>
      </c>
      <c r="AQ34" s="245" t="s">
        <v>135</v>
      </c>
      <c r="AR34" s="1">
        <v>24</v>
      </c>
    </row>
    <row r="35" spans="1:44" ht="22.5" customHeight="1">
      <c r="A35" s="207">
        <v>25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54" t="s">
        <v>93</v>
      </c>
      <c r="H35" s="75">
        <f>'[2]Kỹ thuật vi xử lý _L1'!$K34</f>
        <v>6</v>
      </c>
      <c r="I35" s="59"/>
      <c r="J35" s="52">
        <f t="shared" si="0"/>
        <v>6</v>
      </c>
      <c r="K35" s="75">
        <f>'[2]CO SỞ DỮ LIỆU _L1'!$K34</f>
        <v>5</v>
      </c>
      <c r="L35" s="485"/>
      <c r="M35" s="52">
        <f t="shared" si="1"/>
        <v>5</v>
      </c>
      <c r="N35" s="75">
        <f>'[2]Tổng quan về viễn thông'!$K34</f>
        <v>8</v>
      </c>
      <c r="O35" s="59"/>
      <c r="P35" s="52">
        <f t="shared" si="2"/>
        <v>8</v>
      </c>
      <c r="Q35" s="75">
        <f>'[2]LT TDT &amp; S CAO TAN_L1'!$K34</f>
        <v>7</v>
      </c>
      <c r="R35" s="59"/>
      <c r="S35" s="52">
        <f t="shared" si="3"/>
        <v>7</v>
      </c>
      <c r="T35" s="75">
        <f>'[2]XL TÍN HIỆU SỐ _L1 '!$K34</f>
        <v>8</v>
      </c>
      <c r="U35" s="59"/>
      <c r="V35" s="52">
        <f t="shared" si="4"/>
        <v>8</v>
      </c>
      <c r="W35" s="75">
        <f>'[2]LT THONG TIN_L1'!$K34</f>
        <v>5</v>
      </c>
      <c r="X35" s="59"/>
      <c r="Y35" s="52">
        <f t="shared" si="5"/>
        <v>5</v>
      </c>
      <c r="Z35" s="75">
        <f>'[2]GDTC 5'!$K34</f>
        <v>7</v>
      </c>
      <c r="AA35" s="59"/>
      <c r="AB35" s="52">
        <f t="shared" si="6"/>
        <v>7</v>
      </c>
      <c r="AC35" s="52">
        <v>8</v>
      </c>
      <c r="AD35" s="59"/>
      <c r="AE35" s="52">
        <f t="shared" si="9"/>
        <v>8</v>
      </c>
      <c r="AF35" s="52">
        <v>7</v>
      </c>
      <c r="AG35" s="59"/>
      <c r="AH35" s="52">
        <f t="shared" si="10"/>
        <v>7</v>
      </c>
      <c r="AI35" s="52">
        <v>3</v>
      </c>
      <c r="AJ35" s="59"/>
      <c r="AK35" s="52">
        <f t="shared" si="11"/>
        <v>3</v>
      </c>
      <c r="AL35" s="107">
        <f t="shared" si="7"/>
        <v>6.25</v>
      </c>
      <c r="AM35" s="202" t="str">
        <f t="shared" si="8"/>
        <v>TBK</v>
      </c>
      <c r="AP35" s="244" t="s">
        <v>136</v>
      </c>
      <c r="AQ35" s="245" t="s">
        <v>137</v>
      </c>
      <c r="AR35" s="1">
        <v>25</v>
      </c>
    </row>
    <row r="36" spans="1:44" ht="22.5" customHeight="1">
      <c r="A36" s="192">
        <v>26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54" t="s">
        <v>92</v>
      </c>
      <c r="H36" s="75">
        <f>'[2]Kỹ thuật vi xử lý _L1'!$K35</f>
        <v>5</v>
      </c>
      <c r="I36" s="52"/>
      <c r="J36" s="52">
        <f t="shared" si="0"/>
        <v>5</v>
      </c>
      <c r="K36" s="75">
        <f>'[2]CO SỞ DỮ LIỆU _L1'!$K35</f>
        <v>6</v>
      </c>
      <c r="L36" s="486"/>
      <c r="M36" s="52">
        <f t="shared" si="1"/>
        <v>6</v>
      </c>
      <c r="N36" s="75">
        <f>'[2]Tổng quan về viễn thông'!$K35</f>
        <v>7</v>
      </c>
      <c r="O36" s="52"/>
      <c r="P36" s="52">
        <f t="shared" si="2"/>
        <v>7</v>
      </c>
      <c r="Q36" s="75">
        <f>'[2]LT TDT &amp; S CAO TAN_L1'!$K35</f>
        <v>9</v>
      </c>
      <c r="R36" s="52"/>
      <c r="S36" s="52">
        <f t="shared" si="3"/>
        <v>9</v>
      </c>
      <c r="T36" s="75">
        <f>'[2]XL TÍN HIỆU SỐ _L1 '!$K35</f>
        <v>7</v>
      </c>
      <c r="U36" s="52"/>
      <c r="V36" s="52">
        <f t="shared" si="4"/>
        <v>7</v>
      </c>
      <c r="W36" s="75">
        <f>'[2]LT THONG TIN_L1'!$K35</f>
        <v>7</v>
      </c>
      <c r="X36" s="52"/>
      <c r="Y36" s="52">
        <f t="shared" si="5"/>
        <v>7</v>
      </c>
      <c r="Z36" s="75">
        <f>'[2]GDTC 5'!$K35</f>
        <v>6</v>
      </c>
      <c r="AA36" s="52"/>
      <c r="AB36" s="52">
        <f t="shared" si="6"/>
        <v>6</v>
      </c>
      <c r="AC36" s="52">
        <v>8</v>
      </c>
      <c r="AD36" s="52"/>
      <c r="AE36" s="52">
        <f t="shared" si="9"/>
        <v>8</v>
      </c>
      <c r="AF36" s="52">
        <v>8</v>
      </c>
      <c r="AG36" s="52"/>
      <c r="AH36" s="52">
        <f t="shared" si="10"/>
        <v>8</v>
      </c>
      <c r="AI36" s="52"/>
      <c r="AJ36" s="52"/>
      <c r="AK36" s="52">
        <f t="shared" si="11"/>
        <v>0</v>
      </c>
      <c r="AL36" s="107">
        <f t="shared" si="7"/>
        <v>6.63</v>
      </c>
      <c r="AM36" s="202" t="str">
        <f t="shared" si="8"/>
        <v>TBK</v>
      </c>
      <c r="AP36" s="244" t="s">
        <v>138</v>
      </c>
      <c r="AQ36" s="245" t="s">
        <v>139</v>
      </c>
      <c r="AR36" s="1">
        <v>26</v>
      </c>
    </row>
    <row r="37" spans="1:44" ht="22.5" customHeight="1">
      <c r="A37" s="207">
        <v>27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54" t="s">
        <v>93</v>
      </c>
      <c r="H37" s="75">
        <f>'[2]Kỹ thuật vi xử lý _L1'!$K36</f>
        <v>6</v>
      </c>
      <c r="I37" s="59"/>
      <c r="J37" s="52">
        <f t="shared" si="0"/>
        <v>6</v>
      </c>
      <c r="K37" s="75">
        <f>'[2]CO SỞ DỮ LIỆU _L1'!$K36</f>
        <v>2</v>
      </c>
      <c r="L37" s="485">
        <v>6</v>
      </c>
      <c r="M37" s="52">
        <f t="shared" si="1"/>
        <v>6</v>
      </c>
      <c r="N37" s="75">
        <f>'[2]Tổng quan về viễn thông'!$K36</f>
        <v>7</v>
      </c>
      <c r="O37" s="59"/>
      <c r="P37" s="52">
        <f t="shared" si="2"/>
        <v>7</v>
      </c>
      <c r="Q37" s="75">
        <f>'[2]LT TDT &amp; S CAO TAN_L1'!$K36</f>
        <v>8</v>
      </c>
      <c r="R37" s="59"/>
      <c r="S37" s="52">
        <f t="shared" si="3"/>
        <v>8</v>
      </c>
      <c r="T37" s="75">
        <f>'[2]XL TÍN HIỆU SỐ _L1 '!$K36</f>
        <v>6</v>
      </c>
      <c r="U37" s="59"/>
      <c r="V37" s="52">
        <f t="shared" si="4"/>
        <v>6</v>
      </c>
      <c r="W37" s="75">
        <f>'[2]LT THONG TIN_L1'!$K36</f>
        <v>1</v>
      </c>
      <c r="X37" s="375">
        <v>6</v>
      </c>
      <c r="Y37" s="52">
        <f t="shared" si="5"/>
        <v>6</v>
      </c>
      <c r="Z37" s="75">
        <f>'[2]GDTC 5'!$K36</f>
        <v>8</v>
      </c>
      <c r="AA37" s="59"/>
      <c r="AB37" s="52">
        <f t="shared" si="6"/>
        <v>8</v>
      </c>
      <c r="AC37" s="52">
        <v>8</v>
      </c>
      <c r="AD37" s="59"/>
      <c r="AE37" s="52">
        <f t="shared" si="9"/>
        <v>8</v>
      </c>
      <c r="AF37" s="52">
        <v>8</v>
      </c>
      <c r="AG37" s="59"/>
      <c r="AH37" s="52">
        <f t="shared" si="10"/>
        <v>8</v>
      </c>
      <c r="AI37" s="52"/>
      <c r="AJ37" s="59"/>
      <c r="AK37" s="52">
        <f t="shared" si="11"/>
        <v>0</v>
      </c>
      <c r="AL37" s="107">
        <f t="shared" si="7"/>
        <v>6.29</v>
      </c>
      <c r="AM37" s="202" t="str">
        <f t="shared" si="8"/>
        <v>TBK</v>
      </c>
      <c r="AP37" s="244" t="s">
        <v>140</v>
      </c>
      <c r="AQ37" s="245" t="s">
        <v>141</v>
      </c>
      <c r="AR37" s="1">
        <v>27</v>
      </c>
    </row>
    <row r="38" spans="1:44" ht="22.5" customHeight="1">
      <c r="A38" s="192">
        <v>28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54" t="s">
        <v>93</v>
      </c>
      <c r="H38" s="75">
        <f>'[2]Kỹ thuật vi xử lý _L1'!$K37</f>
        <v>8</v>
      </c>
      <c r="I38" s="52"/>
      <c r="J38" s="52">
        <f t="shared" si="0"/>
        <v>8</v>
      </c>
      <c r="K38" s="75">
        <f>'[2]CO SỞ DỮ LIỆU _L1'!$K37</f>
        <v>8</v>
      </c>
      <c r="L38" s="486"/>
      <c r="M38" s="52">
        <f t="shared" si="1"/>
        <v>8</v>
      </c>
      <c r="N38" s="75">
        <f>'[2]Tổng quan về viễn thông'!$K37</f>
        <v>7</v>
      </c>
      <c r="O38" s="52"/>
      <c r="P38" s="52">
        <f t="shared" si="2"/>
        <v>7</v>
      </c>
      <c r="Q38" s="75">
        <f>'[2]LT TDT &amp; S CAO TAN_L1'!$K37</f>
        <v>8</v>
      </c>
      <c r="R38" s="52"/>
      <c r="S38" s="52">
        <f t="shared" si="3"/>
        <v>8</v>
      </c>
      <c r="T38" s="75">
        <f>'[2]XL TÍN HIỆU SỐ _L1 '!$K37</f>
        <v>9</v>
      </c>
      <c r="U38" s="52"/>
      <c r="V38" s="52">
        <f t="shared" si="4"/>
        <v>9</v>
      </c>
      <c r="W38" s="75">
        <f>'[2]LT THONG TIN_L1'!$K37</f>
        <v>5</v>
      </c>
      <c r="X38" s="52"/>
      <c r="Y38" s="52">
        <f t="shared" si="5"/>
        <v>5</v>
      </c>
      <c r="Z38" s="75">
        <f>'[2]GDTC 5'!$K37</f>
        <v>7</v>
      </c>
      <c r="AA38" s="52"/>
      <c r="AB38" s="52">
        <f t="shared" si="6"/>
        <v>7</v>
      </c>
      <c r="AC38" s="52">
        <v>8</v>
      </c>
      <c r="AD38" s="52"/>
      <c r="AE38" s="52">
        <f t="shared" si="9"/>
        <v>8</v>
      </c>
      <c r="AF38" s="52">
        <v>8</v>
      </c>
      <c r="AG38" s="52"/>
      <c r="AH38" s="52">
        <f t="shared" si="10"/>
        <v>8</v>
      </c>
      <c r="AI38" s="52">
        <v>10</v>
      </c>
      <c r="AJ38" s="52"/>
      <c r="AK38" s="52">
        <f t="shared" si="11"/>
        <v>10</v>
      </c>
      <c r="AL38" s="107">
        <f t="shared" si="7"/>
        <v>7.58</v>
      </c>
      <c r="AM38" s="202" t="str">
        <f t="shared" si="8"/>
        <v>Khá</v>
      </c>
      <c r="AP38" s="244" t="s">
        <v>134</v>
      </c>
      <c r="AQ38" s="245" t="s">
        <v>142</v>
      </c>
      <c r="AR38" s="1">
        <v>28</v>
      </c>
    </row>
    <row r="39" spans="1:44" ht="22.5" customHeight="1">
      <c r="A39" s="207">
        <v>29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54" t="s">
        <v>93</v>
      </c>
      <c r="H39" s="75">
        <f>'[2]Kỹ thuật vi xử lý _L1'!$K38</f>
        <v>5</v>
      </c>
      <c r="I39" s="59"/>
      <c r="J39" s="52">
        <f t="shared" si="0"/>
        <v>5</v>
      </c>
      <c r="K39" s="75">
        <f>'[2]CO SỞ DỮ LIỆU _L1'!$K38</f>
        <v>7</v>
      </c>
      <c r="L39" s="485"/>
      <c r="M39" s="52">
        <f t="shared" si="1"/>
        <v>7</v>
      </c>
      <c r="N39" s="75">
        <f>'[2]Tổng quan về viễn thông'!$K38</f>
        <v>7</v>
      </c>
      <c r="O39" s="59"/>
      <c r="P39" s="52">
        <f t="shared" si="2"/>
        <v>7</v>
      </c>
      <c r="Q39" s="75">
        <f>'[2]LT TDT &amp; S CAO TAN_L1'!$K38</f>
        <v>6</v>
      </c>
      <c r="R39" s="59"/>
      <c r="S39" s="52">
        <f t="shared" si="3"/>
        <v>6</v>
      </c>
      <c r="T39" s="75">
        <f>'[2]XL TÍN HIỆU SỐ _L1 '!$K38</f>
        <v>8</v>
      </c>
      <c r="U39" s="59"/>
      <c r="V39" s="52">
        <f t="shared" si="4"/>
        <v>8</v>
      </c>
      <c r="W39" s="75">
        <f>'[2]LT THONG TIN_L1'!$K38</f>
        <v>5</v>
      </c>
      <c r="X39" s="59"/>
      <c r="Y39" s="52">
        <f t="shared" si="5"/>
        <v>5</v>
      </c>
      <c r="Z39" s="75">
        <f>'[2]GDTC 5'!$K38</f>
        <v>5</v>
      </c>
      <c r="AA39" s="59"/>
      <c r="AB39" s="52">
        <f t="shared" si="6"/>
        <v>5</v>
      </c>
      <c r="AC39" s="52">
        <v>8</v>
      </c>
      <c r="AD39" s="59"/>
      <c r="AE39" s="52">
        <f t="shared" si="9"/>
        <v>8</v>
      </c>
      <c r="AF39" s="52">
        <v>8</v>
      </c>
      <c r="AG39" s="59"/>
      <c r="AH39" s="52">
        <f t="shared" si="10"/>
        <v>8</v>
      </c>
      <c r="AI39" s="52">
        <v>10</v>
      </c>
      <c r="AJ39" s="59"/>
      <c r="AK39" s="52">
        <f t="shared" si="11"/>
        <v>10</v>
      </c>
      <c r="AL39" s="107">
        <f t="shared" si="7"/>
        <v>6.38</v>
      </c>
      <c r="AM39" s="202" t="str">
        <f t="shared" si="8"/>
        <v>TBK</v>
      </c>
      <c r="AP39" s="244" t="s">
        <v>102</v>
      </c>
      <c r="AQ39" s="245" t="s">
        <v>143</v>
      </c>
      <c r="AR39" s="1">
        <v>29</v>
      </c>
    </row>
    <row r="40" spans="1:44" ht="22.5" customHeight="1">
      <c r="A40" s="192">
        <v>30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54" t="s">
        <v>92</v>
      </c>
      <c r="H40" s="75">
        <f>'[2]Kỹ thuật vi xử lý _L1'!$K39</f>
        <v>5</v>
      </c>
      <c r="I40" s="52"/>
      <c r="J40" s="52">
        <f t="shared" si="0"/>
        <v>5</v>
      </c>
      <c r="K40" s="75">
        <f>'[2]CO SỞ DỮ LIỆU _L1'!$K39</f>
        <v>6</v>
      </c>
      <c r="L40" s="486"/>
      <c r="M40" s="52">
        <f t="shared" si="1"/>
        <v>6</v>
      </c>
      <c r="N40" s="75">
        <f>'[2]Tổng quan về viễn thông'!$K39</f>
        <v>7</v>
      </c>
      <c r="O40" s="52"/>
      <c r="P40" s="52">
        <f t="shared" si="2"/>
        <v>7</v>
      </c>
      <c r="Q40" s="75">
        <f>'[2]LT TDT &amp; S CAO TAN_L1'!$K39</f>
        <v>9</v>
      </c>
      <c r="R40" s="52"/>
      <c r="S40" s="52">
        <f t="shared" si="3"/>
        <v>9</v>
      </c>
      <c r="T40" s="75">
        <f>'[2]XL TÍN HIỆU SỐ _L1 '!$K39</f>
        <v>8</v>
      </c>
      <c r="U40" s="52"/>
      <c r="V40" s="52">
        <f t="shared" si="4"/>
        <v>8</v>
      </c>
      <c r="W40" s="75">
        <f>'[2]LT THONG TIN_L1'!$K39</f>
        <v>3</v>
      </c>
      <c r="X40" s="376">
        <v>6</v>
      </c>
      <c r="Y40" s="52">
        <f t="shared" si="5"/>
        <v>6</v>
      </c>
      <c r="Z40" s="75">
        <f>'[2]GDTC 5'!$K39</f>
        <v>7</v>
      </c>
      <c r="AA40" s="52"/>
      <c r="AB40" s="52">
        <f t="shared" si="6"/>
        <v>7</v>
      </c>
      <c r="AC40" s="52">
        <v>8</v>
      </c>
      <c r="AD40" s="52"/>
      <c r="AE40" s="52">
        <f t="shared" si="9"/>
        <v>8</v>
      </c>
      <c r="AF40" s="52">
        <v>8</v>
      </c>
      <c r="AG40" s="52"/>
      <c r="AH40" s="52">
        <f t="shared" si="10"/>
        <v>8</v>
      </c>
      <c r="AI40" s="52">
        <v>10</v>
      </c>
      <c r="AJ40" s="52"/>
      <c r="AK40" s="52">
        <f t="shared" si="11"/>
        <v>10</v>
      </c>
      <c r="AL40" s="107">
        <f t="shared" si="7"/>
        <v>7</v>
      </c>
      <c r="AM40" s="202" t="str">
        <f t="shared" si="8"/>
        <v>Khá</v>
      </c>
      <c r="AP40" s="244" t="s">
        <v>144</v>
      </c>
      <c r="AQ40" s="245" t="s">
        <v>145</v>
      </c>
      <c r="AR40" s="1">
        <v>30</v>
      </c>
    </row>
    <row r="41" spans="1:44" ht="22.5" customHeight="1">
      <c r="A41" s="207">
        <v>31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54" t="s">
        <v>93</v>
      </c>
      <c r="H41" s="75">
        <f>'[2]Kỹ thuật vi xử lý _L1'!$K40</f>
        <v>5</v>
      </c>
      <c r="I41" s="59"/>
      <c r="J41" s="52">
        <f t="shared" si="0"/>
        <v>5</v>
      </c>
      <c r="K41" s="75">
        <f>'[2]CO SỞ DỮ LIỆU _L1'!$K40</f>
        <v>5</v>
      </c>
      <c r="L41" s="485"/>
      <c r="M41" s="52">
        <f t="shared" si="1"/>
        <v>5</v>
      </c>
      <c r="N41" s="75">
        <f>'[2]Tổng quan về viễn thông'!$K40</f>
        <v>7</v>
      </c>
      <c r="O41" s="59"/>
      <c r="P41" s="52">
        <f t="shared" si="2"/>
        <v>7</v>
      </c>
      <c r="Q41" s="75">
        <f>'[2]LT TDT &amp; S CAO TAN_L1'!$K40</f>
        <v>5</v>
      </c>
      <c r="R41" s="59"/>
      <c r="S41" s="52">
        <f t="shared" si="3"/>
        <v>5</v>
      </c>
      <c r="T41" s="75">
        <f>'[2]XL TÍN HIỆU SỐ _L1 '!$K40</f>
        <v>5</v>
      </c>
      <c r="U41" s="59"/>
      <c r="V41" s="52">
        <f t="shared" si="4"/>
        <v>5</v>
      </c>
      <c r="W41" s="75">
        <f>'[2]LT THONG TIN_L1'!$K40</f>
        <v>3</v>
      </c>
      <c r="X41" s="375">
        <v>5</v>
      </c>
      <c r="Y41" s="52">
        <f t="shared" si="5"/>
        <v>5</v>
      </c>
      <c r="Z41" s="75">
        <f>'[2]GDTC 5'!$K40</f>
        <v>6</v>
      </c>
      <c r="AA41" s="59"/>
      <c r="AB41" s="52">
        <f t="shared" si="6"/>
        <v>6</v>
      </c>
      <c r="AC41" s="52">
        <v>7</v>
      </c>
      <c r="AD41" s="59"/>
      <c r="AE41" s="52">
        <f t="shared" si="9"/>
        <v>7</v>
      </c>
      <c r="AF41" s="52">
        <v>7</v>
      </c>
      <c r="AG41" s="59"/>
      <c r="AH41" s="52">
        <f t="shared" si="10"/>
        <v>7</v>
      </c>
      <c r="AI41" s="52">
        <v>3</v>
      </c>
      <c r="AJ41" s="59"/>
      <c r="AK41" s="52">
        <f t="shared" si="11"/>
        <v>3</v>
      </c>
      <c r="AL41" s="107">
        <f t="shared" si="7"/>
        <v>5.17</v>
      </c>
      <c r="AM41" s="202" t="str">
        <f t="shared" si="8"/>
        <v>TB</v>
      </c>
      <c r="AP41" s="244" t="s">
        <v>146</v>
      </c>
      <c r="AQ41" s="245" t="s">
        <v>93</v>
      </c>
      <c r="AR41" s="1">
        <v>31</v>
      </c>
    </row>
    <row r="42" spans="1:43" s="500" customFormat="1" ht="22.5" customHeight="1">
      <c r="A42" s="507">
        <v>33</v>
      </c>
      <c r="B42" s="508" t="s">
        <v>211</v>
      </c>
      <c r="C42" s="509" t="s">
        <v>212</v>
      </c>
      <c r="D42" s="499">
        <v>409160082</v>
      </c>
      <c r="E42" s="496" t="s">
        <v>259</v>
      </c>
      <c r="F42" s="497" t="s">
        <v>15</v>
      </c>
      <c r="G42" s="510" t="s">
        <v>93</v>
      </c>
      <c r="H42" s="495">
        <f>'[2]Kỹ thuật vi xử lý L1_BL'!$K$10</f>
        <v>6</v>
      </c>
      <c r="I42" s="499"/>
      <c r="J42" s="499">
        <f>IF(I42="",H42,IF(H42&gt;=5,I42,MAX(H42,I42)))</f>
        <v>6</v>
      </c>
      <c r="K42" s="495">
        <f>'[2]CO SỞ DỮ LIỆU _LB_L1'!$K$10</f>
        <v>3</v>
      </c>
      <c r="L42" s="499">
        <v>5</v>
      </c>
      <c r="M42" s="499">
        <f>IF(L42="",K42,IF(K42&gt;=5,L42,MAX(K42,L42)))</f>
        <v>5</v>
      </c>
      <c r="N42" s="495">
        <f>'[2]Tổng quan về viễn thông_L1_BL'!$K$10</f>
        <v>5</v>
      </c>
      <c r="O42" s="499"/>
      <c r="P42" s="499">
        <f>IF(O42="",N42,IF(N42&gt;=5,O42,MAX(N42,O42)))</f>
        <v>5</v>
      </c>
      <c r="Q42" s="495">
        <f>'[2]LT TDT &amp; S CAO TAN_LB_L1'!$K$10</f>
        <v>3</v>
      </c>
      <c r="R42" s="499"/>
      <c r="S42" s="499">
        <f>IF(R42="",Q42,IF(Q42&gt;=5,R42,MAX(Q42,R42)))</f>
        <v>3</v>
      </c>
      <c r="T42" s="495">
        <f>'[2]XL TÍN HIỆU SỐ _LB_L1'!$K$10</f>
        <v>7</v>
      </c>
      <c r="U42" s="499"/>
      <c r="V42" s="499">
        <f>IF(U42="",T42,IF(T42&gt;=5,U42,MAX(T42,U42)))</f>
        <v>7</v>
      </c>
      <c r="W42" s="495">
        <v>3</v>
      </c>
      <c r="X42" s="499"/>
      <c r="Y42" s="499">
        <f>IF(X42="",W42,IF(W42&gt;=5,X42,MAX(W42,X42)))</f>
        <v>3</v>
      </c>
      <c r="Z42" s="495">
        <f>'[2]GDTC 5 _LB_L1'!$K$10</f>
        <v>9</v>
      </c>
      <c r="AA42" s="499"/>
      <c r="AB42" s="499">
        <f>IF(AA42="",Z42,IF(Z42&gt;=5,AA42,MAX(Z42,AA42)))</f>
        <v>9</v>
      </c>
      <c r="AC42" s="499">
        <v>7</v>
      </c>
      <c r="AD42" s="499"/>
      <c r="AE42" s="499">
        <f>IF(AD42="",AC42,IF(AND(AD42&gt;=5,AD42&gt;AC42),AD42,MAX(AC42,AD42)))</f>
        <v>7</v>
      </c>
      <c r="AF42" s="499">
        <v>7</v>
      </c>
      <c r="AG42" s="499"/>
      <c r="AH42" s="499">
        <f>IF(AG42="",AF42,IF(AND(AG42&gt;=5,AG42&gt;AF42),AG42,MAX(AF42,AG42)))</f>
        <v>7</v>
      </c>
      <c r="AI42" s="499"/>
      <c r="AJ42" s="499"/>
      <c r="AK42" s="499">
        <f>IF(AJ42="",AI42,IF(AND(AJ42&gt;=5,AJ42&gt;AI42),AJ42,MAX(AI42,AJ42)))</f>
        <v>0</v>
      </c>
      <c r="AL42" s="501">
        <f>ROUND(SUMPRODUCT(H42:AB42,$H$9:$AB$9)/SUM($H$9:$AB$9),2)</f>
        <v>4.65</v>
      </c>
      <c r="AM42" s="502" t="str">
        <f>IF(AL42&gt;=9,"Xuất sắc",IF(AL42&gt;=8,"Giỏi",IF(AL42&gt;=7,"Khá",IF(AL42&gt;=6,"TBK",IF(AL42&gt;=5,"TB",IF(AL42&gt;=4,"Yếu","Kém"))))))</f>
        <v>Yếu</v>
      </c>
      <c r="AP42" s="489"/>
      <c r="AQ42" s="489"/>
    </row>
    <row r="43" spans="1:44" ht="22.5" customHeight="1">
      <c r="A43" s="192">
        <v>32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54" t="s">
        <v>93</v>
      </c>
      <c r="H43" s="75">
        <f>'[2]Kỹ thuật vi xử lý _L1'!$K41</f>
        <v>6</v>
      </c>
      <c r="I43" s="59"/>
      <c r="J43" s="52">
        <f t="shared" si="0"/>
        <v>6</v>
      </c>
      <c r="K43" s="75">
        <f>'[2]CO SỞ DỮ LIỆU _L1'!$K41</f>
        <v>6</v>
      </c>
      <c r="L43" s="485"/>
      <c r="M43" s="52">
        <f t="shared" si="1"/>
        <v>6</v>
      </c>
      <c r="N43" s="75">
        <f>'[2]Tổng quan về viễn thông'!$K41</f>
        <v>7</v>
      </c>
      <c r="O43" s="59"/>
      <c r="P43" s="52">
        <f t="shared" si="2"/>
        <v>7</v>
      </c>
      <c r="Q43" s="75">
        <f>'[2]LT TDT &amp; S CAO TAN_L1'!$K41</f>
        <v>7</v>
      </c>
      <c r="R43" s="59"/>
      <c r="S43" s="52">
        <f t="shared" si="3"/>
        <v>7</v>
      </c>
      <c r="T43" s="75">
        <f>'[2]XL TÍN HIỆU SỐ _L1 '!$K41</f>
        <v>7</v>
      </c>
      <c r="U43" s="59"/>
      <c r="V43" s="52">
        <f t="shared" si="4"/>
        <v>7</v>
      </c>
      <c r="W43" s="75">
        <f>'[2]LT THONG TIN_L1'!$K41</f>
        <v>5</v>
      </c>
      <c r="X43" s="59"/>
      <c r="Y43" s="52">
        <f t="shared" si="5"/>
        <v>5</v>
      </c>
      <c r="Z43" s="75">
        <f>'[2]GDTC 5'!$K41</f>
        <v>6</v>
      </c>
      <c r="AA43" s="59"/>
      <c r="AB43" s="52">
        <f t="shared" si="6"/>
        <v>6</v>
      </c>
      <c r="AC43" s="52">
        <v>8</v>
      </c>
      <c r="AD43" s="59"/>
      <c r="AE43" s="52">
        <f t="shared" si="9"/>
        <v>8</v>
      </c>
      <c r="AF43" s="52">
        <v>8</v>
      </c>
      <c r="AG43" s="59"/>
      <c r="AH43" s="52">
        <f t="shared" si="10"/>
        <v>8</v>
      </c>
      <c r="AI43" s="52">
        <v>10</v>
      </c>
      <c r="AJ43" s="59"/>
      <c r="AK43" s="52">
        <f t="shared" si="11"/>
        <v>10</v>
      </c>
      <c r="AL43" s="107">
        <f t="shared" si="7"/>
        <v>6.46</v>
      </c>
      <c r="AM43" s="202" t="str">
        <f t="shared" si="8"/>
        <v>TBK</v>
      </c>
      <c r="AP43" s="244" t="s">
        <v>147</v>
      </c>
      <c r="AQ43" s="245" t="s">
        <v>148</v>
      </c>
      <c r="AR43" s="1">
        <v>32</v>
      </c>
    </row>
    <row r="44" spans="1:44" ht="22.5" customHeight="1">
      <c r="A44" s="207">
        <v>33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54" t="s">
        <v>93</v>
      </c>
      <c r="H44" s="75">
        <f>'[2]Kỹ thuật vi xử lý _L1'!$K42</f>
        <v>3</v>
      </c>
      <c r="I44" s="52">
        <v>7</v>
      </c>
      <c r="J44" s="52">
        <f t="shared" si="0"/>
        <v>7</v>
      </c>
      <c r="K44" s="75">
        <f>'[2]CO SỞ DỮ LIỆU _L1'!$K42</f>
        <v>4</v>
      </c>
      <c r="L44" s="486">
        <v>7</v>
      </c>
      <c r="M44" s="52">
        <f t="shared" si="1"/>
        <v>7</v>
      </c>
      <c r="N44" s="75">
        <f>'[2]Tổng quan về viễn thông'!$K42</f>
        <v>6</v>
      </c>
      <c r="O44" s="52"/>
      <c r="P44" s="52">
        <f t="shared" si="2"/>
        <v>6</v>
      </c>
      <c r="Q44" s="75">
        <f>'[2]LT TDT &amp; S CAO TAN_L1'!$K42</f>
        <v>7</v>
      </c>
      <c r="R44" s="52"/>
      <c r="S44" s="52">
        <f t="shared" si="3"/>
        <v>7</v>
      </c>
      <c r="T44" s="75">
        <f>'[2]XL TÍN HIỆU SỐ _L1 '!$K42</f>
        <v>8</v>
      </c>
      <c r="U44" s="52"/>
      <c r="V44" s="52">
        <f t="shared" si="4"/>
        <v>8</v>
      </c>
      <c r="W44" s="75">
        <f>'[2]LT THONG TIN_L1'!$K42</f>
        <v>4</v>
      </c>
      <c r="X44" s="376">
        <v>5</v>
      </c>
      <c r="Y44" s="52">
        <f t="shared" si="5"/>
        <v>5</v>
      </c>
      <c r="Z44" s="75">
        <f>'[2]GDTC 5'!$K42</f>
        <v>5</v>
      </c>
      <c r="AA44" s="52"/>
      <c r="AB44" s="52">
        <f t="shared" si="6"/>
        <v>5</v>
      </c>
      <c r="AC44" s="52">
        <v>6</v>
      </c>
      <c r="AD44" s="52"/>
      <c r="AE44" s="52">
        <f t="shared" si="9"/>
        <v>6</v>
      </c>
      <c r="AF44" s="52">
        <v>6</v>
      </c>
      <c r="AG44" s="52"/>
      <c r="AH44" s="52">
        <f t="shared" si="10"/>
        <v>6</v>
      </c>
      <c r="AI44" s="52"/>
      <c r="AJ44" s="52"/>
      <c r="AK44" s="52">
        <f t="shared" si="11"/>
        <v>0</v>
      </c>
      <c r="AL44" s="107">
        <f t="shared" si="7"/>
        <v>6.38</v>
      </c>
      <c r="AM44" s="202" t="str">
        <f t="shared" si="8"/>
        <v>TBK</v>
      </c>
      <c r="AP44" s="244" t="s">
        <v>149</v>
      </c>
      <c r="AQ44" s="245" t="s">
        <v>150</v>
      </c>
      <c r="AR44" s="1">
        <v>33</v>
      </c>
    </row>
    <row r="45" spans="1:44" ht="22.5" customHeight="1">
      <c r="A45" s="192">
        <v>34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54" t="s">
        <v>94</v>
      </c>
      <c r="H45" s="75">
        <f>'[2]Kỹ thuật vi xử lý _L1'!$K43</f>
        <v>6</v>
      </c>
      <c r="I45" s="59"/>
      <c r="J45" s="52">
        <f t="shared" si="0"/>
        <v>6</v>
      </c>
      <c r="K45" s="75">
        <f>'[2]CO SỞ DỮ LIỆU _L1'!$K43</f>
        <v>5</v>
      </c>
      <c r="L45" s="485"/>
      <c r="M45" s="52">
        <f t="shared" si="1"/>
        <v>5</v>
      </c>
      <c r="N45" s="75">
        <f>'[2]Tổng quan về viễn thông'!$K43</f>
        <v>8</v>
      </c>
      <c r="O45" s="59"/>
      <c r="P45" s="52">
        <f t="shared" si="2"/>
        <v>8</v>
      </c>
      <c r="Q45" s="75">
        <f>'[2]LT TDT &amp; S CAO TAN_L1'!$K43</f>
        <v>9</v>
      </c>
      <c r="R45" s="59"/>
      <c r="S45" s="52">
        <f t="shared" si="3"/>
        <v>9</v>
      </c>
      <c r="T45" s="75">
        <f>'[2]XL TÍN HIỆU SỐ _L1 '!$K43</f>
        <v>9</v>
      </c>
      <c r="U45" s="59"/>
      <c r="V45" s="52">
        <f t="shared" si="4"/>
        <v>9</v>
      </c>
      <c r="W45" s="75">
        <f>'[2]LT THONG TIN_L1'!$K43</f>
        <v>6</v>
      </c>
      <c r="X45" s="59"/>
      <c r="Y45" s="52">
        <f t="shared" si="5"/>
        <v>6</v>
      </c>
      <c r="Z45" s="75">
        <f>'[2]GDTC 5'!$K43</f>
        <v>7</v>
      </c>
      <c r="AA45" s="59"/>
      <c r="AB45" s="52">
        <f t="shared" si="6"/>
        <v>7</v>
      </c>
      <c r="AC45" s="52">
        <v>8</v>
      </c>
      <c r="AD45" s="59"/>
      <c r="AE45" s="52">
        <f t="shared" si="9"/>
        <v>8</v>
      </c>
      <c r="AF45" s="52">
        <v>8</v>
      </c>
      <c r="AG45" s="59"/>
      <c r="AH45" s="52">
        <f t="shared" si="10"/>
        <v>8</v>
      </c>
      <c r="AI45" s="52">
        <v>0</v>
      </c>
      <c r="AJ45" s="59"/>
      <c r="AK45" s="52">
        <f t="shared" si="11"/>
        <v>0</v>
      </c>
      <c r="AL45" s="107">
        <f t="shared" si="7"/>
        <v>6.83</v>
      </c>
      <c r="AM45" s="202" t="str">
        <f t="shared" si="8"/>
        <v>TBK</v>
      </c>
      <c r="AP45" s="244" t="s">
        <v>151</v>
      </c>
      <c r="AQ45" s="245" t="s">
        <v>152</v>
      </c>
      <c r="AR45" s="1">
        <v>34</v>
      </c>
    </row>
    <row r="46" spans="1:44" ht="22.5" customHeight="1">
      <c r="A46" s="207">
        <v>35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54" t="s">
        <v>93</v>
      </c>
      <c r="H46" s="75">
        <f>'[2]Kỹ thuật vi xử lý _L1'!$K44</f>
        <v>7</v>
      </c>
      <c r="I46" s="52"/>
      <c r="J46" s="52">
        <f t="shared" si="0"/>
        <v>7</v>
      </c>
      <c r="K46" s="75">
        <f>'[2]CO SỞ DỮ LIỆU _L1'!$K44</f>
        <v>8</v>
      </c>
      <c r="L46" s="486"/>
      <c r="M46" s="52">
        <f t="shared" si="1"/>
        <v>8</v>
      </c>
      <c r="N46" s="75">
        <f>'[2]Tổng quan về viễn thông'!$K44</f>
        <v>7</v>
      </c>
      <c r="O46" s="52"/>
      <c r="P46" s="52">
        <f t="shared" si="2"/>
        <v>7</v>
      </c>
      <c r="Q46" s="75">
        <f>'[2]LT TDT &amp; S CAO TAN_L1'!$K44</f>
        <v>9</v>
      </c>
      <c r="R46" s="52"/>
      <c r="S46" s="52">
        <f t="shared" si="3"/>
        <v>9</v>
      </c>
      <c r="T46" s="75">
        <f>'[2]XL TÍN HIỆU SỐ _L1 '!$K44</f>
        <v>8</v>
      </c>
      <c r="U46" s="52"/>
      <c r="V46" s="52">
        <f t="shared" si="4"/>
        <v>8</v>
      </c>
      <c r="W46" s="75">
        <f>'[2]LT THONG TIN_L1'!$K44</f>
        <v>4</v>
      </c>
      <c r="X46" s="376">
        <v>5</v>
      </c>
      <c r="Y46" s="52">
        <f t="shared" si="5"/>
        <v>5</v>
      </c>
      <c r="Z46" s="75">
        <f>'[2]GDTC 5'!$K44</f>
        <v>7</v>
      </c>
      <c r="AA46" s="52"/>
      <c r="AB46" s="52">
        <f t="shared" si="6"/>
        <v>7</v>
      </c>
      <c r="AC46" s="52">
        <v>8</v>
      </c>
      <c r="AD46" s="52"/>
      <c r="AE46" s="52">
        <f t="shared" si="9"/>
        <v>8</v>
      </c>
      <c r="AF46" s="52">
        <v>9</v>
      </c>
      <c r="AG46" s="52"/>
      <c r="AH46" s="52">
        <f t="shared" si="10"/>
        <v>9</v>
      </c>
      <c r="AI46" s="52"/>
      <c r="AJ46" s="52"/>
      <c r="AK46" s="52">
        <f t="shared" si="11"/>
        <v>0</v>
      </c>
      <c r="AL46" s="107">
        <f t="shared" si="7"/>
        <v>7.08</v>
      </c>
      <c r="AM46" s="202" t="str">
        <f t="shared" si="8"/>
        <v>Khá</v>
      </c>
      <c r="AP46" s="244" t="s">
        <v>153</v>
      </c>
      <c r="AQ46" s="245" t="s">
        <v>154</v>
      </c>
      <c r="AR46" s="1">
        <v>35</v>
      </c>
    </row>
    <row r="47" spans="1:44" ht="22.5" customHeight="1">
      <c r="A47" s="192">
        <v>36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54" t="s">
        <v>92</v>
      </c>
      <c r="H47" s="75">
        <f>'[2]Kỹ thuật vi xử lý _L1'!$K45</f>
        <v>7</v>
      </c>
      <c r="I47" s="59"/>
      <c r="J47" s="52">
        <f t="shared" si="0"/>
        <v>7</v>
      </c>
      <c r="K47" s="75">
        <f>'[2]CO SỞ DỮ LIỆU _L1'!$K45</f>
        <v>7</v>
      </c>
      <c r="L47" s="485"/>
      <c r="M47" s="52">
        <f t="shared" si="1"/>
        <v>7</v>
      </c>
      <c r="N47" s="75">
        <f>'[2]Tổng quan về viễn thông'!$K45</f>
        <v>7</v>
      </c>
      <c r="O47" s="59"/>
      <c r="P47" s="52">
        <f t="shared" si="2"/>
        <v>7</v>
      </c>
      <c r="Q47" s="75">
        <f>'[2]LT TDT &amp; S CAO TAN_L1'!$K45</f>
        <v>8</v>
      </c>
      <c r="R47" s="59"/>
      <c r="S47" s="52">
        <f t="shared" si="3"/>
        <v>8</v>
      </c>
      <c r="T47" s="75">
        <f>'[2]XL TÍN HIỆU SỐ _L1 '!$K45</f>
        <v>9</v>
      </c>
      <c r="U47" s="59"/>
      <c r="V47" s="52">
        <f t="shared" si="4"/>
        <v>9</v>
      </c>
      <c r="W47" s="75">
        <f>'[2]LT THONG TIN_L1'!$K45</f>
        <v>7</v>
      </c>
      <c r="X47" s="59"/>
      <c r="Y47" s="52">
        <f t="shared" si="5"/>
        <v>7</v>
      </c>
      <c r="Z47" s="75">
        <f>'[2]GDTC 5'!$K45</f>
        <v>6</v>
      </c>
      <c r="AA47" s="59"/>
      <c r="AB47" s="52">
        <f t="shared" si="6"/>
        <v>6</v>
      </c>
      <c r="AC47" s="52">
        <v>8</v>
      </c>
      <c r="AD47" s="59"/>
      <c r="AE47" s="52">
        <f t="shared" si="9"/>
        <v>8</v>
      </c>
      <c r="AF47" s="52">
        <v>8</v>
      </c>
      <c r="AG47" s="59"/>
      <c r="AH47" s="52">
        <f t="shared" si="10"/>
        <v>8</v>
      </c>
      <c r="AI47" s="52">
        <v>0</v>
      </c>
      <c r="AJ47" s="59"/>
      <c r="AK47" s="52">
        <f t="shared" si="11"/>
        <v>0</v>
      </c>
      <c r="AL47" s="107">
        <f t="shared" si="7"/>
        <v>7.17</v>
      </c>
      <c r="AM47" s="202" t="str">
        <f t="shared" si="8"/>
        <v>Khá</v>
      </c>
      <c r="AP47" s="244" t="s">
        <v>155</v>
      </c>
      <c r="AQ47" s="245" t="s">
        <v>156</v>
      </c>
      <c r="AR47" s="1">
        <v>36</v>
      </c>
    </row>
    <row r="48" spans="1:44" ht="22.5" customHeight="1">
      <c r="A48" s="207">
        <v>37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54" t="s">
        <v>93</v>
      </c>
      <c r="H48" s="75">
        <f>'[2]Kỹ thuật vi xử lý _L1'!$K46</f>
        <v>4</v>
      </c>
      <c r="I48" s="52">
        <v>7</v>
      </c>
      <c r="J48" s="52">
        <f t="shared" si="0"/>
        <v>7</v>
      </c>
      <c r="K48" s="75">
        <f>'[2]CO SỞ DỮ LIỆU _L1'!$K46</f>
        <v>4</v>
      </c>
      <c r="L48" s="486">
        <v>5</v>
      </c>
      <c r="M48" s="52">
        <f t="shared" si="1"/>
        <v>5</v>
      </c>
      <c r="N48" s="75">
        <f>'[2]Tổng quan về viễn thông'!$K46</f>
        <v>7</v>
      </c>
      <c r="O48" s="52"/>
      <c r="P48" s="52">
        <f t="shared" si="2"/>
        <v>7</v>
      </c>
      <c r="Q48" s="75">
        <f>'[2]LT TDT &amp; S CAO TAN_L1'!$K46</f>
        <v>8</v>
      </c>
      <c r="R48" s="52"/>
      <c r="S48" s="52">
        <f t="shared" si="3"/>
        <v>8</v>
      </c>
      <c r="T48" s="75">
        <f>'[2]XL TÍN HIỆU SỐ _L1 '!$K46</f>
        <v>7</v>
      </c>
      <c r="U48" s="52"/>
      <c r="V48" s="52">
        <f t="shared" si="4"/>
        <v>7</v>
      </c>
      <c r="W48" s="75">
        <f>'[2]LT THONG TIN_L1'!$K46</f>
        <v>3</v>
      </c>
      <c r="X48" s="376">
        <v>8</v>
      </c>
      <c r="Y48" s="52">
        <f t="shared" si="5"/>
        <v>8</v>
      </c>
      <c r="Z48" s="75">
        <f>'[2]GDTC 5'!$K46</f>
        <v>7</v>
      </c>
      <c r="AA48" s="52"/>
      <c r="AB48" s="52">
        <f t="shared" si="6"/>
        <v>7</v>
      </c>
      <c r="AC48" s="52">
        <v>8</v>
      </c>
      <c r="AD48" s="52"/>
      <c r="AE48" s="52">
        <f t="shared" si="9"/>
        <v>8</v>
      </c>
      <c r="AF48" s="52">
        <v>8</v>
      </c>
      <c r="AG48" s="52"/>
      <c r="AH48" s="52">
        <f t="shared" si="10"/>
        <v>8</v>
      </c>
      <c r="AI48" s="52">
        <v>0</v>
      </c>
      <c r="AJ48" s="52"/>
      <c r="AK48" s="52">
        <f t="shared" si="11"/>
        <v>0</v>
      </c>
      <c r="AL48" s="107">
        <f t="shared" si="7"/>
        <v>6.75</v>
      </c>
      <c r="AM48" s="202" t="str">
        <f t="shared" si="8"/>
        <v>TBK</v>
      </c>
      <c r="AP48" s="244" t="s">
        <v>157</v>
      </c>
      <c r="AQ48" s="245" t="s">
        <v>158</v>
      </c>
      <c r="AR48" s="1">
        <v>37</v>
      </c>
    </row>
    <row r="49" spans="1:44" ht="22.5" customHeight="1">
      <c r="A49" s="192">
        <v>38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54" t="s">
        <v>93</v>
      </c>
      <c r="H49" s="75">
        <f>'[2]Kỹ thuật vi xử lý _L1'!$K47</f>
        <v>4</v>
      </c>
      <c r="I49" s="59">
        <v>8</v>
      </c>
      <c r="J49" s="52">
        <f t="shared" si="0"/>
        <v>8</v>
      </c>
      <c r="K49" s="75">
        <f>'[2]CO SỞ DỮ LIỆU _L1'!$K47</f>
        <v>3</v>
      </c>
      <c r="L49" s="485">
        <v>6</v>
      </c>
      <c r="M49" s="52">
        <f t="shared" si="1"/>
        <v>6</v>
      </c>
      <c r="N49" s="75">
        <f>'[2]Tổng quan về viễn thông'!$K47</f>
        <v>7</v>
      </c>
      <c r="O49" s="59"/>
      <c r="P49" s="52">
        <f t="shared" si="2"/>
        <v>7</v>
      </c>
      <c r="Q49" s="75">
        <f>'[2]LT TDT &amp; S CAO TAN_L1'!$K47</f>
        <v>6</v>
      </c>
      <c r="R49" s="59"/>
      <c r="S49" s="52">
        <f t="shared" si="3"/>
        <v>6</v>
      </c>
      <c r="T49" s="75">
        <f>'[2]XL TÍN HIỆU SỐ _L1 '!$K47</f>
        <v>6</v>
      </c>
      <c r="U49" s="59"/>
      <c r="V49" s="52">
        <f t="shared" si="4"/>
        <v>6</v>
      </c>
      <c r="W49" s="75">
        <f>'[2]LT THONG TIN_L1'!$K47</f>
        <v>6</v>
      </c>
      <c r="X49" s="59"/>
      <c r="Y49" s="52">
        <f t="shared" si="5"/>
        <v>6</v>
      </c>
      <c r="Z49" s="75">
        <f>'[2]GDTC 5'!$K47</f>
        <v>5</v>
      </c>
      <c r="AA49" s="59"/>
      <c r="AB49" s="52">
        <f t="shared" si="6"/>
        <v>5</v>
      </c>
      <c r="AC49" s="52">
        <v>9</v>
      </c>
      <c r="AD49" s="59"/>
      <c r="AE49" s="52">
        <f t="shared" si="9"/>
        <v>9</v>
      </c>
      <c r="AF49" s="52">
        <v>9</v>
      </c>
      <c r="AG49" s="59"/>
      <c r="AH49" s="52">
        <f t="shared" si="10"/>
        <v>9</v>
      </c>
      <c r="AI49" s="52">
        <v>10</v>
      </c>
      <c r="AJ49" s="59"/>
      <c r="AK49" s="52">
        <f t="shared" si="11"/>
        <v>10</v>
      </c>
      <c r="AL49" s="107">
        <f t="shared" si="7"/>
        <v>6.63</v>
      </c>
      <c r="AM49" s="202" t="str">
        <f t="shared" si="8"/>
        <v>TBK</v>
      </c>
      <c r="AP49" s="244" t="s">
        <v>159</v>
      </c>
      <c r="AQ49" s="245" t="s">
        <v>160</v>
      </c>
      <c r="AR49" s="1">
        <v>38</v>
      </c>
    </row>
    <row r="50" spans="1:44" ht="22.5" customHeight="1">
      <c r="A50" s="207">
        <v>39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54" t="s">
        <v>93</v>
      </c>
      <c r="H50" s="75">
        <f>'[2]Kỹ thuật vi xử lý _L1'!$K48</f>
        <v>9</v>
      </c>
      <c r="I50" s="52"/>
      <c r="J50" s="52">
        <f t="shared" si="0"/>
        <v>9</v>
      </c>
      <c r="K50" s="75">
        <f>'[2]CO SỞ DỮ LIỆU _L1'!$K48</f>
        <v>7</v>
      </c>
      <c r="L50" s="486"/>
      <c r="M50" s="52">
        <f t="shared" si="1"/>
        <v>7</v>
      </c>
      <c r="N50" s="75">
        <f>'[2]Tổng quan về viễn thông'!$K48</f>
        <v>7</v>
      </c>
      <c r="O50" s="52"/>
      <c r="P50" s="52">
        <f t="shared" si="2"/>
        <v>7</v>
      </c>
      <c r="Q50" s="75">
        <f>'[2]LT TDT &amp; S CAO TAN_L1'!$K48</f>
        <v>8</v>
      </c>
      <c r="R50" s="52"/>
      <c r="S50" s="52">
        <f t="shared" si="3"/>
        <v>8</v>
      </c>
      <c r="T50" s="75">
        <f>'[2]XL TÍN HIỆU SỐ _L1 '!$K48</f>
        <v>8</v>
      </c>
      <c r="U50" s="52"/>
      <c r="V50" s="52">
        <f t="shared" si="4"/>
        <v>8</v>
      </c>
      <c r="W50" s="75">
        <f>'[2]LT THONG TIN_L1'!$K48</f>
        <v>5</v>
      </c>
      <c r="X50" s="52"/>
      <c r="Y50" s="52">
        <f t="shared" si="5"/>
        <v>5</v>
      </c>
      <c r="Z50" s="75">
        <f>'[2]GDTC 5'!$K48</f>
        <v>7</v>
      </c>
      <c r="AA50" s="52"/>
      <c r="AB50" s="52">
        <f t="shared" si="6"/>
        <v>7</v>
      </c>
      <c r="AC50" s="52">
        <v>9</v>
      </c>
      <c r="AD50" s="52"/>
      <c r="AE50" s="52">
        <f t="shared" si="9"/>
        <v>9</v>
      </c>
      <c r="AF50" s="52">
        <v>9</v>
      </c>
      <c r="AG50" s="52"/>
      <c r="AH50" s="52">
        <f t="shared" si="10"/>
        <v>9</v>
      </c>
      <c r="AI50" s="52">
        <v>9</v>
      </c>
      <c r="AJ50" s="52"/>
      <c r="AK50" s="52">
        <f t="shared" si="11"/>
        <v>9</v>
      </c>
      <c r="AL50" s="107">
        <f t="shared" si="7"/>
        <v>7.42</v>
      </c>
      <c r="AM50" s="202" t="str">
        <f t="shared" si="8"/>
        <v>Khá</v>
      </c>
      <c r="AP50" s="244" t="s">
        <v>122</v>
      </c>
      <c r="AQ50" s="245" t="s">
        <v>161</v>
      </c>
      <c r="AR50" s="1">
        <v>39</v>
      </c>
    </row>
    <row r="51" spans="1:44" ht="22.5" customHeight="1">
      <c r="A51" s="192">
        <v>40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54" t="s">
        <v>93</v>
      </c>
      <c r="H51" s="75">
        <f>'[2]Kỹ thuật vi xử lý _L1'!$K49</f>
        <v>4</v>
      </c>
      <c r="I51" s="59">
        <v>8</v>
      </c>
      <c r="J51" s="52">
        <f t="shared" si="0"/>
        <v>8</v>
      </c>
      <c r="K51" s="75">
        <f>'[2]CO SỞ DỮ LIỆU _L1'!$K49</f>
        <v>4</v>
      </c>
      <c r="L51" s="485">
        <v>6</v>
      </c>
      <c r="M51" s="52">
        <f t="shared" si="1"/>
        <v>6</v>
      </c>
      <c r="N51" s="75">
        <f>'[2]Tổng quan về viễn thông'!$K49</f>
        <v>6</v>
      </c>
      <c r="O51" s="59"/>
      <c r="P51" s="52">
        <f t="shared" si="2"/>
        <v>6</v>
      </c>
      <c r="Q51" s="75">
        <f>'[2]LT TDT &amp; S CAO TAN_L1'!$K49</f>
        <v>7</v>
      </c>
      <c r="R51" s="59"/>
      <c r="S51" s="52">
        <f t="shared" si="3"/>
        <v>7</v>
      </c>
      <c r="T51" s="75">
        <f>'[2]XL TÍN HIỆU SỐ _L1 '!$K49</f>
        <v>8</v>
      </c>
      <c r="U51" s="59"/>
      <c r="V51" s="52">
        <f t="shared" si="4"/>
        <v>8</v>
      </c>
      <c r="W51" s="75">
        <f>'[2]LT THONG TIN_L1'!$K49</f>
        <v>4</v>
      </c>
      <c r="X51" s="375">
        <v>5</v>
      </c>
      <c r="Y51" s="52">
        <f t="shared" si="5"/>
        <v>5</v>
      </c>
      <c r="Z51" s="75">
        <f>'[2]GDTC 5'!$K49</f>
        <v>8</v>
      </c>
      <c r="AA51" s="59"/>
      <c r="AB51" s="52">
        <f t="shared" si="6"/>
        <v>8</v>
      </c>
      <c r="AC51" s="52">
        <v>8</v>
      </c>
      <c r="AD51" s="59"/>
      <c r="AE51" s="52">
        <f t="shared" si="9"/>
        <v>8</v>
      </c>
      <c r="AF51" s="52">
        <v>7</v>
      </c>
      <c r="AG51" s="59"/>
      <c r="AH51" s="52">
        <f t="shared" si="10"/>
        <v>7</v>
      </c>
      <c r="AI51" s="52">
        <v>0</v>
      </c>
      <c r="AJ51" s="59"/>
      <c r="AK51" s="52">
        <f t="shared" si="11"/>
        <v>0</v>
      </c>
      <c r="AL51" s="107">
        <f t="shared" si="7"/>
        <v>6.38</v>
      </c>
      <c r="AM51" s="202" t="str">
        <f t="shared" si="8"/>
        <v>TBK</v>
      </c>
      <c r="AP51" s="244" t="s">
        <v>162</v>
      </c>
      <c r="AQ51" s="245" t="s">
        <v>163</v>
      </c>
      <c r="AR51" s="1">
        <v>40</v>
      </c>
    </row>
    <row r="52" spans="1:44" ht="22.5" customHeight="1">
      <c r="A52" s="207">
        <v>41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54" t="s">
        <v>93</v>
      </c>
      <c r="H52" s="75">
        <f>'[2]Kỹ thuật vi xử lý _L1'!$K50</f>
        <v>6</v>
      </c>
      <c r="I52" s="52"/>
      <c r="J52" s="52">
        <f t="shared" si="0"/>
        <v>6</v>
      </c>
      <c r="K52" s="75">
        <f>'[2]CO SỞ DỮ LIỆU _L1'!$K50</f>
        <v>5</v>
      </c>
      <c r="L52" s="486"/>
      <c r="M52" s="52">
        <f t="shared" si="1"/>
        <v>5</v>
      </c>
      <c r="N52" s="75">
        <f>'[2]Tổng quan về viễn thông'!$K50</f>
        <v>7</v>
      </c>
      <c r="O52" s="52"/>
      <c r="P52" s="52">
        <f t="shared" si="2"/>
        <v>7</v>
      </c>
      <c r="Q52" s="75">
        <f>'[2]LT TDT &amp; S CAO TAN_L1'!$K50</f>
        <v>9</v>
      </c>
      <c r="R52" s="52"/>
      <c r="S52" s="52">
        <f t="shared" si="3"/>
        <v>9</v>
      </c>
      <c r="T52" s="75">
        <f>'[2]XL TÍN HIỆU SỐ _L1 '!$K50</f>
        <v>8</v>
      </c>
      <c r="U52" s="52"/>
      <c r="V52" s="52">
        <f t="shared" si="4"/>
        <v>8</v>
      </c>
      <c r="W52" s="75">
        <f>'[2]LT THONG TIN_L1'!$K50</f>
        <v>5</v>
      </c>
      <c r="X52" s="52"/>
      <c r="Y52" s="52">
        <f t="shared" si="5"/>
        <v>5</v>
      </c>
      <c r="Z52" s="75">
        <f>'[2]GDTC 5'!$K50</f>
        <v>5</v>
      </c>
      <c r="AA52" s="52"/>
      <c r="AB52" s="52">
        <f t="shared" si="6"/>
        <v>5</v>
      </c>
      <c r="AC52" s="52">
        <v>9</v>
      </c>
      <c r="AD52" s="52"/>
      <c r="AE52" s="52">
        <f t="shared" si="9"/>
        <v>9</v>
      </c>
      <c r="AF52" s="52">
        <v>9</v>
      </c>
      <c r="AG52" s="52"/>
      <c r="AH52" s="52">
        <f t="shared" si="10"/>
        <v>9</v>
      </c>
      <c r="AI52" s="52">
        <v>10</v>
      </c>
      <c r="AJ52" s="52"/>
      <c r="AK52" s="52">
        <f t="shared" si="11"/>
        <v>10</v>
      </c>
      <c r="AL52" s="107">
        <f t="shared" si="7"/>
        <v>6.83</v>
      </c>
      <c r="AM52" s="202" t="str">
        <f t="shared" si="8"/>
        <v>TBK</v>
      </c>
      <c r="AP52" s="244" t="s">
        <v>102</v>
      </c>
      <c r="AQ52" s="245" t="s">
        <v>164</v>
      </c>
      <c r="AR52" s="1">
        <v>41</v>
      </c>
    </row>
    <row r="53" spans="1:44" ht="22.5" customHeight="1">
      <c r="A53" s="192">
        <v>42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54" t="s">
        <v>93</v>
      </c>
      <c r="H53" s="75">
        <f>'[2]Kỹ thuật vi xử lý _L1'!$K51</f>
        <v>4</v>
      </c>
      <c r="I53" s="59">
        <v>7</v>
      </c>
      <c r="J53" s="52">
        <f t="shared" si="0"/>
        <v>7</v>
      </c>
      <c r="K53" s="75">
        <f>'[2]CO SỞ DỮ LIỆU _L1'!$K51</f>
        <v>6</v>
      </c>
      <c r="L53" s="485"/>
      <c r="M53" s="52">
        <f t="shared" si="1"/>
        <v>6</v>
      </c>
      <c r="N53" s="75">
        <f>'[2]Tổng quan về viễn thông'!$K51</f>
        <v>7</v>
      </c>
      <c r="O53" s="59"/>
      <c r="P53" s="52">
        <f t="shared" si="2"/>
        <v>7</v>
      </c>
      <c r="Q53" s="75">
        <f>'[2]LT TDT &amp; S CAO TAN_L1'!$K51</f>
        <v>9</v>
      </c>
      <c r="R53" s="59"/>
      <c r="S53" s="52">
        <f t="shared" si="3"/>
        <v>9</v>
      </c>
      <c r="T53" s="75">
        <f>'[2]XL TÍN HIỆU SỐ _L1 '!$K51</f>
        <v>9</v>
      </c>
      <c r="U53" s="59"/>
      <c r="V53" s="52">
        <f t="shared" si="4"/>
        <v>9</v>
      </c>
      <c r="W53" s="75">
        <f>'[2]LT THONG TIN_L1'!$K51</f>
        <v>7</v>
      </c>
      <c r="X53" s="59"/>
      <c r="Y53" s="52">
        <f t="shared" si="5"/>
        <v>7</v>
      </c>
      <c r="Z53" s="75">
        <f>'[2]GDTC 5'!$K51</f>
        <v>8</v>
      </c>
      <c r="AA53" s="59"/>
      <c r="AB53" s="52">
        <f t="shared" si="6"/>
        <v>8</v>
      </c>
      <c r="AC53" s="52">
        <v>8</v>
      </c>
      <c r="AD53" s="59"/>
      <c r="AE53" s="52">
        <f t="shared" si="9"/>
        <v>8</v>
      </c>
      <c r="AF53" s="52">
        <v>8</v>
      </c>
      <c r="AG53" s="59"/>
      <c r="AH53" s="52">
        <f t="shared" si="10"/>
        <v>8</v>
      </c>
      <c r="AI53" s="52">
        <v>0</v>
      </c>
      <c r="AJ53" s="59"/>
      <c r="AK53" s="52">
        <f t="shared" si="11"/>
        <v>0</v>
      </c>
      <c r="AL53" s="107">
        <f t="shared" si="7"/>
        <v>7.21</v>
      </c>
      <c r="AM53" s="202" t="str">
        <f t="shared" si="8"/>
        <v>Khá</v>
      </c>
      <c r="AP53" s="244" t="s">
        <v>165</v>
      </c>
      <c r="AQ53" s="245" t="s">
        <v>166</v>
      </c>
      <c r="AR53" s="1">
        <v>42</v>
      </c>
    </row>
    <row r="54" spans="1:44" ht="22.5" customHeight="1">
      <c r="A54" s="207">
        <v>43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54" t="s">
        <v>93</v>
      </c>
      <c r="H54" s="75">
        <f>'[2]Kỹ thuật vi xử lý _L1'!$K52</f>
        <v>6</v>
      </c>
      <c r="I54" s="52"/>
      <c r="J54" s="52">
        <f t="shared" si="0"/>
        <v>6</v>
      </c>
      <c r="K54" s="75">
        <f>'[2]CO SỞ DỮ LIỆU _L1'!$K52</f>
        <v>6</v>
      </c>
      <c r="L54" s="486"/>
      <c r="M54" s="52">
        <f t="shared" si="1"/>
        <v>6</v>
      </c>
      <c r="N54" s="75">
        <f>'[2]Tổng quan về viễn thông'!$K52</f>
        <v>7</v>
      </c>
      <c r="O54" s="52"/>
      <c r="P54" s="52">
        <f t="shared" si="2"/>
        <v>7</v>
      </c>
      <c r="Q54" s="75">
        <f>'[2]LT TDT &amp; S CAO TAN_L1'!$K52</f>
        <v>8</v>
      </c>
      <c r="R54" s="52"/>
      <c r="S54" s="52">
        <f t="shared" si="3"/>
        <v>8</v>
      </c>
      <c r="T54" s="75">
        <f>'[2]XL TÍN HIỆU SỐ _L1 '!$K52</f>
        <v>9</v>
      </c>
      <c r="U54" s="52"/>
      <c r="V54" s="52">
        <f t="shared" si="4"/>
        <v>9</v>
      </c>
      <c r="W54" s="75">
        <f>'[2]LT THONG TIN_L1'!$K52</f>
        <v>3</v>
      </c>
      <c r="X54" s="376">
        <v>6</v>
      </c>
      <c r="Y54" s="52">
        <f t="shared" si="5"/>
        <v>6</v>
      </c>
      <c r="Z54" s="75">
        <f>'[2]GDTC 5'!$K52</f>
        <v>7</v>
      </c>
      <c r="AA54" s="52"/>
      <c r="AB54" s="52">
        <f t="shared" si="6"/>
        <v>7</v>
      </c>
      <c r="AC54" s="52">
        <v>8</v>
      </c>
      <c r="AD54" s="52"/>
      <c r="AE54" s="52">
        <f t="shared" si="9"/>
        <v>8</v>
      </c>
      <c r="AF54" s="52">
        <v>7</v>
      </c>
      <c r="AG54" s="52"/>
      <c r="AH54" s="52">
        <f t="shared" si="10"/>
        <v>7</v>
      </c>
      <c r="AI54" s="52">
        <v>1</v>
      </c>
      <c r="AJ54" s="52"/>
      <c r="AK54" s="52">
        <f t="shared" si="11"/>
        <v>1</v>
      </c>
      <c r="AL54" s="107">
        <f t="shared" si="7"/>
        <v>6.71</v>
      </c>
      <c r="AM54" s="202" t="str">
        <f t="shared" si="8"/>
        <v>TBK</v>
      </c>
      <c r="AP54" s="244" t="s">
        <v>167</v>
      </c>
      <c r="AQ54" s="245" t="s">
        <v>168</v>
      </c>
      <c r="AR54" s="1">
        <v>43</v>
      </c>
    </row>
    <row r="55" spans="1:43" s="489" customFormat="1" ht="22.5" customHeight="1">
      <c r="A55" s="478">
        <v>46</v>
      </c>
      <c r="B55" s="503" t="s">
        <v>213</v>
      </c>
      <c r="C55" s="504" t="s">
        <v>168</v>
      </c>
      <c r="D55" s="505">
        <v>409160095</v>
      </c>
      <c r="E55" s="482" t="s">
        <v>270</v>
      </c>
      <c r="F55" s="483" t="s">
        <v>22</v>
      </c>
      <c r="G55" s="506" t="s">
        <v>93</v>
      </c>
      <c r="H55" s="481" t="e">
        <f>'[2]Kỹ thuật vi xử lý _L1'!$K9</f>
        <v>#REF!</v>
      </c>
      <c r="I55" s="485">
        <v>6</v>
      </c>
      <c r="J55" s="486" t="e">
        <f>IF(I55="",H55,IF(AND(I55&gt;=5,I55&gt;H55),I55,MAX(H55,I55)))</f>
        <v>#REF!</v>
      </c>
      <c r="K55" s="481" t="e">
        <f>'[2]CO SỞ DỮ LIỆU _L1'!$K9</f>
        <v>#REF!</v>
      </c>
      <c r="L55" s="485"/>
      <c r="M55" s="486" t="e">
        <f>IF(L55="",K55,IF(AND(L55&gt;=5,L55&gt;K55),L55,MAX(K55,L55)))</f>
        <v>#REF!</v>
      </c>
      <c r="N55" s="481" t="e">
        <f>'[2]Tổng quan về viễn thông'!$K9</f>
        <v>#REF!</v>
      </c>
      <c r="O55" s="485"/>
      <c r="P55" s="486" t="e">
        <f>IF(O55="",N55,IF(AND(O55&gt;=5,O55&gt;N55),O55,MAX(N55,O55)))</f>
        <v>#REF!</v>
      </c>
      <c r="Q55" s="481" t="e">
        <f>'[2]LT TDT &amp; S CAO TAN_L1'!$K9</f>
        <v>#REF!</v>
      </c>
      <c r="R55" s="485"/>
      <c r="S55" s="486" t="e">
        <f>IF(R55="",Q55,IF(AND(R55&gt;=5,R55&gt;Q55),R55,MAX(Q55,R55)))</f>
        <v>#REF!</v>
      </c>
      <c r="T55" s="481" t="e">
        <f>'[2]XL TÍN HIỆU SỐ _L1 '!$K9</f>
        <v>#REF!</v>
      </c>
      <c r="U55" s="485"/>
      <c r="V55" s="486" t="e">
        <f>IF(U55="",T55,IF(AND(U55&gt;=5,U55&gt;T55),U55,MAX(T55,U55)))</f>
        <v>#REF!</v>
      </c>
      <c r="W55" s="481" t="e">
        <f>'[2]LT THONG TIN_L1'!$K9</f>
        <v>#REF!</v>
      </c>
      <c r="X55" s="485">
        <v>1</v>
      </c>
      <c r="Y55" s="486" t="e">
        <f>IF(X55="",W55,IF(AND(X55&gt;=5,X55&gt;W55),X55,MAX(W55,X55)))</f>
        <v>#REF!</v>
      </c>
      <c r="Z55" s="481" t="e">
        <f>'[2]GDTC 5'!$K9</f>
        <v>#REF!</v>
      </c>
      <c r="AA55" s="485"/>
      <c r="AB55" s="486" t="e">
        <f>IF(AA55="",Z55,IF(AND(AA55&gt;=5,AA55&gt;Z55),AA55,MAX(Z55,AA55)))</f>
        <v>#REF!</v>
      </c>
      <c r="AC55" s="486">
        <v>8</v>
      </c>
      <c r="AD55" s="485"/>
      <c r="AE55" s="486">
        <f>IF(AD55="",AC55,IF(AND(AD55&gt;=5,AD55&gt;AC55),AD55,MAX(AC55,AD55)))</f>
        <v>8</v>
      </c>
      <c r="AF55" s="486">
        <v>7</v>
      </c>
      <c r="AG55" s="485"/>
      <c r="AH55" s="486">
        <f>IF(AG55="",AF55,IF(AND(AG55&gt;=5,AG55&gt;AF55),AG55,MAX(AF55,AG55)))</f>
        <v>7</v>
      </c>
      <c r="AI55" s="486"/>
      <c r="AJ55" s="485"/>
      <c r="AK55" s="486">
        <f>IF(AJ55="",AI55,IF(AND(AJ55&gt;=5,AJ55&gt;AI55),AJ55,MAX(AI55,AJ55)))</f>
        <v>0</v>
      </c>
      <c r="AL55" s="487" t="e">
        <f>ROUND(SUMPRODUCT(H55:AB55,$H$9:$AB$9)/SUM($H$9:$AB$9),2)</f>
        <v>#REF!</v>
      </c>
      <c r="AM55" s="488" t="e">
        <f>IF(AL55&gt;=9,"Xuất sắc",IF(AL55&gt;=8,"Giỏi",IF(AL55&gt;=7,"Khá",IF(AL55&gt;=6,"TBK",IF(AL55&gt;=5,"TB",IF(AL55&gt;=4,"Yếu","Kém"))))))</f>
        <v>#REF!</v>
      </c>
      <c r="AP55" s="490"/>
      <c r="AQ55" s="491"/>
    </row>
    <row r="56" spans="1:43" s="489" customFormat="1" ht="22.5" customHeight="1">
      <c r="A56" s="481">
        <v>47</v>
      </c>
      <c r="B56" s="503" t="s">
        <v>214</v>
      </c>
      <c r="C56" s="504" t="s">
        <v>215</v>
      </c>
      <c r="D56" s="486">
        <v>409160096</v>
      </c>
      <c r="E56" s="482" t="s">
        <v>271</v>
      </c>
      <c r="F56" s="483" t="s">
        <v>10</v>
      </c>
      <c r="G56" s="506" t="s">
        <v>93</v>
      </c>
      <c r="H56" s="481">
        <f>'[2]Kỹ thuật vi xử lý _L1'!$K10</f>
        <v>6</v>
      </c>
      <c r="I56" s="486">
        <v>6</v>
      </c>
      <c r="J56" s="486">
        <f>IF(I56="",H56,IF(AND(I56&gt;=5,I56&gt;H56),I56,MAX(H56,I56)))</f>
        <v>6</v>
      </c>
      <c r="K56" s="481">
        <f>'[2]CO SỞ DỮ LIỆU _L1'!$K10</f>
        <v>6</v>
      </c>
      <c r="L56" s="486">
        <v>6</v>
      </c>
      <c r="M56" s="486">
        <f>IF(L56="",K56,IF(AND(L56&gt;=5,L56&gt;K56),L56,MAX(K56,L56)))</f>
        <v>6</v>
      </c>
      <c r="N56" s="481">
        <f>'[2]Tổng quan về viễn thông'!$K10</f>
        <v>7</v>
      </c>
      <c r="O56" s="486"/>
      <c r="P56" s="486">
        <f>IF(O56="",N56,IF(AND(O56&gt;=5,O56&gt;N56),O56,MAX(N56,O56)))</f>
        <v>7</v>
      </c>
      <c r="Q56" s="481">
        <f>'[2]LT TDT &amp; S CAO TAN_L1'!$K10</f>
        <v>9</v>
      </c>
      <c r="R56" s="486"/>
      <c r="S56" s="486">
        <f>IF(R56="",Q56,IF(AND(R56&gt;=5,R56&gt;Q56),R56,MAX(Q56,R56)))</f>
        <v>9</v>
      </c>
      <c r="T56" s="481">
        <f>'[2]XL TÍN HIỆU SỐ _L1 '!$K10</f>
        <v>8</v>
      </c>
      <c r="U56" s="486"/>
      <c r="V56" s="486">
        <f>IF(U56="",T56,IF(AND(U56&gt;=5,U56&gt;T56),U56,MAX(T56,U56)))</f>
        <v>8</v>
      </c>
      <c r="W56" s="481">
        <f>'[2]LT THONG TIN_L1'!$K10</f>
        <v>8</v>
      </c>
      <c r="X56" s="486">
        <v>7</v>
      </c>
      <c r="Y56" s="486">
        <f>IF(X56="",W56,IF(AND(X56&gt;=5,X56&gt;W56),X56,MAX(W56,X56)))</f>
        <v>8</v>
      </c>
      <c r="Z56" s="481">
        <f>'[2]GDTC 5'!$K10</f>
        <v>7</v>
      </c>
      <c r="AA56" s="486"/>
      <c r="AB56" s="486">
        <f>IF(AA56="",Z56,IF(AND(AA56&gt;=5,AA56&gt;Z56),AA56,MAX(Z56,AA56)))</f>
        <v>7</v>
      </c>
      <c r="AC56" s="486">
        <v>6</v>
      </c>
      <c r="AD56" s="486"/>
      <c r="AE56" s="486">
        <f>IF(AD56="",AC56,IF(AND(AD56&gt;=5,AD56&gt;AC56),AD56,MAX(AC56,AD56)))</f>
        <v>6</v>
      </c>
      <c r="AF56" s="486">
        <v>5</v>
      </c>
      <c r="AG56" s="486"/>
      <c r="AH56" s="486">
        <f>IF(AG56="",AF56,IF(AND(AG56&gt;=5,AG56&gt;AF56),AG56,MAX(AF56,AG56)))</f>
        <v>5</v>
      </c>
      <c r="AI56" s="486"/>
      <c r="AJ56" s="486"/>
      <c r="AK56" s="486">
        <f>IF(AJ56="",AI56,IF(AND(AJ56&gt;=5,AJ56&gt;AI56),AJ56,MAX(AI56,AJ56)))</f>
        <v>0</v>
      </c>
      <c r="AL56" s="487">
        <f>ROUND(SUMPRODUCT(H56:AB56,$H$9:$AB$9)/SUM($H$9:$AB$9),2)</f>
        <v>7.39</v>
      </c>
      <c r="AM56" s="488" t="str">
        <f>IF(AL56&gt;=9,"Xuất sắc",IF(AL56&gt;=8,"Giỏi",IF(AL56&gt;=7,"Khá",IF(AL56&gt;=6,"TBK",IF(AL56&gt;=5,"TB",IF(AL56&gt;=4,"Yếu","Kém"))))))</f>
        <v>Khá</v>
      </c>
      <c r="AP56" s="490"/>
      <c r="AQ56" s="491"/>
    </row>
    <row r="57" spans="1:44" ht="22.5" customHeight="1">
      <c r="A57" s="192">
        <v>44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54" t="s">
        <v>93</v>
      </c>
      <c r="H57" s="75">
        <f>'[2]Kỹ thuật vi xử lý _L1'!$K55</f>
        <v>6</v>
      </c>
      <c r="I57" s="59"/>
      <c r="J57" s="52">
        <f t="shared" si="0"/>
        <v>6</v>
      </c>
      <c r="K57" s="75">
        <f>'[2]CO SỞ DỮ LIỆU _L1'!$K55</f>
        <v>6</v>
      </c>
      <c r="L57" s="485"/>
      <c r="M57" s="52">
        <f t="shared" si="1"/>
        <v>6</v>
      </c>
      <c r="N57" s="75">
        <f>'[2]Tổng quan về viễn thông'!$K55</f>
        <v>7</v>
      </c>
      <c r="O57" s="59"/>
      <c r="P57" s="52">
        <f t="shared" si="2"/>
        <v>7</v>
      </c>
      <c r="Q57" s="75">
        <f>'[2]LT TDT &amp; S CAO TAN_L1'!$K55</f>
        <v>8</v>
      </c>
      <c r="R57" s="59"/>
      <c r="S57" s="52">
        <f t="shared" si="3"/>
        <v>8</v>
      </c>
      <c r="T57" s="75">
        <f>'[2]XL TÍN HIỆU SỐ _L1 '!$K55</f>
        <v>9</v>
      </c>
      <c r="U57" s="59"/>
      <c r="V57" s="52">
        <f t="shared" si="4"/>
        <v>9</v>
      </c>
      <c r="W57" s="75">
        <f>'[2]LT THONG TIN_L1'!$K55</f>
        <v>6</v>
      </c>
      <c r="X57" s="59"/>
      <c r="Y57" s="52">
        <f t="shared" si="5"/>
        <v>6</v>
      </c>
      <c r="Z57" s="75">
        <f>'[2]GDTC 5'!$K55</f>
        <v>7</v>
      </c>
      <c r="AA57" s="59"/>
      <c r="AB57" s="52">
        <f t="shared" si="6"/>
        <v>7</v>
      </c>
      <c r="AC57" s="52">
        <v>9</v>
      </c>
      <c r="AD57" s="59"/>
      <c r="AE57" s="52">
        <f t="shared" si="9"/>
        <v>9</v>
      </c>
      <c r="AF57" s="52">
        <v>9</v>
      </c>
      <c r="AG57" s="59"/>
      <c r="AH57" s="52">
        <f t="shared" si="10"/>
        <v>9</v>
      </c>
      <c r="AI57" s="52">
        <v>8</v>
      </c>
      <c r="AJ57" s="59"/>
      <c r="AK57" s="52">
        <f t="shared" si="11"/>
        <v>8</v>
      </c>
      <c r="AL57" s="107">
        <f t="shared" si="7"/>
        <v>7</v>
      </c>
      <c r="AM57" s="202" t="str">
        <f t="shared" si="8"/>
        <v>Khá</v>
      </c>
      <c r="AP57" s="244" t="s">
        <v>169</v>
      </c>
      <c r="AQ57" s="245" t="s">
        <v>170</v>
      </c>
      <c r="AR57" s="1">
        <v>44</v>
      </c>
    </row>
    <row r="58" spans="1:44" ht="22.5" customHeight="1">
      <c r="A58" s="207">
        <v>45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54" t="s">
        <v>93</v>
      </c>
      <c r="H58" s="75">
        <f>'[2]Kỹ thuật vi xử lý _L1'!$K56</f>
        <v>9</v>
      </c>
      <c r="I58" s="52"/>
      <c r="J58" s="52">
        <f t="shared" si="0"/>
        <v>9</v>
      </c>
      <c r="K58" s="75">
        <f>'[2]CO SỞ DỮ LIỆU _L1'!$K56</f>
        <v>7</v>
      </c>
      <c r="L58" s="486"/>
      <c r="M58" s="52">
        <f t="shared" si="1"/>
        <v>7</v>
      </c>
      <c r="N58" s="75">
        <f>'[2]Tổng quan về viễn thông'!$K56</f>
        <v>7</v>
      </c>
      <c r="O58" s="52"/>
      <c r="P58" s="52">
        <f t="shared" si="2"/>
        <v>7</v>
      </c>
      <c r="Q58" s="75">
        <f>'[2]LT TDT &amp; S CAO TAN_L1'!$K56</f>
        <v>8</v>
      </c>
      <c r="R58" s="52"/>
      <c r="S58" s="52">
        <f t="shared" si="3"/>
        <v>8</v>
      </c>
      <c r="T58" s="75">
        <f>'[2]XL TÍN HIỆU SỐ _L1 '!$K56</f>
        <v>9</v>
      </c>
      <c r="U58" s="52"/>
      <c r="V58" s="52">
        <f t="shared" si="4"/>
        <v>9</v>
      </c>
      <c r="W58" s="75">
        <f>'[2]LT THONG TIN_L1'!$K56</f>
        <v>5</v>
      </c>
      <c r="X58" s="52"/>
      <c r="Y58" s="52">
        <f t="shared" si="5"/>
        <v>5</v>
      </c>
      <c r="Z58" s="75">
        <f>'[2]GDTC 5'!$K56</f>
        <v>5</v>
      </c>
      <c r="AA58" s="52"/>
      <c r="AB58" s="52">
        <f t="shared" si="6"/>
        <v>5</v>
      </c>
      <c r="AC58" s="52">
        <v>8</v>
      </c>
      <c r="AD58" s="52"/>
      <c r="AE58" s="52">
        <f t="shared" si="9"/>
        <v>8</v>
      </c>
      <c r="AF58" s="52">
        <v>7</v>
      </c>
      <c r="AG58" s="52"/>
      <c r="AH58" s="52">
        <f t="shared" si="10"/>
        <v>7</v>
      </c>
      <c r="AI58" s="52">
        <v>0</v>
      </c>
      <c r="AJ58" s="52"/>
      <c r="AK58" s="52">
        <f t="shared" si="11"/>
        <v>0</v>
      </c>
      <c r="AL58" s="107">
        <f t="shared" si="7"/>
        <v>7.17</v>
      </c>
      <c r="AM58" s="202" t="str">
        <f t="shared" si="8"/>
        <v>Khá</v>
      </c>
      <c r="AP58" s="244" t="s">
        <v>171</v>
      </c>
      <c r="AQ58" s="245" t="s">
        <v>172</v>
      </c>
      <c r="AR58" s="1">
        <v>45</v>
      </c>
    </row>
    <row r="59" spans="1:44" ht="22.5" customHeight="1">
      <c r="A59" s="192">
        <v>46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54" t="s">
        <v>93</v>
      </c>
      <c r="H59" s="75">
        <f>'[2]Kỹ thuật vi xử lý _L1'!$K57</f>
        <v>4</v>
      </c>
      <c r="I59" s="59">
        <v>6</v>
      </c>
      <c r="J59" s="52">
        <f t="shared" si="0"/>
        <v>6</v>
      </c>
      <c r="K59" s="75">
        <f>'[2]CO SỞ DỮ LIỆU _L1'!$K57</f>
        <v>6</v>
      </c>
      <c r="L59" s="485"/>
      <c r="M59" s="52">
        <f t="shared" si="1"/>
        <v>6</v>
      </c>
      <c r="N59" s="75">
        <f>'[2]Tổng quan về viễn thông'!$K57</f>
        <v>6</v>
      </c>
      <c r="O59" s="59"/>
      <c r="P59" s="52">
        <f t="shared" si="2"/>
        <v>6</v>
      </c>
      <c r="Q59" s="75">
        <f>'[2]LT TDT &amp; S CAO TAN_L1'!$K57</f>
        <v>7</v>
      </c>
      <c r="R59" s="59"/>
      <c r="S59" s="52">
        <f t="shared" si="3"/>
        <v>7</v>
      </c>
      <c r="T59" s="75">
        <f>'[2]XL TÍN HIỆU SỐ _L1 '!$K57</f>
        <v>8</v>
      </c>
      <c r="U59" s="59"/>
      <c r="V59" s="52">
        <f t="shared" si="4"/>
        <v>8</v>
      </c>
      <c r="W59" s="75">
        <f>'[2]LT THONG TIN_L1'!$K57</f>
        <v>5</v>
      </c>
      <c r="X59" s="59"/>
      <c r="Y59" s="52">
        <f t="shared" si="5"/>
        <v>5</v>
      </c>
      <c r="Z59" s="75">
        <f>'[2]GDTC 5'!$K57</f>
        <v>6</v>
      </c>
      <c r="AA59" s="59"/>
      <c r="AB59" s="52">
        <f t="shared" si="6"/>
        <v>6</v>
      </c>
      <c r="AC59" s="52">
        <v>8</v>
      </c>
      <c r="AD59" s="59"/>
      <c r="AE59" s="52">
        <f t="shared" si="9"/>
        <v>8</v>
      </c>
      <c r="AF59" s="52">
        <v>8</v>
      </c>
      <c r="AG59" s="59"/>
      <c r="AH59" s="52">
        <f t="shared" si="10"/>
        <v>8</v>
      </c>
      <c r="AI59" s="52">
        <v>0</v>
      </c>
      <c r="AJ59" s="59"/>
      <c r="AK59" s="52">
        <f t="shared" si="11"/>
        <v>0</v>
      </c>
      <c r="AL59" s="107">
        <f t="shared" si="7"/>
        <v>6.04</v>
      </c>
      <c r="AM59" s="202" t="str">
        <f t="shared" si="8"/>
        <v>TBK</v>
      </c>
      <c r="AP59" s="244" t="s">
        <v>173</v>
      </c>
      <c r="AQ59" s="245" t="s">
        <v>172</v>
      </c>
      <c r="AR59" s="1">
        <v>46</v>
      </c>
    </row>
    <row r="60" spans="1:44" ht="22.5" customHeight="1">
      <c r="A60" s="207">
        <v>47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54" t="s">
        <v>93</v>
      </c>
      <c r="H60" s="75">
        <f>'[2]Kỹ thuật vi xử lý _L1'!$K58</f>
        <v>7</v>
      </c>
      <c r="I60" s="52"/>
      <c r="J60" s="52">
        <f t="shared" si="0"/>
        <v>7</v>
      </c>
      <c r="K60" s="75">
        <f>'[2]CO SỞ DỮ LIỆU _L1'!$K58</f>
        <v>6</v>
      </c>
      <c r="L60" s="486"/>
      <c r="M60" s="52">
        <f t="shared" si="1"/>
        <v>6</v>
      </c>
      <c r="N60" s="75">
        <f>'[2]Tổng quan về viễn thông'!$K58</f>
        <v>8</v>
      </c>
      <c r="O60" s="52"/>
      <c r="P60" s="52">
        <f t="shared" si="2"/>
        <v>8</v>
      </c>
      <c r="Q60" s="75">
        <f>'[2]LT TDT &amp; S CAO TAN_L1'!$K58</f>
        <v>9</v>
      </c>
      <c r="R60" s="52"/>
      <c r="S60" s="52">
        <f t="shared" si="3"/>
        <v>9</v>
      </c>
      <c r="T60" s="75">
        <f>'[2]XL TÍN HIỆU SỐ _L1 '!$K58</f>
        <v>9</v>
      </c>
      <c r="U60" s="52"/>
      <c r="V60" s="52">
        <f t="shared" si="4"/>
        <v>9</v>
      </c>
      <c r="W60" s="75">
        <f>'[2]LT THONG TIN_L1'!$K58</f>
        <v>7</v>
      </c>
      <c r="X60" s="52"/>
      <c r="Y60" s="52">
        <f t="shared" si="5"/>
        <v>7</v>
      </c>
      <c r="Z60" s="75">
        <f>'[2]GDTC 5'!$K58</f>
        <v>6</v>
      </c>
      <c r="AA60" s="52"/>
      <c r="AB60" s="52">
        <f t="shared" si="6"/>
        <v>6</v>
      </c>
      <c r="AC60" s="52">
        <v>8</v>
      </c>
      <c r="AD60" s="52"/>
      <c r="AE60" s="52">
        <f t="shared" si="9"/>
        <v>8</v>
      </c>
      <c r="AF60" s="52">
        <v>7</v>
      </c>
      <c r="AG60" s="52"/>
      <c r="AH60" s="52">
        <f t="shared" si="10"/>
        <v>7</v>
      </c>
      <c r="AI60" s="52">
        <v>0</v>
      </c>
      <c r="AJ60" s="52"/>
      <c r="AK60" s="52">
        <f t="shared" si="11"/>
        <v>0</v>
      </c>
      <c r="AL60" s="107">
        <f t="shared" si="7"/>
        <v>7.33</v>
      </c>
      <c r="AM60" s="202" t="str">
        <f t="shared" si="8"/>
        <v>Khá</v>
      </c>
      <c r="AP60" s="244" t="s">
        <v>174</v>
      </c>
      <c r="AQ60" s="245" t="s">
        <v>172</v>
      </c>
      <c r="AR60" s="1">
        <v>47</v>
      </c>
    </row>
    <row r="61" spans="1:44" ht="22.5" customHeight="1">
      <c r="A61" s="192">
        <v>48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54" t="s">
        <v>93</v>
      </c>
      <c r="H61" s="75">
        <f>'[2]Kỹ thuật vi xử lý _L1'!$K59</f>
        <v>6</v>
      </c>
      <c r="I61" s="59"/>
      <c r="J61" s="52">
        <f t="shared" si="0"/>
        <v>6</v>
      </c>
      <c r="K61" s="75">
        <f>'[2]CO SỞ DỮ LIỆU _L1'!$K59</f>
        <v>4</v>
      </c>
      <c r="L61" s="485">
        <v>5</v>
      </c>
      <c r="M61" s="52">
        <f t="shared" si="1"/>
        <v>5</v>
      </c>
      <c r="N61" s="75">
        <f>'[2]Tổng quan về viễn thông'!$K59</f>
        <v>8</v>
      </c>
      <c r="O61" s="59"/>
      <c r="P61" s="52">
        <f t="shared" si="2"/>
        <v>8</v>
      </c>
      <c r="Q61" s="75">
        <f>'[2]LT TDT &amp; S CAO TAN_L1'!$K59</f>
        <v>8</v>
      </c>
      <c r="R61" s="59"/>
      <c r="S61" s="52">
        <f t="shared" si="3"/>
        <v>8</v>
      </c>
      <c r="T61" s="75">
        <f>'[2]XL TÍN HIỆU SỐ _L1 '!$K59</f>
        <v>9</v>
      </c>
      <c r="U61" s="59"/>
      <c r="V61" s="52">
        <f t="shared" si="4"/>
        <v>9</v>
      </c>
      <c r="W61" s="75">
        <f>'[2]LT THONG TIN_L1'!$K59</f>
        <v>6</v>
      </c>
      <c r="X61" s="59"/>
      <c r="Y61" s="52">
        <f t="shared" si="5"/>
        <v>6</v>
      </c>
      <c r="Z61" s="75">
        <f>'[2]GDTC 5'!$K59</f>
        <v>5</v>
      </c>
      <c r="AA61" s="59"/>
      <c r="AB61" s="52">
        <f t="shared" si="6"/>
        <v>5</v>
      </c>
      <c r="AC61" s="52">
        <v>7</v>
      </c>
      <c r="AD61" s="59"/>
      <c r="AE61" s="52">
        <f t="shared" si="9"/>
        <v>7</v>
      </c>
      <c r="AF61" s="52">
        <v>7</v>
      </c>
      <c r="AG61" s="59"/>
      <c r="AH61" s="52">
        <f t="shared" si="10"/>
        <v>7</v>
      </c>
      <c r="AI61" s="52">
        <v>0</v>
      </c>
      <c r="AJ61" s="59"/>
      <c r="AK61" s="52">
        <f t="shared" si="11"/>
        <v>0</v>
      </c>
      <c r="AL61" s="107">
        <f t="shared" si="7"/>
        <v>6.63</v>
      </c>
      <c r="AM61" s="202" t="str">
        <f t="shared" si="8"/>
        <v>TBK</v>
      </c>
      <c r="AP61" s="244" t="s">
        <v>175</v>
      </c>
      <c r="AQ61" s="245" t="s">
        <v>176</v>
      </c>
      <c r="AR61" s="1">
        <v>48</v>
      </c>
    </row>
    <row r="62" spans="1:44" ht="22.5" customHeight="1">
      <c r="A62" s="207">
        <v>49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54" t="s">
        <v>93</v>
      </c>
      <c r="H62" s="75">
        <f>'[2]Kỹ thuật vi xử lý _L1'!$K60</f>
        <v>7</v>
      </c>
      <c r="I62" s="52"/>
      <c r="J62" s="52">
        <f t="shared" si="0"/>
        <v>7</v>
      </c>
      <c r="K62" s="75">
        <f>'[2]CO SỞ DỮ LIỆU _L1'!$K60</f>
        <v>7</v>
      </c>
      <c r="L62" s="486"/>
      <c r="M62" s="52">
        <f t="shared" si="1"/>
        <v>7</v>
      </c>
      <c r="N62" s="75">
        <f>'[2]Tổng quan về viễn thông'!$K60</f>
        <v>7</v>
      </c>
      <c r="O62" s="52"/>
      <c r="P62" s="52">
        <f t="shared" si="2"/>
        <v>7</v>
      </c>
      <c r="Q62" s="75">
        <f>'[2]LT TDT &amp; S CAO TAN_L1'!$K60</f>
        <v>9</v>
      </c>
      <c r="R62" s="52"/>
      <c r="S62" s="52">
        <f t="shared" si="3"/>
        <v>9</v>
      </c>
      <c r="T62" s="75">
        <f>'[2]XL TÍN HIỆU SỐ _L1 '!$K60</f>
        <v>8</v>
      </c>
      <c r="U62" s="52"/>
      <c r="V62" s="52">
        <f t="shared" si="4"/>
        <v>8</v>
      </c>
      <c r="W62" s="75">
        <f>'[2]LT THONG TIN_L1'!$K60</f>
        <v>8</v>
      </c>
      <c r="X62" s="52"/>
      <c r="Y62" s="52">
        <f t="shared" si="5"/>
        <v>8</v>
      </c>
      <c r="Z62" s="75">
        <f>'[2]GDTC 5'!$K60</f>
        <v>6</v>
      </c>
      <c r="AA62" s="52"/>
      <c r="AB62" s="52">
        <f t="shared" si="6"/>
        <v>6</v>
      </c>
      <c r="AC62" s="52">
        <v>8</v>
      </c>
      <c r="AD62" s="52"/>
      <c r="AE62" s="52">
        <f t="shared" si="9"/>
        <v>8</v>
      </c>
      <c r="AF62" s="52">
        <v>8</v>
      </c>
      <c r="AG62" s="52"/>
      <c r="AH62" s="52">
        <f t="shared" si="10"/>
        <v>8</v>
      </c>
      <c r="AI62" s="52">
        <v>4</v>
      </c>
      <c r="AJ62" s="52"/>
      <c r="AK62" s="52">
        <f t="shared" si="11"/>
        <v>4</v>
      </c>
      <c r="AL62" s="107">
        <f t="shared" si="7"/>
        <v>7.58</v>
      </c>
      <c r="AM62" s="202" t="str">
        <f t="shared" si="8"/>
        <v>Khá</v>
      </c>
      <c r="AP62" s="244" t="s">
        <v>159</v>
      </c>
      <c r="AQ62" s="245" t="s">
        <v>177</v>
      </c>
      <c r="AR62" s="1">
        <v>49</v>
      </c>
    </row>
    <row r="63" spans="1:44" ht="22.5" customHeight="1">
      <c r="A63" s="192">
        <v>50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54" t="s">
        <v>93</v>
      </c>
      <c r="H63" s="75">
        <f>'[2]Kỹ thuật vi xử lý _L1'!$K61</f>
        <v>6</v>
      </c>
      <c r="I63" s="59"/>
      <c r="J63" s="52">
        <f t="shared" si="0"/>
        <v>6</v>
      </c>
      <c r="K63" s="75">
        <f>'[2]CO SỞ DỮ LIỆU _L1'!$K61</f>
        <v>5</v>
      </c>
      <c r="L63" s="485"/>
      <c r="M63" s="52">
        <f t="shared" si="1"/>
        <v>5</v>
      </c>
      <c r="N63" s="75">
        <f>'[2]Tổng quan về viễn thông'!$K61</f>
        <v>7</v>
      </c>
      <c r="O63" s="59"/>
      <c r="P63" s="52">
        <f t="shared" si="2"/>
        <v>7</v>
      </c>
      <c r="Q63" s="75">
        <f>'[2]LT TDT &amp; S CAO TAN_L1'!$K61</f>
        <v>7</v>
      </c>
      <c r="R63" s="59"/>
      <c r="S63" s="52">
        <f t="shared" si="3"/>
        <v>7</v>
      </c>
      <c r="T63" s="75">
        <f>'[2]XL TÍN HIỆU SỐ _L1 '!$K61</f>
        <v>7</v>
      </c>
      <c r="U63" s="59"/>
      <c r="V63" s="52">
        <f t="shared" si="4"/>
        <v>7</v>
      </c>
      <c r="W63" s="75">
        <f>'[2]LT THONG TIN_L1'!$K61</f>
        <v>4</v>
      </c>
      <c r="X63" s="375">
        <v>7</v>
      </c>
      <c r="Y63" s="52">
        <f t="shared" si="5"/>
        <v>7</v>
      </c>
      <c r="Z63" s="75">
        <f>'[2]GDTC 5'!$K61</f>
        <v>5</v>
      </c>
      <c r="AA63" s="59"/>
      <c r="AB63" s="52">
        <f t="shared" si="6"/>
        <v>5</v>
      </c>
      <c r="AC63" s="52">
        <v>7</v>
      </c>
      <c r="AD63" s="59"/>
      <c r="AE63" s="52">
        <f t="shared" si="9"/>
        <v>7</v>
      </c>
      <c r="AF63" s="52">
        <v>7</v>
      </c>
      <c r="AG63" s="59"/>
      <c r="AH63" s="52">
        <f t="shared" si="10"/>
        <v>7</v>
      </c>
      <c r="AI63" s="52">
        <v>10</v>
      </c>
      <c r="AJ63" s="59"/>
      <c r="AK63" s="52">
        <f t="shared" si="11"/>
        <v>10</v>
      </c>
      <c r="AL63" s="107">
        <f t="shared" si="7"/>
        <v>6.63</v>
      </c>
      <c r="AM63" s="202" t="str">
        <f t="shared" si="8"/>
        <v>TBK</v>
      </c>
      <c r="AP63" s="244" t="s">
        <v>178</v>
      </c>
      <c r="AQ63" s="245" t="s">
        <v>179</v>
      </c>
      <c r="AR63" s="1">
        <v>50</v>
      </c>
    </row>
    <row r="64" spans="1:39" s="489" customFormat="1" ht="22.5" customHeight="1">
      <c r="A64" s="515">
        <v>55</v>
      </c>
      <c r="B64" s="479" t="s">
        <v>216</v>
      </c>
      <c r="C64" s="480" t="s">
        <v>209</v>
      </c>
      <c r="D64" s="481">
        <v>409160104</v>
      </c>
      <c r="E64" s="482" t="s">
        <v>49</v>
      </c>
      <c r="F64" s="516" t="s">
        <v>27</v>
      </c>
      <c r="G64" s="506" t="s">
        <v>93</v>
      </c>
      <c r="H64" s="481"/>
      <c r="I64" s="486"/>
      <c r="J64" s="486">
        <f>IF(I64="",H64,IF(H64&gt;=5,I64,MAX(H64,I64)))</f>
        <v>0</v>
      </c>
      <c r="K64" s="481"/>
      <c r="L64" s="486"/>
      <c r="M64" s="486">
        <f>IF(L64="",K64,IF(K64&gt;=5,L64,MAX(K64,L64)))</f>
        <v>0</v>
      </c>
      <c r="N64" s="481"/>
      <c r="O64" s="486"/>
      <c r="P64" s="486">
        <f>IF(O64="",N64,IF(N64&gt;=5,O64,MAX(N64,O64)))</f>
        <v>0</v>
      </c>
      <c r="Q64" s="481"/>
      <c r="R64" s="486"/>
      <c r="S64" s="486">
        <f>IF(R64="",Q64,IF(Q64&gt;=5,R64,MAX(Q64,R64)))</f>
        <v>0</v>
      </c>
      <c r="T64" s="481"/>
      <c r="U64" s="486"/>
      <c r="V64" s="486">
        <f>IF(U64="",T64,IF(T64&gt;=5,U64,MAX(T64,U64)))</f>
        <v>0</v>
      </c>
      <c r="W64" s="481"/>
      <c r="X64" s="486"/>
      <c r="Y64" s="486">
        <f>IF(X64="",W64,IF(W64&gt;=5,X64,MAX(W64,X64)))</f>
        <v>0</v>
      </c>
      <c r="Z64" s="481"/>
      <c r="AA64" s="486"/>
      <c r="AB64" s="486">
        <f>IF(AA64="",Z64,IF(Z64&gt;=5,AA64,MAX(Z64,AA64)))</f>
        <v>0</v>
      </c>
      <c r="AC64" s="486">
        <v>0</v>
      </c>
      <c r="AD64" s="486"/>
      <c r="AE64" s="486">
        <f>IF(AD64="",AC64,IF(AND(AD64&gt;=5,AD64&gt;AC64),AD64,MAX(AC64,AD64)))</f>
        <v>0</v>
      </c>
      <c r="AF64" s="486">
        <v>0</v>
      </c>
      <c r="AG64" s="486"/>
      <c r="AH64" s="486">
        <f>IF(AG64="",AF64,IF(AND(AG64&gt;=5,AG64&gt;AF64),AG64,MAX(AF64,AG64)))</f>
        <v>0</v>
      </c>
      <c r="AI64" s="486"/>
      <c r="AJ64" s="486"/>
      <c r="AK64" s="486">
        <f>IF(AJ64="",AI64,IF(AND(AJ64&gt;=5,AJ64&gt;AI64),AJ64,MAX(AI64,AJ64)))</f>
        <v>0</v>
      </c>
      <c r="AL64" s="487">
        <f>ROUND(SUMPRODUCT(H64:AB64,$H$9:$AB$9)/SUM($H$9:$AB$9),2)</f>
        <v>0</v>
      </c>
      <c r="AM64" s="488" t="str">
        <f>IF(AL64&gt;=9,"Xuất sắc",IF(AL64&gt;=8,"Giỏi",IF(AL64&gt;=7,"Khá",IF(AL64&gt;=6,"TBK",IF(AL64&gt;=5,"TB",IF(AL64&gt;=4,"Yếu","Kém"))))))</f>
        <v>Kém</v>
      </c>
    </row>
    <row r="65" spans="1:44" ht="22.5" customHeight="1">
      <c r="A65" s="207">
        <v>51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54" t="s">
        <v>93</v>
      </c>
      <c r="H65" s="75">
        <f>'[2]Kỹ thuật vi xử lý _L1'!$K62</f>
        <v>5</v>
      </c>
      <c r="I65" s="59"/>
      <c r="J65" s="52">
        <f t="shared" si="0"/>
        <v>5</v>
      </c>
      <c r="K65" s="75">
        <f>'[2]CO SỞ DỮ LIỆU _L1'!$K62</f>
        <v>6</v>
      </c>
      <c r="L65" s="485"/>
      <c r="M65" s="52">
        <f t="shared" si="1"/>
        <v>6</v>
      </c>
      <c r="N65" s="75">
        <f>'[2]Tổng quan về viễn thông'!$K62</f>
        <v>8</v>
      </c>
      <c r="O65" s="59"/>
      <c r="P65" s="52">
        <f t="shared" si="2"/>
        <v>8</v>
      </c>
      <c r="Q65" s="75">
        <f>'[2]LT TDT &amp; S CAO TAN_L1'!$K62</f>
        <v>9</v>
      </c>
      <c r="R65" s="59"/>
      <c r="S65" s="52">
        <f t="shared" si="3"/>
        <v>9</v>
      </c>
      <c r="T65" s="75">
        <f>'[2]XL TÍN HIỆU SỐ _L1 '!$K62</f>
        <v>8</v>
      </c>
      <c r="U65" s="59"/>
      <c r="V65" s="52">
        <f t="shared" si="4"/>
        <v>8</v>
      </c>
      <c r="W65" s="75">
        <f>'[2]LT THONG TIN_L1'!$K62</f>
        <v>6</v>
      </c>
      <c r="X65" s="59"/>
      <c r="Y65" s="52">
        <f t="shared" si="5"/>
        <v>6</v>
      </c>
      <c r="Z65" s="75">
        <f>'[2]GDTC 5'!$K62</f>
        <v>5</v>
      </c>
      <c r="AA65" s="59"/>
      <c r="AB65" s="52">
        <f t="shared" si="6"/>
        <v>5</v>
      </c>
      <c r="AC65" s="52">
        <v>7</v>
      </c>
      <c r="AD65" s="59"/>
      <c r="AE65" s="52">
        <f t="shared" si="9"/>
        <v>7</v>
      </c>
      <c r="AF65" s="52">
        <v>7</v>
      </c>
      <c r="AG65" s="59"/>
      <c r="AH65" s="52">
        <f t="shared" si="10"/>
        <v>7</v>
      </c>
      <c r="AI65" s="52">
        <v>0</v>
      </c>
      <c r="AJ65" s="59"/>
      <c r="AK65" s="52">
        <f t="shared" si="11"/>
        <v>0</v>
      </c>
      <c r="AL65" s="107">
        <f t="shared" si="7"/>
        <v>6.71</v>
      </c>
      <c r="AM65" s="202" t="str">
        <f t="shared" si="8"/>
        <v>TBK</v>
      </c>
      <c r="AP65" s="244" t="s">
        <v>180</v>
      </c>
      <c r="AQ65" s="245" t="s">
        <v>181</v>
      </c>
      <c r="AR65" s="1">
        <v>51</v>
      </c>
    </row>
    <row r="66" spans="1:44" ht="22.5" customHeight="1">
      <c r="A66" s="192">
        <v>52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54" t="s">
        <v>93</v>
      </c>
      <c r="H66" s="75">
        <f>'[2]Kỹ thuật vi xử lý _L1'!$K63</f>
        <v>5</v>
      </c>
      <c r="I66" s="52"/>
      <c r="J66" s="52">
        <f t="shared" si="0"/>
        <v>5</v>
      </c>
      <c r="K66" s="75">
        <f>'[2]CO SỞ DỮ LIỆU _L1'!$K63</f>
        <v>6</v>
      </c>
      <c r="L66" s="486"/>
      <c r="M66" s="52">
        <f t="shared" si="1"/>
        <v>6</v>
      </c>
      <c r="N66" s="75">
        <f>'[2]Tổng quan về viễn thông'!$K63</f>
        <v>7</v>
      </c>
      <c r="O66" s="52"/>
      <c r="P66" s="52">
        <f t="shared" si="2"/>
        <v>7</v>
      </c>
      <c r="Q66" s="75">
        <f>'[2]LT TDT &amp; S CAO TAN_L1'!$K63</f>
        <v>8</v>
      </c>
      <c r="R66" s="52"/>
      <c r="S66" s="52">
        <f t="shared" si="3"/>
        <v>8</v>
      </c>
      <c r="T66" s="75">
        <f>'[2]XL TÍN HIỆU SỐ _L1 '!$K63</f>
        <v>8</v>
      </c>
      <c r="U66" s="52"/>
      <c r="V66" s="52">
        <f t="shared" si="4"/>
        <v>8</v>
      </c>
      <c r="W66" s="75">
        <f>'[2]LT THONG TIN_L1'!$K63</f>
        <v>5</v>
      </c>
      <c r="X66" s="52"/>
      <c r="Y66" s="52">
        <f t="shared" si="5"/>
        <v>5</v>
      </c>
      <c r="Z66" s="75">
        <f>'[2]GDTC 5'!$K63</f>
        <v>5</v>
      </c>
      <c r="AA66" s="52"/>
      <c r="AB66" s="52">
        <f t="shared" si="6"/>
        <v>5</v>
      </c>
      <c r="AC66" s="52">
        <v>9</v>
      </c>
      <c r="AD66" s="52"/>
      <c r="AE66" s="52">
        <f t="shared" si="9"/>
        <v>9</v>
      </c>
      <c r="AF66" s="52">
        <v>9</v>
      </c>
      <c r="AG66" s="52"/>
      <c r="AH66" s="52">
        <f t="shared" si="10"/>
        <v>9</v>
      </c>
      <c r="AI66" s="52">
        <v>0</v>
      </c>
      <c r="AJ66" s="52"/>
      <c r="AK66" s="52">
        <f t="shared" si="11"/>
        <v>0</v>
      </c>
      <c r="AL66" s="107">
        <f t="shared" si="7"/>
        <v>6.21</v>
      </c>
      <c r="AM66" s="202" t="str">
        <f t="shared" si="8"/>
        <v>TBK</v>
      </c>
      <c r="AP66" s="244" t="s">
        <v>182</v>
      </c>
      <c r="AQ66" s="245" t="s">
        <v>181</v>
      </c>
      <c r="AR66" s="1">
        <v>52</v>
      </c>
    </row>
    <row r="67" spans="1:44" ht="22.5" customHeight="1">
      <c r="A67" s="207">
        <v>53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54" t="s">
        <v>93</v>
      </c>
      <c r="H67" s="75">
        <f>'[2]Kỹ thuật vi xử lý _L1'!$K64</f>
        <v>1</v>
      </c>
      <c r="I67" s="59"/>
      <c r="J67" s="52">
        <f t="shared" si="0"/>
        <v>1</v>
      </c>
      <c r="K67" s="75">
        <f>'[2]CO SỞ DỮ LIỆU _L1'!$K64</f>
        <v>1</v>
      </c>
      <c r="L67" s="485"/>
      <c r="M67" s="52">
        <f t="shared" si="1"/>
        <v>1</v>
      </c>
      <c r="N67" s="75">
        <f>'[2]Tổng quan về viễn thông'!$K64</f>
        <v>2</v>
      </c>
      <c r="O67" s="59"/>
      <c r="P67" s="52">
        <f t="shared" si="2"/>
        <v>2</v>
      </c>
      <c r="Q67" s="75">
        <f>'[2]LT TDT &amp; S CAO TAN_L1'!$K64</f>
        <v>1</v>
      </c>
      <c r="R67" s="59"/>
      <c r="S67" s="52">
        <f t="shared" si="3"/>
        <v>1</v>
      </c>
      <c r="T67" s="75">
        <f>'[2]XL TÍN HIỆU SỐ _L1 '!$K64</f>
        <v>1</v>
      </c>
      <c r="U67" s="59"/>
      <c r="V67" s="52">
        <f t="shared" si="4"/>
        <v>1</v>
      </c>
      <c r="W67" s="75">
        <f>'[2]LT THONG TIN_L1'!$K64</f>
        <v>0</v>
      </c>
      <c r="X67" s="375"/>
      <c r="Y67" s="52">
        <f t="shared" si="5"/>
        <v>0</v>
      </c>
      <c r="Z67" s="75">
        <f>'[2]GDTC 5'!$K64</f>
        <v>6</v>
      </c>
      <c r="AA67" s="59"/>
      <c r="AB67" s="52">
        <f t="shared" si="6"/>
        <v>6</v>
      </c>
      <c r="AC67" s="52">
        <v>7</v>
      </c>
      <c r="AD67" s="59"/>
      <c r="AE67" s="52">
        <f t="shared" si="9"/>
        <v>7</v>
      </c>
      <c r="AF67" s="52">
        <v>6</v>
      </c>
      <c r="AG67" s="59"/>
      <c r="AH67" s="52">
        <f t="shared" si="10"/>
        <v>6</v>
      </c>
      <c r="AI67" s="52"/>
      <c r="AJ67" s="59"/>
      <c r="AK67" s="52">
        <f t="shared" si="11"/>
        <v>0</v>
      </c>
      <c r="AL67" s="107">
        <f t="shared" si="7"/>
        <v>0.92</v>
      </c>
      <c r="AM67" s="202" t="str">
        <f t="shared" si="8"/>
        <v>Kém</v>
      </c>
      <c r="AP67" s="244" t="s">
        <v>175</v>
      </c>
      <c r="AQ67" s="245" t="s">
        <v>181</v>
      </c>
      <c r="AR67" s="1">
        <v>53</v>
      </c>
    </row>
    <row r="68" spans="1:44" ht="22.5" customHeight="1">
      <c r="A68" s="192">
        <v>54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54" t="s">
        <v>93</v>
      </c>
      <c r="H68" s="75">
        <f>'[2]Kỹ thuật vi xử lý _L1'!$K65</f>
        <v>6</v>
      </c>
      <c r="I68" s="52"/>
      <c r="J68" s="52">
        <f t="shared" si="0"/>
        <v>6</v>
      </c>
      <c r="K68" s="75">
        <f>'[2]CO SỞ DỮ LIỆU _L1'!$K65</f>
        <v>5</v>
      </c>
      <c r="L68" s="486"/>
      <c r="M68" s="52">
        <f t="shared" si="1"/>
        <v>5</v>
      </c>
      <c r="N68" s="75">
        <f>'[2]Tổng quan về viễn thông'!$K65</f>
        <v>6</v>
      </c>
      <c r="O68" s="52"/>
      <c r="P68" s="52">
        <f t="shared" si="2"/>
        <v>6</v>
      </c>
      <c r="Q68" s="75">
        <f>'[2]LT TDT &amp; S CAO TAN_L1'!$K65</f>
        <v>6</v>
      </c>
      <c r="R68" s="52"/>
      <c r="S68" s="52">
        <f t="shared" si="3"/>
        <v>6</v>
      </c>
      <c r="T68" s="75">
        <f>'[2]XL TÍN HIỆU SỐ _L1 '!$K65</f>
        <v>9</v>
      </c>
      <c r="U68" s="52"/>
      <c r="V68" s="52">
        <f t="shared" si="4"/>
        <v>9</v>
      </c>
      <c r="W68" s="75">
        <f>'[2]LT THONG TIN_L1'!$K65</f>
        <v>2</v>
      </c>
      <c r="X68" s="376">
        <v>7</v>
      </c>
      <c r="Y68" s="52">
        <f t="shared" si="5"/>
        <v>7</v>
      </c>
      <c r="Z68" s="75">
        <f>'[2]GDTC 5'!$K65</f>
        <v>5</v>
      </c>
      <c r="AA68" s="52"/>
      <c r="AB68" s="52">
        <f t="shared" si="6"/>
        <v>5</v>
      </c>
      <c r="AC68" s="52">
        <v>7</v>
      </c>
      <c r="AD68" s="52"/>
      <c r="AE68" s="52">
        <f t="shared" si="9"/>
        <v>7</v>
      </c>
      <c r="AF68" s="52">
        <v>7</v>
      </c>
      <c r="AG68" s="52"/>
      <c r="AH68" s="52">
        <f t="shared" si="10"/>
        <v>7</v>
      </c>
      <c r="AI68" s="52">
        <v>10</v>
      </c>
      <c r="AJ68" s="52"/>
      <c r="AK68" s="52">
        <f t="shared" si="11"/>
        <v>10</v>
      </c>
      <c r="AL68" s="107">
        <f t="shared" si="7"/>
        <v>6.54</v>
      </c>
      <c r="AM68" s="202" t="str">
        <f t="shared" si="8"/>
        <v>TBK</v>
      </c>
      <c r="AP68" s="244" t="s">
        <v>183</v>
      </c>
      <c r="AQ68" s="245" t="s">
        <v>184</v>
      </c>
      <c r="AR68" s="1">
        <v>54</v>
      </c>
    </row>
    <row r="69" spans="1:44" ht="22.5" customHeight="1">
      <c r="A69" s="207">
        <v>55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54" t="s">
        <v>93</v>
      </c>
      <c r="H69" s="75">
        <f>'[2]Kỹ thuật vi xử lý _L1'!$K66</f>
        <v>8</v>
      </c>
      <c r="I69" s="59"/>
      <c r="J69" s="52">
        <f t="shared" si="0"/>
        <v>8</v>
      </c>
      <c r="K69" s="75">
        <f>'[2]CO SỞ DỮ LIỆU _L1'!$K66</f>
        <v>7</v>
      </c>
      <c r="L69" s="485"/>
      <c r="M69" s="52">
        <f t="shared" si="1"/>
        <v>7</v>
      </c>
      <c r="N69" s="75">
        <f>'[2]Tổng quan về viễn thông'!$K66</f>
        <v>7</v>
      </c>
      <c r="O69" s="59"/>
      <c r="P69" s="52">
        <f t="shared" si="2"/>
        <v>7</v>
      </c>
      <c r="Q69" s="75">
        <f>'[2]LT TDT &amp; S CAO TAN_L1'!$K66</f>
        <v>9</v>
      </c>
      <c r="R69" s="59"/>
      <c r="S69" s="52">
        <f t="shared" si="3"/>
        <v>9</v>
      </c>
      <c r="T69" s="75">
        <f>'[2]XL TÍN HIỆU SỐ _L1 '!$K66</f>
        <v>9</v>
      </c>
      <c r="U69" s="59"/>
      <c r="V69" s="52">
        <f t="shared" si="4"/>
        <v>9</v>
      </c>
      <c r="W69" s="75">
        <f>'[2]LT THONG TIN_L1'!$K66</f>
        <v>7</v>
      </c>
      <c r="X69" s="59"/>
      <c r="Y69" s="52">
        <f t="shared" si="5"/>
        <v>7</v>
      </c>
      <c r="Z69" s="75">
        <f>'[2]GDTC 5'!$K66</f>
        <v>8</v>
      </c>
      <c r="AA69" s="59"/>
      <c r="AB69" s="52">
        <f t="shared" si="6"/>
        <v>8</v>
      </c>
      <c r="AC69" s="52">
        <v>10</v>
      </c>
      <c r="AD69" s="59"/>
      <c r="AE69" s="52">
        <f t="shared" si="9"/>
        <v>10</v>
      </c>
      <c r="AF69" s="52">
        <v>10</v>
      </c>
      <c r="AG69" s="59"/>
      <c r="AH69" s="52">
        <f t="shared" si="10"/>
        <v>10</v>
      </c>
      <c r="AI69" s="52">
        <v>1</v>
      </c>
      <c r="AJ69" s="59"/>
      <c r="AK69" s="52">
        <f t="shared" si="11"/>
        <v>1</v>
      </c>
      <c r="AL69" s="107">
        <f t="shared" si="7"/>
        <v>7.58</v>
      </c>
      <c r="AM69" s="202" t="str">
        <f t="shared" si="8"/>
        <v>Khá</v>
      </c>
      <c r="AP69" s="244" t="s">
        <v>185</v>
      </c>
      <c r="AQ69" s="245" t="s">
        <v>186</v>
      </c>
      <c r="AR69" s="1">
        <v>55</v>
      </c>
    </row>
    <row r="70" spans="1:44" ht="22.5" customHeight="1">
      <c r="A70" s="192">
        <v>56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54" t="s">
        <v>93</v>
      </c>
      <c r="H70" s="75">
        <f>'[2]Kỹ thuật vi xử lý _L1'!$K67</f>
        <v>6</v>
      </c>
      <c r="I70" s="52"/>
      <c r="J70" s="52">
        <f t="shared" si="0"/>
        <v>6</v>
      </c>
      <c r="K70" s="75">
        <f>'[2]CO SỞ DỮ LIỆU _L1'!$K67</f>
        <v>6</v>
      </c>
      <c r="L70" s="486"/>
      <c r="M70" s="52">
        <f t="shared" si="1"/>
        <v>6</v>
      </c>
      <c r="N70" s="75">
        <f>'[2]Tổng quan về viễn thông'!$K67</f>
        <v>7</v>
      </c>
      <c r="O70" s="52"/>
      <c r="P70" s="52">
        <f t="shared" si="2"/>
        <v>7</v>
      </c>
      <c r="Q70" s="75">
        <f>'[2]LT TDT &amp; S CAO TAN_L1'!$K67</f>
        <v>9</v>
      </c>
      <c r="R70" s="52"/>
      <c r="S70" s="52">
        <f t="shared" si="3"/>
        <v>9</v>
      </c>
      <c r="T70" s="75">
        <f>'[2]XL TÍN HIỆU SỐ _L1 '!$K67</f>
        <v>8</v>
      </c>
      <c r="U70" s="52"/>
      <c r="V70" s="52">
        <f t="shared" si="4"/>
        <v>8</v>
      </c>
      <c r="W70" s="75">
        <f>'[2]LT THONG TIN_L1'!$K67</f>
        <v>4</v>
      </c>
      <c r="X70" s="376">
        <v>6</v>
      </c>
      <c r="Y70" s="52">
        <f t="shared" si="5"/>
        <v>6</v>
      </c>
      <c r="Z70" s="75">
        <f>'[2]GDTC 5'!$K67</f>
        <v>5</v>
      </c>
      <c r="AA70" s="52"/>
      <c r="AB70" s="52">
        <f t="shared" si="6"/>
        <v>5</v>
      </c>
      <c r="AC70" s="52">
        <v>8</v>
      </c>
      <c r="AD70" s="52"/>
      <c r="AE70" s="52">
        <f t="shared" si="9"/>
        <v>8</v>
      </c>
      <c r="AF70" s="52">
        <v>8</v>
      </c>
      <c r="AG70" s="52"/>
      <c r="AH70" s="52">
        <f t="shared" si="10"/>
        <v>8</v>
      </c>
      <c r="AI70" s="52">
        <v>10</v>
      </c>
      <c r="AJ70" s="52"/>
      <c r="AK70" s="52">
        <f t="shared" si="11"/>
        <v>10</v>
      </c>
      <c r="AL70" s="107">
        <f t="shared" si="7"/>
        <v>7.17</v>
      </c>
      <c r="AM70" s="202" t="str">
        <f t="shared" si="8"/>
        <v>Khá</v>
      </c>
      <c r="AP70" s="244" t="s">
        <v>187</v>
      </c>
      <c r="AQ70" s="245" t="s">
        <v>188</v>
      </c>
      <c r="AR70" s="1">
        <v>56</v>
      </c>
    </row>
    <row r="71" spans="1:44" ht="22.5" customHeight="1">
      <c r="A71" s="207">
        <v>57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54" t="s">
        <v>93</v>
      </c>
      <c r="H71" s="75">
        <f>'[2]Kỹ thuật vi xử lý _L1'!$K68</f>
        <v>6</v>
      </c>
      <c r="I71" s="59"/>
      <c r="J71" s="52">
        <f t="shared" si="0"/>
        <v>6</v>
      </c>
      <c r="K71" s="75">
        <f>'[2]CO SỞ DỮ LIỆU _L1'!$K68</f>
        <v>5</v>
      </c>
      <c r="L71" s="485"/>
      <c r="M71" s="52">
        <f t="shared" si="1"/>
        <v>5</v>
      </c>
      <c r="N71" s="75">
        <f>'[2]Tổng quan về viễn thông'!$K68</f>
        <v>8</v>
      </c>
      <c r="O71" s="59"/>
      <c r="P71" s="52">
        <f t="shared" si="2"/>
        <v>8</v>
      </c>
      <c r="Q71" s="75">
        <f>'[2]LT TDT &amp; S CAO TAN_L1'!$K68</f>
        <v>8</v>
      </c>
      <c r="R71" s="59"/>
      <c r="S71" s="52">
        <f t="shared" si="3"/>
        <v>8</v>
      </c>
      <c r="T71" s="75">
        <f>'[2]XL TÍN HIỆU SỐ _L1 '!$K68</f>
        <v>8</v>
      </c>
      <c r="U71" s="59"/>
      <c r="V71" s="52">
        <f t="shared" si="4"/>
        <v>8</v>
      </c>
      <c r="W71" s="75">
        <f>'[2]LT THONG TIN_L1'!$K68</f>
        <v>3</v>
      </c>
      <c r="X71" s="375">
        <v>5</v>
      </c>
      <c r="Y71" s="52">
        <f t="shared" si="5"/>
        <v>5</v>
      </c>
      <c r="Z71" s="75">
        <f>'[2]GDTC 5'!$K68</f>
        <v>7</v>
      </c>
      <c r="AA71" s="59"/>
      <c r="AB71" s="52">
        <f t="shared" si="6"/>
        <v>7</v>
      </c>
      <c r="AC71" s="52">
        <v>9</v>
      </c>
      <c r="AD71" s="59"/>
      <c r="AE71" s="52">
        <f t="shared" si="9"/>
        <v>9</v>
      </c>
      <c r="AF71" s="52">
        <v>8</v>
      </c>
      <c r="AG71" s="59"/>
      <c r="AH71" s="52">
        <f t="shared" si="10"/>
        <v>8</v>
      </c>
      <c r="AI71" s="52">
        <v>0</v>
      </c>
      <c r="AJ71" s="59"/>
      <c r="AK71" s="52">
        <f t="shared" si="11"/>
        <v>0</v>
      </c>
      <c r="AL71" s="107">
        <f t="shared" si="7"/>
        <v>6.33</v>
      </c>
      <c r="AM71" s="202" t="str">
        <f t="shared" si="8"/>
        <v>TBK</v>
      </c>
      <c r="AP71" s="244" t="s">
        <v>189</v>
      </c>
      <c r="AQ71" s="245" t="s">
        <v>190</v>
      </c>
      <c r="AR71" s="1">
        <v>57</v>
      </c>
    </row>
    <row r="72" spans="1:44" ht="22.5" customHeight="1">
      <c r="A72" s="192">
        <v>58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54" t="s">
        <v>93</v>
      </c>
      <c r="H72" s="75">
        <f>'[2]Kỹ thuật vi xử lý _L1'!$K69</f>
        <v>6</v>
      </c>
      <c r="I72" s="52"/>
      <c r="J72" s="52">
        <f t="shared" si="0"/>
        <v>6</v>
      </c>
      <c r="K72" s="75">
        <f>'[2]CO SỞ DỮ LIỆU _L1'!$K69</f>
        <v>5</v>
      </c>
      <c r="L72" s="486"/>
      <c r="M72" s="52">
        <f t="shared" si="1"/>
        <v>5</v>
      </c>
      <c r="N72" s="75">
        <f>'[2]Tổng quan về viễn thông'!$K69</f>
        <v>5</v>
      </c>
      <c r="O72" s="52"/>
      <c r="P72" s="52">
        <f t="shared" si="2"/>
        <v>5</v>
      </c>
      <c r="Q72" s="75">
        <f>'[2]LT TDT &amp; S CAO TAN_L1'!$K69</f>
        <v>7</v>
      </c>
      <c r="R72" s="52"/>
      <c r="S72" s="52">
        <f t="shared" si="3"/>
        <v>7</v>
      </c>
      <c r="T72" s="75">
        <f>'[2]XL TÍN HIỆU SỐ _L1 '!$K69</f>
        <v>9</v>
      </c>
      <c r="U72" s="52"/>
      <c r="V72" s="52">
        <f t="shared" si="4"/>
        <v>9</v>
      </c>
      <c r="W72" s="75">
        <f>'[2]LT THONG TIN_L1'!$K69</f>
        <v>3</v>
      </c>
      <c r="X72" s="376">
        <v>6</v>
      </c>
      <c r="Y72" s="52">
        <f t="shared" si="5"/>
        <v>6</v>
      </c>
      <c r="Z72" s="75">
        <f>'[2]GDTC 5'!$K69</f>
        <v>6</v>
      </c>
      <c r="AA72" s="52"/>
      <c r="AB72" s="52">
        <f t="shared" si="6"/>
        <v>6</v>
      </c>
      <c r="AC72" s="52">
        <v>7</v>
      </c>
      <c r="AD72" s="52"/>
      <c r="AE72" s="52">
        <f t="shared" si="9"/>
        <v>7</v>
      </c>
      <c r="AF72" s="52">
        <v>8</v>
      </c>
      <c r="AG72" s="52"/>
      <c r="AH72" s="52">
        <f t="shared" si="10"/>
        <v>8</v>
      </c>
      <c r="AI72" s="52">
        <v>0</v>
      </c>
      <c r="AJ72" s="52"/>
      <c r="AK72" s="52">
        <f t="shared" si="11"/>
        <v>0</v>
      </c>
      <c r="AL72" s="107">
        <f t="shared" si="7"/>
        <v>6.04</v>
      </c>
      <c r="AM72" s="202" t="str">
        <f t="shared" si="8"/>
        <v>TBK</v>
      </c>
      <c r="AP72" s="244" t="s">
        <v>191</v>
      </c>
      <c r="AQ72" s="245" t="s">
        <v>192</v>
      </c>
      <c r="AR72" s="1">
        <v>58</v>
      </c>
    </row>
    <row r="73" spans="1:44" ht="22.5" customHeight="1">
      <c r="A73" s="207">
        <v>59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54" t="s">
        <v>93</v>
      </c>
      <c r="H73" s="75">
        <f>'[2]Kỹ thuật vi xử lý _L1'!$K70</f>
        <v>5</v>
      </c>
      <c r="I73" s="59"/>
      <c r="J73" s="52">
        <f t="shared" si="0"/>
        <v>5</v>
      </c>
      <c r="K73" s="75">
        <f>'[2]CO SỞ DỮ LIỆU _L1'!$K70</f>
        <v>5</v>
      </c>
      <c r="L73" s="485"/>
      <c r="M73" s="52">
        <f t="shared" si="1"/>
        <v>5</v>
      </c>
      <c r="N73" s="75">
        <f>'[2]Tổng quan về viễn thông'!$K70</f>
        <v>7</v>
      </c>
      <c r="O73" s="59"/>
      <c r="P73" s="52">
        <f t="shared" si="2"/>
        <v>7</v>
      </c>
      <c r="Q73" s="75">
        <f>'[2]LT TDT &amp; S CAO TAN_L1'!$K70</f>
        <v>9</v>
      </c>
      <c r="R73" s="59"/>
      <c r="S73" s="52">
        <f t="shared" si="3"/>
        <v>9</v>
      </c>
      <c r="T73" s="75">
        <f>'[2]XL TÍN HIỆU SỐ _L1 '!$K70</f>
        <v>8</v>
      </c>
      <c r="U73" s="59"/>
      <c r="V73" s="52">
        <f t="shared" si="4"/>
        <v>8</v>
      </c>
      <c r="W73" s="75">
        <f>'[2]LT THONG TIN_L1'!$K70</f>
        <v>5</v>
      </c>
      <c r="X73" s="59"/>
      <c r="Y73" s="52">
        <f t="shared" si="5"/>
        <v>5</v>
      </c>
      <c r="Z73" s="75">
        <f>'[2]GDTC 5'!$K70</f>
        <v>6</v>
      </c>
      <c r="AA73" s="59"/>
      <c r="AB73" s="52">
        <f t="shared" si="6"/>
        <v>6</v>
      </c>
      <c r="AC73" s="52">
        <v>7</v>
      </c>
      <c r="AD73" s="59"/>
      <c r="AE73" s="52">
        <f t="shared" si="9"/>
        <v>7</v>
      </c>
      <c r="AF73" s="52">
        <v>7</v>
      </c>
      <c r="AG73" s="59"/>
      <c r="AH73" s="52">
        <f t="shared" si="10"/>
        <v>7</v>
      </c>
      <c r="AI73" s="52">
        <v>0</v>
      </c>
      <c r="AJ73" s="59"/>
      <c r="AK73" s="52">
        <f t="shared" si="11"/>
        <v>0</v>
      </c>
      <c r="AL73" s="107">
        <f t="shared" si="7"/>
        <v>6.25</v>
      </c>
      <c r="AM73" s="202" t="str">
        <f t="shared" si="8"/>
        <v>TBK</v>
      </c>
      <c r="AP73" s="244" t="s">
        <v>193</v>
      </c>
      <c r="AQ73" s="245" t="s">
        <v>194</v>
      </c>
      <c r="AR73" s="1">
        <v>59</v>
      </c>
    </row>
    <row r="74" spans="1:44" ht="22.5" customHeight="1">
      <c r="A74" s="192">
        <v>60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54" t="s">
        <v>93</v>
      </c>
      <c r="H74" s="75">
        <f>'[2]Kỹ thuật vi xử lý _L1'!$K71</f>
        <v>5</v>
      </c>
      <c r="I74" s="52"/>
      <c r="J74" s="52">
        <f t="shared" si="0"/>
        <v>5</v>
      </c>
      <c r="K74" s="75">
        <f>'[2]CO SỞ DỮ LIỆU _L1'!$K71</f>
        <v>3</v>
      </c>
      <c r="L74" s="486">
        <v>5</v>
      </c>
      <c r="M74" s="52">
        <f t="shared" si="1"/>
        <v>5</v>
      </c>
      <c r="N74" s="75">
        <f>'[2]Tổng quan về viễn thông'!$K71</f>
        <v>6</v>
      </c>
      <c r="O74" s="52"/>
      <c r="P74" s="52">
        <f t="shared" si="2"/>
        <v>6</v>
      </c>
      <c r="Q74" s="75">
        <f>'[2]LT TDT &amp; S CAO TAN_L1'!$K71</f>
        <v>7</v>
      </c>
      <c r="R74" s="52"/>
      <c r="S74" s="52">
        <f t="shared" si="3"/>
        <v>7</v>
      </c>
      <c r="T74" s="75">
        <f>'[2]XL TÍN HIỆU SỐ _L1 '!$K71</f>
        <v>8</v>
      </c>
      <c r="U74" s="52"/>
      <c r="V74" s="52">
        <f t="shared" si="4"/>
        <v>8</v>
      </c>
      <c r="W74" s="75">
        <f>'[2]LT THONG TIN_L1'!$K71</f>
        <v>6</v>
      </c>
      <c r="X74" s="52"/>
      <c r="Y74" s="52">
        <f t="shared" si="5"/>
        <v>6</v>
      </c>
      <c r="Z74" s="75">
        <f>'[2]GDTC 5'!$K71</f>
        <v>5</v>
      </c>
      <c r="AA74" s="52"/>
      <c r="AB74" s="52">
        <f t="shared" si="6"/>
        <v>5</v>
      </c>
      <c r="AC74" s="52">
        <v>7</v>
      </c>
      <c r="AD74" s="52"/>
      <c r="AE74" s="52">
        <f t="shared" si="9"/>
        <v>7</v>
      </c>
      <c r="AF74" s="52">
        <v>7</v>
      </c>
      <c r="AG74" s="52"/>
      <c r="AH74" s="52">
        <f t="shared" si="10"/>
        <v>7</v>
      </c>
      <c r="AI74" s="52"/>
      <c r="AJ74" s="52"/>
      <c r="AK74" s="52">
        <f t="shared" si="11"/>
        <v>0</v>
      </c>
      <c r="AL74" s="107">
        <f t="shared" si="7"/>
        <v>5.88</v>
      </c>
      <c r="AM74" s="202" t="str">
        <f t="shared" si="8"/>
        <v>TB</v>
      </c>
      <c r="AP74" s="244" t="s">
        <v>195</v>
      </c>
      <c r="AQ74" s="245" t="s">
        <v>196</v>
      </c>
      <c r="AR74" s="1">
        <v>60</v>
      </c>
    </row>
    <row r="75" spans="1:44" ht="22.5" customHeight="1">
      <c r="A75" s="207">
        <v>61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54" t="s">
        <v>93</v>
      </c>
      <c r="H75" s="75">
        <f>'[2]Kỹ thuật vi xử lý _L1'!$K72</f>
        <v>4</v>
      </c>
      <c r="I75" s="59">
        <v>7</v>
      </c>
      <c r="J75" s="52">
        <f t="shared" si="0"/>
        <v>7</v>
      </c>
      <c r="K75" s="75">
        <f>'[2]CO SỞ DỮ LIỆU _L1'!$K72</f>
        <v>4</v>
      </c>
      <c r="L75" s="485">
        <v>6</v>
      </c>
      <c r="M75" s="52">
        <f t="shared" si="1"/>
        <v>6</v>
      </c>
      <c r="N75" s="75">
        <f>'[2]Tổng quan về viễn thông'!$K72</f>
        <v>7</v>
      </c>
      <c r="O75" s="59"/>
      <c r="P75" s="52">
        <f t="shared" si="2"/>
        <v>7</v>
      </c>
      <c r="Q75" s="75">
        <f>'[2]LT TDT &amp; S CAO TAN_L1'!$K72</f>
        <v>8</v>
      </c>
      <c r="R75" s="59"/>
      <c r="S75" s="52">
        <f t="shared" si="3"/>
        <v>8</v>
      </c>
      <c r="T75" s="75">
        <f>'[2]XL TÍN HIỆU SỐ _L1 '!$K72</f>
        <v>8</v>
      </c>
      <c r="U75" s="59"/>
      <c r="V75" s="52">
        <f t="shared" si="4"/>
        <v>8</v>
      </c>
      <c r="W75" s="75">
        <f>'[2]LT THONG TIN_L1'!$K72</f>
        <v>1</v>
      </c>
      <c r="X75" s="375">
        <v>5</v>
      </c>
      <c r="Y75" s="52">
        <f t="shared" si="5"/>
        <v>5</v>
      </c>
      <c r="Z75" s="75">
        <f>'[2]GDTC 5'!$K72</f>
        <v>6</v>
      </c>
      <c r="AA75" s="59"/>
      <c r="AB75" s="52">
        <f t="shared" si="6"/>
        <v>6</v>
      </c>
      <c r="AC75" s="52">
        <v>7</v>
      </c>
      <c r="AD75" s="59"/>
      <c r="AE75" s="52">
        <f t="shared" si="9"/>
        <v>7</v>
      </c>
      <c r="AF75" s="52">
        <v>7</v>
      </c>
      <c r="AG75" s="59"/>
      <c r="AH75" s="52">
        <f t="shared" si="10"/>
        <v>7</v>
      </c>
      <c r="AI75" s="52">
        <v>0</v>
      </c>
      <c r="AJ75" s="59"/>
      <c r="AK75" s="52">
        <f t="shared" si="11"/>
        <v>0</v>
      </c>
      <c r="AL75" s="107">
        <f t="shared" si="7"/>
        <v>6.54</v>
      </c>
      <c r="AM75" s="202" t="str">
        <f aca="true" t="shared" si="12" ref="AM75:AM86">IF(AL75&gt;=9,"Xuất sắc",IF(AL75&gt;=8,"Giỏi",IF(AL75&gt;=7,"Khá",IF(AL75&gt;=6,"TBK",IF(AL75&gt;=5,"TB",IF(AL75&gt;=4,"Yếu","Kém"))))))</f>
        <v>TBK</v>
      </c>
      <c r="AP75" s="244" t="s">
        <v>197</v>
      </c>
      <c r="AQ75" s="245" t="s">
        <v>198</v>
      </c>
      <c r="AR75" s="1">
        <v>61</v>
      </c>
    </row>
    <row r="76" spans="1:44" ht="22.5" customHeight="1">
      <c r="A76" s="192">
        <v>62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54" t="s">
        <v>93</v>
      </c>
      <c r="H76" s="75">
        <f>'[2]Kỹ thuật vi xử lý _L1'!$K73</f>
        <v>7</v>
      </c>
      <c r="I76" s="52"/>
      <c r="J76" s="52">
        <f t="shared" si="0"/>
        <v>7</v>
      </c>
      <c r="K76" s="75">
        <f>'[2]CO SỞ DỮ LIỆU _L1'!$K73</f>
        <v>6</v>
      </c>
      <c r="L76" s="486"/>
      <c r="M76" s="52">
        <f t="shared" si="1"/>
        <v>6</v>
      </c>
      <c r="N76" s="75">
        <f>'[2]Tổng quan về viễn thông'!$K73</f>
        <v>7</v>
      </c>
      <c r="O76" s="52"/>
      <c r="P76" s="52">
        <f t="shared" si="2"/>
        <v>7</v>
      </c>
      <c r="Q76" s="75">
        <f>'[2]LT TDT &amp; S CAO TAN_L1'!$K73</f>
        <v>7</v>
      </c>
      <c r="R76" s="52"/>
      <c r="S76" s="52">
        <f t="shared" si="3"/>
        <v>7</v>
      </c>
      <c r="T76" s="75">
        <f>'[2]XL TÍN HIỆU SỐ _L1 '!$K73</f>
        <v>8</v>
      </c>
      <c r="U76" s="52"/>
      <c r="V76" s="52">
        <f t="shared" si="4"/>
        <v>8</v>
      </c>
      <c r="W76" s="75">
        <f>'[2]LT THONG TIN_L1'!$K73</f>
        <v>5</v>
      </c>
      <c r="X76" s="52"/>
      <c r="Y76" s="52">
        <f t="shared" si="5"/>
        <v>5</v>
      </c>
      <c r="Z76" s="75">
        <f>'[2]GDTC 5'!$K73</f>
        <v>8</v>
      </c>
      <c r="AA76" s="52"/>
      <c r="AB76" s="52">
        <f t="shared" si="6"/>
        <v>8</v>
      </c>
      <c r="AC76" s="52">
        <v>9</v>
      </c>
      <c r="AD76" s="52"/>
      <c r="AE76" s="52">
        <f t="shared" si="9"/>
        <v>9</v>
      </c>
      <c r="AF76" s="52">
        <v>9</v>
      </c>
      <c r="AG76" s="52"/>
      <c r="AH76" s="52">
        <f t="shared" si="10"/>
        <v>9</v>
      </c>
      <c r="AI76" s="52">
        <v>1</v>
      </c>
      <c r="AJ76" s="52"/>
      <c r="AK76" s="52">
        <f t="shared" si="11"/>
        <v>1</v>
      </c>
      <c r="AL76" s="107">
        <f t="shared" si="7"/>
        <v>6.38</v>
      </c>
      <c r="AM76" s="202" t="str">
        <f t="shared" si="12"/>
        <v>TBK</v>
      </c>
      <c r="AP76" s="244" t="s">
        <v>199</v>
      </c>
      <c r="AQ76" s="245" t="s">
        <v>200</v>
      </c>
      <c r="AR76" s="1">
        <v>62</v>
      </c>
    </row>
    <row r="77" spans="1:43" s="489" customFormat="1" ht="22.5" customHeight="1">
      <c r="A77" s="478">
        <v>68</v>
      </c>
      <c r="B77" s="479" t="s">
        <v>217</v>
      </c>
      <c r="C77" s="480" t="s">
        <v>218</v>
      </c>
      <c r="D77" s="481">
        <v>409160118</v>
      </c>
      <c r="E77" s="482" t="s">
        <v>283</v>
      </c>
      <c r="F77" s="483" t="s">
        <v>11</v>
      </c>
      <c r="G77" s="484" t="s">
        <v>93</v>
      </c>
      <c r="H77" s="481">
        <f>'[2]Kỹ thuật vi xử lý _L1'!$K48</f>
        <v>9</v>
      </c>
      <c r="I77" s="485"/>
      <c r="J77" s="486">
        <f>IF(I77="",H77,IF(AND(I77&gt;=5,I77&gt;H77),I77,MAX(H77,I77)))</f>
        <v>9</v>
      </c>
      <c r="K77" s="481">
        <f>'[2]CO SỞ DỮ LIỆU _L1'!$K48</f>
        <v>7</v>
      </c>
      <c r="L77" s="485">
        <v>6</v>
      </c>
      <c r="M77" s="486">
        <f>IF(L77="",K77,IF(AND(L77&gt;=5,L77&gt;K77),L77,MAX(K77,L77)))</f>
        <v>7</v>
      </c>
      <c r="N77" s="481">
        <f>'[2]Tổng quan về viễn thông'!$K48</f>
        <v>7</v>
      </c>
      <c r="O77" s="485"/>
      <c r="P77" s="486">
        <f>IF(O77="",N77,IF(AND(O77&gt;=5,O77&gt;N77),O77,MAX(N77,O77)))</f>
        <v>7</v>
      </c>
      <c r="Q77" s="481">
        <f>'[2]LT TDT &amp; S CAO TAN_L1'!$K48</f>
        <v>8</v>
      </c>
      <c r="R77" s="485"/>
      <c r="S77" s="486">
        <f>IF(R77="",Q77,IF(AND(R77&gt;=5,R77&gt;Q77),R77,MAX(Q77,R77)))</f>
        <v>8</v>
      </c>
      <c r="T77" s="481">
        <f>'[2]XL TÍN HIỆU SỐ _L1 '!$K48</f>
        <v>8</v>
      </c>
      <c r="U77" s="485"/>
      <c r="V77" s="486">
        <f>IF(U77="",T77,IF(AND(U77&gt;=5,U77&gt;T77),U77,MAX(T77,U77)))</f>
        <v>8</v>
      </c>
      <c r="W77" s="481">
        <f>'[2]LT THONG TIN_L1'!$K48</f>
        <v>5</v>
      </c>
      <c r="X77" s="485">
        <v>5</v>
      </c>
      <c r="Y77" s="486">
        <f>IF(X77="",W77,IF(AND(X77&gt;=5,X77&gt;W77),X77,MAX(W77,X77)))</f>
        <v>5</v>
      </c>
      <c r="Z77" s="481">
        <f>'[2]GDTC 5'!$K48</f>
        <v>7</v>
      </c>
      <c r="AA77" s="485"/>
      <c r="AB77" s="486">
        <f>IF(AA77="",Z77,IF(AND(AA77&gt;=5,AA77&gt;Z77),AA77,MAX(Z77,AA77)))</f>
        <v>7</v>
      </c>
      <c r="AC77" s="486">
        <v>7</v>
      </c>
      <c r="AD77" s="485"/>
      <c r="AE77" s="486">
        <f>IF(AD77="",AC77,IF(AND(AD77&gt;=5,AD77&gt;AC77),AD77,MAX(AC77,AD77)))</f>
        <v>7</v>
      </c>
      <c r="AF77" s="486">
        <v>7</v>
      </c>
      <c r="AG77" s="485"/>
      <c r="AH77" s="486">
        <f>IF(AG77="",AF77,IF(AND(AG77&gt;=5,AG77&gt;AF77),AG77,MAX(AF77,AG77)))</f>
        <v>7</v>
      </c>
      <c r="AI77" s="486"/>
      <c r="AJ77" s="485"/>
      <c r="AK77" s="486">
        <f>IF(AJ77="",AI77,IF(AND(AJ77&gt;=5,AJ77&gt;AI77),AJ77,MAX(AI77,AJ77)))</f>
        <v>0</v>
      </c>
      <c r="AL77" s="487">
        <f>ROUND(SUMPRODUCT(H77:AB77,$H$9:$AB$9)/SUM($H$9:$AB$9),2)</f>
        <v>7.35</v>
      </c>
      <c r="AM77" s="488" t="str">
        <f>IF(AL77&gt;=9,"Xuất sắc",IF(AL77&gt;=8,"Giỏi",IF(AL77&gt;=7,"Khá",IF(AL77&gt;=6,"TBK",IF(AL77&gt;=5,"TB",IF(AL77&gt;=4,"Yếu","Kém"))))))</f>
        <v>Khá</v>
      </c>
      <c r="AP77" s="490"/>
      <c r="AQ77" s="491"/>
    </row>
    <row r="78" spans="1:39" s="500" customFormat="1" ht="22.5" customHeight="1">
      <c r="A78" s="492">
        <v>69</v>
      </c>
      <c r="B78" s="493" t="s">
        <v>219</v>
      </c>
      <c r="C78" s="494" t="s">
        <v>218</v>
      </c>
      <c r="D78" s="495">
        <v>409160119</v>
      </c>
      <c r="E78" s="496" t="s">
        <v>284</v>
      </c>
      <c r="F78" s="497" t="s">
        <v>15</v>
      </c>
      <c r="G78" s="498" t="s">
        <v>93</v>
      </c>
      <c r="H78" s="495"/>
      <c r="I78" s="499"/>
      <c r="J78" s="499">
        <f>IF(I78="",H78,IF(H78&gt;=5,I78,MAX(H78,I78)))</f>
        <v>0</v>
      </c>
      <c r="K78" s="495"/>
      <c r="L78" s="499"/>
      <c r="M78" s="499">
        <f>IF(L78="",K78,IF(K78&gt;=5,L78,MAX(K78,L78)))</f>
        <v>0</v>
      </c>
      <c r="N78" s="495"/>
      <c r="O78" s="499"/>
      <c r="P78" s="499">
        <f>IF(O78="",N78,IF(N78&gt;=5,O78,MAX(N78,O78)))</f>
        <v>0</v>
      </c>
      <c r="Q78" s="495"/>
      <c r="R78" s="499"/>
      <c r="S78" s="499">
        <f>IF(R78="",Q78,IF(Q78&gt;=5,R78,MAX(Q78,R78)))</f>
        <v>0</v>
      </c>
      <c r="T78" s="495"/>
      <c r="U78" s="499"/>
      <c r="V78" s="499">
        <f>IF(U78="",T78,IF(T78&gt;=5,U78,MAX(T78,U78)))</f>
        <v>0</v>
      </c>
      <c r="W78" s="495"/>
      <c r="X78" s="499"/>
      <c r="Y78" s="499">
        <f>IF(X78="",W78,IF(W78&gt;=5,X78,MAX(W78,X78)))</f>
        <v>0</v>
      </c>
      <c r="Z78" s="495"/>
      <c r="AA78" s="499"/>
      <c r="AB78" s="499">
        <f>IF(AA78="",Z78,IF(Z78&gt;=5,AA78,MAX(Z78,AA78)))</f>
        <v>0</v>
      </c>
      <c r="AC78" s="500">
        <v>6</v>
      </c>
      <c r="AD78" s="499"/>
      <c r="AE78" s="499">
        <f>IF(AD78="",AC78,IF(AND(AD78&gt;=5,AD78&gt;AC78),AD78,MAX(AC78,AD78)))</f>
        <v>6</v>
      </c>
      <c r="AF78" s="499">
        <v>6</v>
      </c>
      <c r="AG78" s="499"/>
      <c r="AH78" s="499">
        <f>IF(AG78="",AF78,IF(AND(AG78&gt;=5,AG78&gt;AF78),AG78,MAX(AF78,AG78)))</f>
        <v>6</v>
      </c>
      <c r="AI78" s="499"/>
      <c r="AJ78" s="499"/>
      <c r="AK78" s="499">
        <f>IF(AJ78="",AI78,IF(AND(AJ78&gt;=5,AJ78&gt;AI78),AJ78,MAX(AI78,AJ78)))</f>
        <v>0</v>
      </c>
      <c r="AL78" s="501">
        <f>ROUND(SUMPRODUCT(H78:AB78,$H$9:$AB$9)/SUM($H$9:$AB$9),2)</f>
        <v>0</v>
      </c>
      <c r="AM78" s="502" t="str">
        <f>IF(AL78&gt;=9,"Xuất sắc",IF(AL78&gt;=8,"Giỏi",IF(AL78&gt;=7,"Khá",IF(AL78&gt;=6,"TBK",IF(AL78&gt;=5,"TB",IF(AL78&gt;=4,"Yếu","Kém"))))))</f>
        <v>Kém</v>
      </c>
    </row>
    <row r="79" spans="1:44" ht="22.5" customHeight="1">
      <c r="A79" s="207">
        <v>63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61" t="s">
        <v>92</v>
      </c>
      <c r="H79" s="75">
        <f>'[2]Kỹ thuật vi xử lý _L1'!$K75</f>
        <v>7</v>
      </c>
      <c r="I79" s="59"/>
      <c r="J79" s="52">
        <f>IF(I79="",H79,IF(AND(I79&gt;=5,I79&gt;H79),I79,MAX(H79,I79)))</f>
        <v>7</v>
      </c>
      <c r="K79" s="75">
        <f>'[2]CO SỞ DỮ LIỆU _L1'!$K75</f>
        <v>6</v>
      </c>
      <c r="L79" s="485"/>
      <c r="M79" s="52">
        <f>IF(L79="",K79,IF(AND(L79&gt;=5,L79&gt;K79),L79,MAX(K79,L79)))</f>
        <v>6</v>
      </c>
      <c r="N79" s="75">
        <f>'[2]Tổng quan về viễn thông'!$K75</f>
        <v>7</v>
      </c>
      <c r="O79" s="59"/>
      <c r="P79" s="52">
        <f>IF(O79="",N79,IF(AND(O79&gt;=5,O79&gt;N79),O79,MAX(N79,O79)))</f>
        <v>7</v>
      </c>
      <c r="Q79" s="75">
        <f>'[2]LT TDT &amp; S CAO TAN_L1'!$K75</f>
        <v>7</v>
      </c>
      <c r="R79" s="59"/>
      <c r="S79" s="52">
        <f>IF(R79="",Q79,IF(AND(R79&gt;=5,R79&gt;Q79),R79,MAX(Q79,R79)))</f>
        <v>7</v>
      </c>
      <c r="T79" s="75">
        <f>'[2]XL TÍN HIỆU SỐ _L1 '!$K75</f>
        <v>8</v>
      </c>
      <c r="U79" s="59"/>
      <c r="V79" s="52">
        <f>IF(U79="",T79,IF(AND(U79&gt;=5,U79&gt;T79),U79,MAX(T79,U79)))</f>
        <v>8</v>
      </c>
      <c r="W79" s="75">
        <f>'[2]LT THONG TIN_L1'!$K75</f>
        <v>3</v>
      </c>
      <c r="X79" s="375">
        <v>8</v>
      </c>
      <c r="Y79" s="52">
        <f>IF(X79="",W79,IF(AND(X79&gt;=5,X79&gt;W79),X79,MAX(W79,X79)))</f>
        <v>8</v>
      </c>
      <c r="Z79" s="75">
        <f>'[2]GDTC 5'!$K75</f>
        <v>6</v>
      </c>
      <c r="AA79" s="59"/>
      <c r="AB79" s="52">
        <f>IF(AA79="",Z79,IF(AND(AA79&gt;=5,AA79&gt;Z79),AA79,MAX(Z79,AA79)))</f>
        <v>6</v>
      </c>
      <c r="AC79" s="52">
        <v>7</v>
      </c>
      <c r="AD79" s="59"/>
      <c r="AE79" s="52">
        <f t="shared" si="9"/>
        <v>7</v>
      </c>
      <c r="AF79" s="52">
        <v>7</v>
      </c>
      <c r="AG79" s="59"/>
      <c r="AH79" s="52">
        <f t="shared" si="10"/>
        <v>7</v>
      </c>
      <c r="AI79" s="52">
        <v>10</v>
      </c>
      <c r="AJ79" s="59"/>
      <c r="AK79" s="52">
        <f t="shared" si="11"/>
        <v>10</v>
      </c>
      <c r="AL79" s="107">
        <f t="shared" si="7"/>
        <v>7.25</v>
      </c>
      <c r="AM79" s="202" t="str">
        <f t="shared" si="12"/>
        <v>Khá</v>
      </c>
      <c r="AP79" s="244" t="s">
        <v>201</v>
      </c>
      <c r="AQ79" s="245" t="s">
        <v>202</v>
      </c>
      <c r="AR79" s="1">
        <v>63</v>
      </c>
    </row>
    <row r="80" spans="1:44" ht="22.5" customHeight="1">
      <c r="A80" s="192">
        <v>64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61" t="s">
        <v>93</v>
      </c>
      <c r="H80" s="75">
        <f>'[2]Kỹ thuật vi xử lý _L1'!$K76</f>
        <v>5</v>
      </c>
      <c r="I80" s="52"/>
      <c r="J80" s="52">
        <f>IF(I80="",H80,IF(AND(I80&gt;=5,I80&gt;H80),I80,MAX(H80,I80)))</f>
        <v>5</v>
      </c>
      <c r="K80" s="75">
        <f>'[2]CO SỞ DỮ LIỆU _L1'!$K76</f>
        <v>4</v>
      </c>
      <c r="L80" s="486">
        <v>7</v>
      </c>
      <c r="M80" s="52">
        <f>IF(L80="",K80,IF(AND(L80&gt;=5,L80&gt;K80),L80,MAX(K80,L80)))</f>
        <v>7</v>
      </c>
      <c r="N80" s="75">
        <f>'[2]Tổng quan về viễn thông'!$K76</f>
        <v>7</v>
      </c>
      <c r="O80" s="52"/>
      <c r="P80" s="52">
        <f>IF(O80="",N80,IF(AND(O80&gt;=5,O80&gt;N80),O80,MAX(N80,O80)))</f>
        <v>7</v>
      </c>
      <c r="Q80" s="75">
        <f>'[2]LT TDT &amp; S CAO TAN_L1'!$K76</f>
        <v>8</v>
      </c>
      <c r="R80" s="52"/>
      <c r="S80" s="52">
        <f>IF(R80="",Q80,IF(AND(R80&gt;=5,R80&gt;Q80),R80,MAX(Q80,R80)))</f>
        <v>8</v>
      </c>
      <c r="T80" s="75">
        <f>'[2]XL TÍN HIỆU SỐ _L1 '!$K76</f>
        <v>9</v>
      </c>
      <c r="U80" s="52"/>
      <c r="V80" s="52">
        <f>IF(U80="",T80,IF(AND(U80&gt;=5,U80&gt;T80),U80,MAX(T80,U80)))</f>
        <v>9</v>
      </c>
      <c r="W80" s="75">
        <f>'[2]LT THONG TIN_L1'!$K76</f>
        <v>4</v>
      </c>
      <c r="X80" s="376">
        <v>5</v>
      </c>
      <c r="Y80" s="52">
        <f>IF(X80="",W80,IF(AND(X80&gt;=5,X80&gt;W80),X80,MAX(W80,X80)))</f>
        <v>5</v>
      </c>
      <c r="Z80" s="75">
        <f>'[2]GDTC 5'!$K76</f>
        <v>5</v>
      </c>
      <c r="AA80" s="52"/>
      <c r="AB80" s="52">
        <f>IF(AA80="",Z80,IF(AND(AA80&gt;=5,AA80&gt;Z80),AA80,MAX(Z80,AA80)))</f>
        <v>5</v>
      </c>
      <c r="AC80" s="52">
        <v>8</v>
      </c>
      <c r="AD80" s="52"/>
      <c r="AE80" s="52">
        <f>IF(AD80="",AC80,IF(AND(AD80&gt;=5,AD80&gt;AC80),AD80,MAX(AC80,AD80)))</f>
        <v>8</v>
      </c>
      <c r="AF80" s="52">
        <v>8</v>
      </c>
      <c r="AG80" s="52"/>
      <c r="AH80" s="52">
        <f>IF(AG80="",AF80,IF(AND(AG80&gt;=5,AG80&gt;AF80),AG80,MAX(AF80,AG80)))</f>
        <v>8</v>
      </c>
      <c r="AI80" s="52">
        <v>10</v>
      </c>
      <c r="AJ80" s="52"/>
      <c r="AK80" s="52">
        <f>IF(AJ80="",AI80,IF(AND(AJ80&gt;=5,AJ80&gt;AI80),AJ80,MAX(AI80,AJ80)))</f>
        <v>10</v>
      </c>
      <c r="AL80" s="107">
        <f t="shared" si="7"/>
        <v>6.92</v>
      </c>
      <c r="AM80" s="202" t="str">
        <f t="shared" si="12"/>
        <v>TBK</v>
      </c>
      <c r="AP80" s="244" t="s">
        <v>203</v>
      </c>
      <c r="AQ80" s="245" t="s">
        <v>204</v>
      </c>
      <c r="AR80" s="1">
        <v>64</v>
      </c>
    </row>
    <row r="81" spans="1:44" ht="22.5" customHeight="1">
      <c r="A81" s="207">
        <v>65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61" t="s">
        <v>93</v>
      </c>
      <c r="H81" s="75">
        <f>'[2]Kỹ thuật vi xử lý _L1'!$K77</f>
        <v>6</v>
      </c>
      <c r="I81" s="59"/>
      <c r="J81" s="52">
        <f>IF(I81="",H81,IF(AND(I81&gt;=5,I81&gt;H81),I81,MAX(H81,I81)))</f>
        <v>6</v>
      </c>
      <c r="K81" s="75">
        <f>'[2]CO SỞ DỮ LIỆU _L1'!$K77</f>
        <v>8</v>
      </c>
      <c r="L81" s="485"/>
      <c r="M81" s="52">
        <f>IF(L81="",K81,IF(AND(L81&gt;=5,L81&gt;K81),L81,MAX(K81,L81)))</f>
        <v>8</v>
      </c>
      <c r="N81" s="75">
        <f>'[2]Tổng quan về viễn thông'!$K77</f>
        <v>8</v>
      </c>
      <c r="O81" s="59"/>
      <c r="P81" s="52">
        <f>IF(O81="",N81,IF(AND(O81&gt;=5,O81&gt;N81),O81,MAX(N81,O81)))</f>
        <v>8</v>
      </c>
      <c r="Q81" s="75">
        <f>'[2]LT TDT &amp; S CAO TAN_L1'!$K77</f>
        <v>9</v>
      </c>
      <c r="R81" s="59"/>
      <c r="S81" s="52">
        <f>IF(R81="",Q81,IF(AND(R81&gt;=5,R81&gt;Q81),R81,MAX(Q81,R81)))</f>
        <v>9</v>
      </c>
      <c r="T81" s="75">
        <f>'[2]XL TÍN HIỆU SỐ _L1 '!$K77</f>
        <v>9</v>
      </c>
      <c r="U81" s="59"/>
      <c r="V81" s="52">
        <f>IF(U81="",T81,IF(AND(U81&gt;=5,U81&gt;T81),U81,MAX(T81,U81)))</f>
        <v>9</v>
      </c>
      <c r="W81" s="75">
        <f>'[2]LT THONG TIN_L1'!$K77</f>
        <v>9</v>
      </c>
      <c r="X81" s="59"/>
      <c r="Y81" s="52">
        <f>IF(X81="",W81,IF(AND(X81&gt;=5,X81&gt;W81),X81,MAX(W81,X81)))</f>
        <v>9</v>
      </c>
      <c r="Z81" s="75">
        <f>'[2]GDTC 5'!$K77</f>
        <v>6</v>
      </c>
      <c r="AA81" s="59"/>
      <c r="AB81" s="52">
        <f>IF(AA81="",Z81,IF(AND(AA81&gt;=5,AA81&gt;Z81),AA81,MAX(Z81,AA81)))</f>
        <v>6</v>
      </c>
      <c r="AC81" s="52">
        <v>10</v>
      </c>
      <c r="AD81" s="59"/>
      <c r="AE81" s="52">
        <f>IF(AD81="",AC81,IF(AND(AD81&gt;=5,AD81&gt;AC81),AD81,MAX(AC81,AD81)))</f>
        <v>10</v>
      </c>
      <c r="AF81" s="52">
        <v>10</v>
      </c>
      <c r="AG81" s="59"/>
      <c r="AH81" s="52">
        <f>IF(AG81="",AF81,IF(AND(AG81&gt;=5,AG81&gt;AF81),AG81,MAX(AF81,AG81)))</f>
        <v>10</v>
      </c>
      <c r="AI81" s="52">
        <v>6</v>
      </c>
      <c r="AJ81" s="59"/>
      <c r="AK81" s="52">
        <f>IF(AJ81="",AI81,IF(AND(AJ81&gt;=5,AJ81&gt;AI81),AJ81,MAX(AI81,AJ81)))</f>
        <v>6</v>
      </c>
      <c r="AL81" s="107">
        <f t="shared" si="7"/>
        <v>8.08</v>
      </c>
      <c r="AM81" s="202" t="str">
        <f t="shared" si="12"/>
        <v>Giỏi</v>
      </c>
      <c r="AP81" s="246" t="s">
        <v>205</v>
      </c>
      <c r="AQ81" s="247" t="s">
        <v>206</v>
      </c>
      <c r="AR81" s="1">
        <v>65</v>
      </c>
    </row>
    <row r="82" spans="1:44" ht="22.5" customHeight="1">
      <c r="A82" s="192">
        <v>66</v>
      </c>
      <c r="B82" s="288" t="s">
        <v>207</v>
      </c>
      <c r="C82" s="289" t="s">
        <v>208</v>
      </c>
      <c r="D82" s="290">
        <v>409160123</v>
      </c>
      <c r="E82" s="291" t="s">
        <v>288</v>
      </c>
      <c r="F82" s="292" t="s">
        <v>30</v>
      </c>
      <c r="G82" s="293" t="s">
        <v>93</v>
      </c>
      <c r="H82" s="290">
        <f>'[2]Kỹ thuật vi xử lý _L1'!$K78</f>
        <v>6</v>
      </c>
      <c r="I82" s="243"/>
      <c r="J82" s="243">
        <f>IF(I82="",H82,IF(AND(I82&gt;=5,I82&gt;H82),I82,MAX(H82,I82)))</f>
        <v>6</v>
      </c>
      <c r="K82" s="290">
        <f>'[2]CO SỞ DỮ LIỆU _L1'!$K78</f>
        <v>5</v>
      </c>
      <c r="L82" s="534"/>
      <c r="M82" s="243">
        <f>IF(L82="",K82,IF(AND(L82&gt;=5,L82&gt;K82),L82,MAX(K82,L82)))</f>
        <v>5</v>
      </c>
      <c r="N82" s="290">
        <f>'[2]Tổng quan về viễn thông'!$K78</f>
        <v>7</v>
      </c>
      <c r="O82" s="243"/>
      <c r="P82" s="243">
        <f>IF(O82="",N82,IF(AND(O82&gt;=5,O82&gt;N82),O82,MAX(N82,O82)))</f>
        <v>7</v>
      </c>
      <c r="Q82" s="290">
        <f>'[2]LT TDT &amp; S CAO TAN_L1'!$K78</f>
        <v>8</v>
      </c>
      <c r="R82" s="243"/>
      <c r="S82" s="243">
        <f>IF(R82="",Q82,IF(AND(R82&gt;=5,R82&gt;Q82),R82,MAX(Q82,R82)))</f>
        <v>8</v>
      </c>
      <c r="T82" s="290">
        <f>'[2]XL TÍN HIỆU SỐ _L1 '!$K78</f>
        <v>8</v>
      </c>
      <c r="U82" s="243"/>
      <c r="V82" s="243">
        <f>IF(U82="",T82,IF(AND(U82&gt;=5,U82&gt;T82),U82,MAX(T82,U82)))</f>
        <v>8</v>
      </c>
      <c r="W82" s="290">
        <f>'[2]LT THONG TIN_L1'!$K78</f>
        <v>4</v>
      </c>
      <c r="X82" s="456">
        <v>5</v>
      </c>
      <c r="Y82" s="243">
        <f>IF(X82="",W82,IF(AND(X82&gt;=5,X82&gt;W82),X82,MAX(W82,X82)))</f>
        <v>5</v>
      </c>
      <c r="Z82" s="290">
        <f>'[2]GDTC 5'!$K78</f>
        <v>7</v>
      </c>
      <c r="AA82" s="243"/>
      <c r="AB82" s="243">
        <f>IF(AA82="",Z82,IF(AND(AA82&gt;=5,AA82&gt;Z82),AA82,MAX(Z82,AA82)))</f>
        <v>7</v>
      </c>
      <c r="AC82" s="243">
        <v>8</v>
      </c>
      <c r="AD82" s="243"/>
      <c r="AE82" s="243">
        <f>IF(AD82="",AC82,IF(AND(AD82&gt;=5,AD82&gt;AC82),AD82,MAX(AC82,AD82)))</f>
        <v>8</v>
      </c>
      <c r="AF82" s="243">
        <v>8</v>
      </c>
      <c r="AG82" s="243"/>
      <c r="AH82" s="243">
        <f>IF(AG82="",AF82,IF(AND(AG82&gt;=5,AG82&gt;AF82),AG82,MAX(AF82,AG82)))</f>
        <v>8</v>
      </c>
      <c r="AI82" s="243">
        <v>10</v>
      </c>
      <c r="AJ82" s="243"/>
      <c r="AK82" s="243">
        <f>IF(AJ82="",AI82,IF(AND(AJ82&gt;=5,AJ82&gt;AI82),AJ82,MAX(AI82,AJ82)))</f>
        <v>10</v>
      </c>
      <c r="AL82" s="107">
        <f>ROUND(SUMPRODUCT(H82:AK82,$H$9:$AK$9)/SUM($H$9:$AK$9),2)</f>
        <v>6.63</v>
      </c>
      <c r="AM82" s="294" t="str">
        <f t="shared" si="12"/>
        <v>TBK</v>
      </c>
      <c r="AP82" s="246" t="s">
        <v>207</v>
      </c>
      <c r="AQ82" s="247" t="s">
        <v>208</v>
      </c>
      <c r="AR82" s="1">
        <v>66</v>
      </c>
    </row>
    <row r="83" spans="1:44" s="120" customFormat="1" ht="21" customHeight="1">
      <c r="A83" s="207">
        <v>67</v>
      </c>
      <c r="B83" s="317" t="s">
        <v>319</v>
      </c>
      <c r="C83" s="318" t="s">
        <v>314</v>
      </c>
      <c r="D83" s="48">
        <v>408160073</v>
      </c>
      <c r="E83" s="319">
        <v>33208</v>
      </c>
      <c r="F83" s="48" t="s">
        <v>12</v>
      </c>
      <c r="G83" s="61" t="s">
        <v>93</v>
      </c>
      <c r="H83" s="226"/>
      <c r="I83" s="226"/>
      <c r="J83" s="226"/>
      <c r="K83" s="226"/>
      <c r="L83" s="543"/>
      <c r="M83" s="226"/>
      <c r="N83" s="226"/>
      <c r="O83" s="225"/>
      <c r="P83" s="227"/>
      <c r="Q83" s="225"/>
      <c r="R83" s="226"/>
      <c r="S83" s="227"/>
      <c r="T83" s="227"/>
      <c r="U83" s="227"/>
      <c r="V83" s="295"/>
      <c r="W83" s="296"/>
      <c r="X83" s="226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107">
        <f>ROUND(SUMPRODUCT(H83:AK83,$H$9:$AK$9)/SUM($H$9:$AK$9),2)</f>
        <v>0</v>
      </c>
      <c r="AM83" s="202" t="str">
        <f t="shared" si="12"/>
        <v>Kém</v>
      </c>
      <c r="AP83" s="248" t="s">
        <v>319</v>
      </c>
      <c r="AQ83" s="249" t="s">
        <v>314</v>
      </c>
      <c r="AR83" s="1">
        <v>69</v>
      </c>
    </row>
    <row r="84" spans="1:44" s="120" customFormat="1" ht="21" customHeight="1">
      <c r="A84" s="192">
        <v>68</v>
      </c>
      <c r="B84" s="320" t="s">
        <v>147</v>
      </c>
      <c r="C84" s="321" t="s">
        <v>320</v>
      </c>
      <c r="D84" s="322">
        <v>408160095</v>
      </c>
      <c r="E84" s="323">
        <v>33213</v>
      </c>
      <c r="F84" s="324" t="s">
        <v>11</v>
      </c>
      <c r="G84" s="61" t="s">
        <v>93</v>
      </c>
      <c r="H84" s="226"/>
      <c r="I84" s="226"/>
      <c r="J84" s="226"/>
      <c r="K84" s="226"/>
      <c r="L84" s="543"/>
      <c r="M84" s="226"/>
      <c r="N84" s="226"/>
      <c r="O84" s="225"/>
      <c r="P84" s="227"/>
      <c r="Q84" s="225"/>
      <c r="R84" s="226"/>
      <c r="S84" s="227"/>
      <c r="T84" s="227"/>
      <c r="U84" s="227"/>
      <c r="V84" s="295"/>
      <c r="W84" s="296"/>
      <c r="X84" s="226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107">
        <f>ROUND(SUMPRODUCT(H84:AK84,$H$9:$AK$9)/SUM($H$9:$AK$9),2)</f>
        <v>0</v>
      </c>
      <c r="AM84" s="202" t="str">
        <f t="shared" si="12"/>
        <v>Kém</v>
      </c>
      <c r="AP84" s="325" t="s">
        <v>147</v>
      </c>
      <c r="AQ84" s="326" t="s">
        <v>320</v>
      </c>
      <c r="AR84" s="1">
        <v>70</v>
      </c>
    </row>
    <row r="85" spans="1:42" s="251" customFormat="1" ht="21" customHeight="1">
      <c r="A85" s="207">
        <v>69</v>
      </c>
      <c r="B85" s="55" t="s">
        <v>318</v>
      </c>
      <c r="C85" s="56" t="s">
        <v>198</v>
      </c>
      <c r="D85" s="75">
        <v>407160102</v>
      </c>
      <c r="E85" s="297">
        <v>32858</v>
      </c>
      <c r="F85" s="46" t="s">
        <v>235</v>
      </c>
      <c r="G85" s="61" t="s">
        <v>93</v>
      </c>
      <c r="H85" s="75">
        <f>'[3]HK1'!L77</f>
        <v>0</v>
      </c>
      <c r="I85" s="75">
        <f>'[3]HK1'!O77</f>
        <v>0</v>
      </c>
      <c r="J85" s="75">
        <f>'[3]HK1'!R77</f>
        <v>0</v>
      </c>
      <c r="K85" s="75">
        <f>'[3]HK1'!U77</f>
        <v>0</v>
      </c>
      <c r="L85" s="481">
        <f>'[3]HK1'!X77</f>
        <v>0</v>
      </c>
      <c r="M85" s="75">
        <f>'[3]HK2'!I71</f>
        <v>0</v>
      </c>
      <c r="N85" s="75">
        <f>'[3]HK2'!L71</f>
        <v>0</v>
      </c>
      <c r="O85" s="75">
        <f>'[3]HK2'!O71</f>
        <v>0</v>
      </c>
      <c r="P85" s="75">
        <f>'[3]HK2'!R71</f>
        <v>0</v>
      </c>
      <c r="Q85" s="59">
        <f>'[3]HK2'!U71</f>
        <v>0</v>
      </c>
      <c r="R85" s="52">
        <f>'[3]HK2'!X71</f>
        <v>0</v>
      </c>
      <c r="S85" s="75">
        <f>'[3]HK3'!J78</f>
        <v>0</v>
      </c>
      <c r="T85" s="75">
        <f>'[3]HK3'!M78</f>
        <v>0</v>
      </c>
      <c r="U85" s="75">
        <f>'[3]HK3'!P78</f>
        <v>0</v>
      </c>
      <c r="V85" s="75">
        <f>'[3]HK3'!S78</f>
        <v>0</v>
      </c>
      <c r="W85" s="75">
        <f>'[3]HK3'!V78</f>
        <v>0</v>
      </c>
      <c r="X85" s="457">
        <f>'[3]HK3'!Y78</f>
        <v>0</v>
      </c>
      <c r="Y85" s="75">
        <f>'[3]HK3'!AB78</f>
        <v>0</v>
      </c>
      <c r="Z85" s="75">
        <f>'[3]HK3'!AE78</f>
        <v>0</v>
      </c>
      <c r="AA85" s="75">
        <f>'[3]HK4'!I78</f>
        <v>0</v>
      </c>
      <c r="AB85" s="59">
        <f>'[3]HK4'!L78</f>
        <v>0</v>
      </c>
      <c r="AC85" s="59">
        <f>'[3]HK4'!O78</f>
        <v>0</v>
      </c>
      <c r="AD85" s="59">
        <f>'[3]HK4'!R78</f>
        <v>0</v>
      </c>
      <c r="AE85" s="59">
        <f>'[3]HK4'!U78</f>
        <v>0</v>
      </c>
      <c r="AF85" s="59">
        <f>'[3]HK4'!X78</f>
        <v>0</v>
      </c>
      <c r="AG85" s="59">
        <f>'[3]HK4'!AA78</f>
        <v>0</v>
      </c>
      <c r="AH85" s="59">
        <f>'[3]HK4'!AD78</f>
        <v>0</v>
      </c>
      <c r="AI85" s="59"/>
      <c r="AJ85" s="59"/>
      <c r="AK85" s="59">
        <f>'[3]HK4'!AG78</f>
        <v>0</v>
      </c>
      <c r="AL85" s="107">
        <f>ROUND(SUMPRODUCT(H85:AK85,$H$9:$AK$9)/SUM($H$9:$AK$9),2)</f>
        <v>0</v>
      </c>
      <c r="AM85" s="327" t="str">
        <f t="shared" si="12"/>
        <v>Kém</v>
      </c>
      <c r="AN85" s="133"/>
      <c r="AO85" s="133"/>
      <c r="AP85" s="133"/>
    </row>
    <row r="86" spans="1:76" s="287" customFormat="1" ht="21" customHeight="1">
      <c r="A86" s="341">
        <v>70</v>
      </c>
      <c r="B86" s="230" t="s">
        <v>329</v>
      </c>
      <c r="C86" s="231" t="s">
        <v>209</v>
      </c>
      <c r="D86" s="228">
        <v>407160105</v>
      </c>
      <c r="E86" s="298">
        <v>32497</v>
      </c>
      <c r="F86" s="299" t="s">
        <v>22</v>
      </c>
      <c r="G86" s="234" t="s">
        <v>93</v>
      </c>
      <c r="H86" s="228">
        <f>'[3]HK1'!L78</f>
        <v>0</v>
      </c>
      <c r="I86" s="228">
        <f>'[3]HK1'!O78</f>
        <v>0</v>
      </c>
      <c r="J86" s="228">
        <f>'[3]HK1'!R78</f>
        <v>0</v>
      </c>
      <c r="K86" s="228">
        <f>'[3]HK1'!U78</f>
        <v>0</v>
      </c>
      <c r="L86" s="535">
        <f>'[3]HK1'!X78</f>
        <v>0</v>
      </c>
      <c r="M86" s="228">
        <f>'[3]HK2'!I72</f>
        <v>0</v>
      </c>
      <c r="N86" s="228">
        <f>'[3]HK2'!L72</f>
        <v>0</v>
      </c>
      <c r="O86" s="228">
        <f>'[3]HK2'!O72</f>
        <v>0</v>
      </c>
      <c r="P86" s="228">
        <f>'[3]HK2'!R72</f>
        <v>0</v>
      </c>
      <c r="Q86" s="328">
        <f>'[3]HK2'!U72</f>
        <v>0</v>
      </c>
      <c r="R86" s="229">
        <f>'[3]HK2'!X72</f>
        <v>0</v>
      </c>
      <c r="S86" s="228">
        <f>'[3]HK3'!J79</f>
        <v>0</v>
      </c>
      <c r="T86" s="228">
        <f>'[3]HK3'!M79</f>
        <v>0</v>
      </c>
      <c r="U86" s="228">
        <f>'[3]HK3'!P79</f>
        <v>0</v>
      </c>
      <c r="V86" s="228">
        <f>'[3]HK3'!S79</f>
        <v>0</v>
      </c>
      <c r="W86" s="228">
        <f>'[3]HK3'!V79</f>
        <v>0</v>
      </c>
      <c r="X86" s="458">
        <f>'[3]HK3'!Y79</f>
        <v>0</v>
      </c>
      <c r="Y86" s="228">
        <f>'[3]HK3'!AB79</f>
        <v>0</v>
      </c>
      <c r="Z86" s="228">
        <f>'[3]HK3'!AE79</f>
        <v>0</v>
      </c>
      <c r="AA86" s="228">
        <f>'[3]HK4'!I79</f>
        <v>0</v>
      </c>
      <c r="AB86" s="328">
        <f>'[3]HK4'!L79</f>
        <v>0</v>
      </c>
      <c r="AC86" s="328">
        <f>'[3]HK4'!O79</f>
        <v>0</v>
      </c>
      <c r="AD86" s="328">
        <f>'[3]HK4'!R79</f>
        <v>0</v>
      </c>
      <c r="AE86" s="328">
        <f>'[3]HK4'!U79</f>
        <v>0</v>
      </c>
      <c r="AF86" s="328">
        <f>'[3]HK4'!X79</f>
        <v>0</v>
      </c>
      <c r="AG86" s="328">
        <f>'[3]HK4'!AA79</f>
        <v>0</v>
      </c>
      <c r="AH86" s="328">
        <f>'[3]HK4'!AD79</f>
        <v>0</v>
      </c>
      <c r="AI86" s="328"/>
      <c r="AJ86" s="328"/>
      <c r="AK86" s="328">
        <f>'[3]HK4'!AG79</f>
        <v>0</v>
      </c>
      <c r="AL86" s="107">
        <f>ROUND(SUMPRODUCT(H86:AK86,$H$9:$AK$9)/SUM($H$9:$AK$9),2)</f>
        <v>0</v>
      </c>
      <c r="AM86" s="329" t="str">
        <f t="shared" si="12"/>
        <v>Kém</v>
      </c>
      <c r="AN86" s="133"/>
      <c r="AO86" s="133"/>
      <c r="AP86" s="133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</row>
    <row r="87" spans="1:39" s="120" customFormat="1" ht="15" customHeight="1">
      <c r="A87" s="113"/>
      <c r="B87" s="114"/>
      <c r="D87" s="28" t="s">
        <v>231</v>
      </c>
      <c r="E87" s="121"/>
      <c r="F87" s="122"/>
      <c r="G87" s="123"/>
      <c r="H87" s="28"/>
      <c r="I87" s="28"/>
      <c r="J87" s="28"/>
      <c r="K87" s="28"/>
      <c r="L87" s="536"/>
      <c r="M87" s="28"/>
      <c r="N87" s="28"/>
      <c r="O87" s="117"/>
      <c r="P87" s="118"/>
      <c r="Q87" s="117"/>
      <c r="R87" s="28"/>
      <c r="S87" s="118"/>
      <c r="T87" s="118"/>
      <c r="U87" s="118"/>
      <c r="W87" s="119"/>
      <c r="X87" s="28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35"/>
      <c r="AM87" s="135"/>
    </row>
    <row r="88" spans="1:37" s="120" customFormat="1" ht="15" customHeight="1">
      <c r="A88" s="113"/>
      <c r="D88" s="124" t="s">
        <v>31</v>
      </c>
      <c r="E88" s="125"/>
      <c r="F88" s="113"/>
      <c r="G88" s="126"/>
      <c r="H88" s="28"/>
      <c r="I88" s="28"/>
      <c r="J88" s="28"/>
      <c r="K88" s="28"/>
      <c r="L88" s="536"/>
      <c r="M88" s="28"/>
      <c r="N88" s="28"/>
      <c r="O88" s="117"/>
      <c r="P88" s="118"/>
      <c r="Q88" s="117"/>
      <c r="R88" s="28"/>
      <c r="S88" s="118"/>
      <c r="T88" s="118"/>
      <c r="U88" s="118"/>
      <c r="W88" s="119"/>
      <c r="X88" s="118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</row>
    <row r="89" spans="1:37" s="120" customFormat="1" ht="15.75">
      <c r="A89" s="113"/>
      <c r="D89" s="28"/>
      <c r="E89" s="125"/>
      <c r="F89" s="113"/>
      <c r="G89" s="126"/>
      <c r="H89" s="28"/>
      <c r="I89" s="28"/>
      <c r="J89" s="28"/>
      <c r="K89" s="28"/>
      <c r="L89" s="536"/>
      <c r="M89" s="28"/>
      <c r="N89" s="28"/>
      <c r="O89" s="117"/>
      <c r="P89" s="118"/>
      <c r="Q89" s="117"/>
      <c r="R89" s="28"/>
      <c r="S89" s="118"/>
      <c r="T89" s="118"/>
      <c r="U89" s="118"/>
      <c r="W89" s="119"/>
      <c r="X89" s="459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</row>
    <row r="90" spans="1:37" s="120" customFormat="1" ht="24.75" customHeight="1">
      <c r="A90" s="113"/>
      <c r="C90" s="118"/>
      <c r="D90" s="118"/>
      <c r="E90" s="125"/>
      <c r="F90" s="113"/>
      <c r="G90" s="126"/>
      <c r="H90" s="28"/>
      <c r="I90" s="28"/>
      <c r="J90" s="28"/>
      <c r="K90" s="28"/>
      <c r="L90" s="536"/>
      <c r="M90" s="28"/>
      <c r="N90" s="28"/>
      <c r="O90" s="117"/>
      <c r="P90" s="118"/>
      <c r="Q90" s="117"/>
      <c r="R90" s="28"/>
      <c r="S90" s="118"/>
      <c r="T90" s="118"/>
      <c r="U90" s="118"/>
      <c r="W90" s="119"/>
      <c r="X90" s="459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</row>
    <row r="91" spans="1:37" s="120" customFormat="1" ht="15.75">
      <c r="A91" s="127"/>
      <c r="C91" s="127"/>
      <c r="D91" s="128"/>
      <c r="E91" s="125"/>
      <c r="F91" s="113"/>
      <c r="G91" s="126"/>
      <c r="H91" s="28"/>
      <c r="I91" s="28"/>
      <c r="J91" s="28"/>
      <c r="K91" s="28"/>
      <c r="L91" s="536"/>
      <c r="M91" s="28"/>
      <c r="N91" s="28"/>
      <c r="O91" s="117"/>
      <c r="P91" s="129"/>
      <c r="Q91" s="117"/>
      <c r="R91" s="28"/>
      <c r="S91" s="129"/>
      <c r="T91" s="129"/>
      <c r="U91" s="129"/>
      <c r="W91" s="119"/>
      <c r="X91" s="460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</row>
    <row r="92" spans="1:37" s="120" customFormat="1" ht="18">
      <c r="A92" s="113"/>
      <c r="D92" s="118" t="s">
        <v>232</v>
      </c>
      <c r="E92" s="125"/>
      <c r="F92" s="113"/>
      <c r="G92" s="126"/>
      <c r="H92" s="28"/>
      <c r="I92" s="28"/>
      <c r="J92" s="28"/>
      <c r="K92" s="28"/>
      <c r="L92" s="536"/>
      <c r="M92" s="28"/>
      <c r="N92" s="118"/>
      <c r="O92" s="117"/>
      <c r="P92" s="129"/>
      <c r="Q92" s="117"/>
      <c r="R92" s="28"/>
      <c r="S92" s="28"/>
      <c r="T92" s="129"/>
      <c r="U92" s="129"/>
      <c r="W92" s="119"/>
      <c r="X92" s="459"/>
      <c r="Y92" s="117"/>
      <c r="Z92" s="117"/>
      <c r="AA92" s="117"/>
      <c r="AB92" s="117"/>
      <c r="AC92" s="1"/>
      <c r="AD92" s="117"/>
      <c r="AE92" s="117"/>
      <c r="AF92" s="117"/>
      <c r="AG92" s="117"/>
      <c r="AH92" s="117"/>
      <c r="AI92" s="117"/>
      <c r="AJ92" s="117"/>
      <c r="AK92" s="117"/>
    </row>
    <row r="93" spans="42:43" ht="18.75">
      <c r="AP93" s="120"/>
      <c r="AQ93" s="120"/>
    </row>
    <row r="94" spans="2:43" ht="18.75">
      <c r="B94" s="10" t="s">
        <v>313</v>
      </c>
      <c r="AC94" s="241"/>
      <c r="AP94" s="120"/>
      <c r="AQ94" s="120"/>
    </row>
    <row r="95" spans="2:43" ht="18.75">
      <c r="B95" s="10" t="s">
        <v>327</v>
      </c>
      <c r="AC95" s="241"/>
      <c r="AP95" s="120"/>
      <c r="AQ95" s="120"/>
    </row>
    <row r="96" spans="1:43" s="224" customFormat="1" ht="22.5" customHeight="1">
      <c r="A96" s="270">
        <v>10</v>
      </c>
      <c r="B96" s="215" t="s">
        <v>210</v>
      </c>
      <c r="C96" s="216" t="s">
        <v>110</v>
      </c>
      <c r="D96" s="235">
        <v>409160057</v>
      </c>
      <c r="E96" s="218" t="s">
        <v>245</v>
      </c>
      <c r="F96" s="219" t="s">
        <v>19</v>
      </c>
      <c r="G96" s="236" t="s">
        <v>93</v>
      </c>
      <c r="H96" s="221"/>
      <c r="I96" s="237"/>
      <c r="J96" s="217">
        <f>IF(I96="",H96,IF(H96&gt;=5,I96,MAX(H96,I96)))</f>
        <v>0</v>
      </c>
      <c r="K96" s="221"/>
      <c r="L96" s="513"/>
      <c r="M96" s="217">
        <f>IF(L96="",K96,IF(K96&gt;=5,L96,MAX(K96,L96)))</f>
        <v>0</v>
      </c>
      <c r="N96" s="221"/>
      <c r="O96" s="237"/>
      <c r="P96" s="217">
        <f>IF(O96="",N96,IF(N96&gt;=5,O96,MAX(N96,O96)))</f>
        <v>0</v>
      </c>
      <c r="Q96" s="221"/>
      <c r="R96" s="237"/>
      <c r="S96" s="217">
        <f>IF(R96="",Q96,IF(Q96&gt;=5,R96,MAX(Q96,R96)))</f>
        <v>0</v>
      </c>
      <c r="T96" s="221"/>
      <c r="U96" s="237"/>
      <c r="V96" s="217">
        <f>IF(U96="",T96,IF(T96&gt;=5,U96,MAX(T96,U96)))</f>
        <v>0</v>
      </c>
      <c r="W96" s="221"/>
      <c r="X96" s="461"/>
      <c r="Y96" s="217">
        <f>IF(X96="",W96,IF(W96&gt;=5,X96,MAX(W96,X96)))</f>
        <v>0</v>
      </c>
      <c r="Z96" s="221"/>
      <c r="AA96" s="237"/>
      <c r="AB96" s="217">
        <f>IF(AA96="",Z96,IF(Z96&gt;=5,AA96,MAX(Z96,AA96)))</f>
        <v>0</v>
      </c>
      <c r="AC96" s="217">
        <v>6</v>
      </c>
      <c r="AD96" s="237"/>
      <c r="AE96" s="217">
        <f>IF(AD96="",AC96,IF(AND(AD96&gt;=5,AD96&gt;AC96),AD96,MAX(AC96,AD96)))</f>
        <v>6</v>
      </c>
      <c r="AF96" s="217">
        <v>6</v>
      </c>
      <c r="AG96" s="237"/>
      <c r="AH96" s="217">
        <f>IF(AG96="",AF96,IF(AND(AG96&gt;=5,AG96&gt;AF96),AG96,MAX(AF96,AG96)))</f>
        <v>6</v>
      </c>
      <c r="AI96" s="217"/>
      <c r="AJ96" s="237"/>
      <c r="AK96" s="217">
        <f>IF(AJ96="",AI96,IF(AND(AJ96&gt;=5,AJ96&gt;AI96),AJ96,MAX(AI96,AJ96)))</f>
        <v>0</v>
      </c>
      <c r="AL96" s="222">
        <f>ROUND(SUMPRODUCT(H96:AB96,$H$9:$AB$9)/SUM($H$9:$AB$9),2)</f>
        <v>0</v>
      </c>
      <c r="AM96" s="223" t="str">
        <f>IF(AL96&gt;=9,"Xuất sắc",IF(AL96&gt;=8,"Giỏi",IF(AL96&gt;=7,"Khá",IF(AL96&gt;=6,"TBK",IF(AL96&gt;=5,"TB",IF(AL96&gt;=4,"Yếu","Kém"))))))</f>
        <v>Kém</v>
      </c>
      <c r="AP96" s="120"/>
      <c r="AQ96" s="120"/>
    </row>
    <row r="97" spans="1:39" ht="22.5" customHeight="1">
      <c r="A97" s="271">
        <v>55</v>
      </c>
      <c r="B97" s="55" t="s">
        <v>216</v>
      </c>
      <c r="C97" s="56" t="s">
        <v>209</v>
      </c>
      <c r="D97" s="75">
        <v>409160104</v>
      </c>
      <c r="E97" s="46" t="s">
        <v>49</v>
      </c>
      <c r="F97" s="242" t="s">
        <v>27</v>
      </c>
      <c r="G97" s="54" t="s">
        <v>93</v>
      </c>
      <c r="H97" s="75"/>
      <c r="I97" s="52"/>
      <c r="J97" s="52">
        <f>IF(I97="",H97,IF(H97&gt;=5,I97,MAX(H97,I97)))</f>
        <v>0</v>
      </c>
      <c r="K97" s="75"/>
      <c r="L97" s="486"/>
      <c r="M97" s="52">
        <f>IF(L97="",K97,IF(K97&gt;=5,L97,MAX(K97,L97)))</f>
        <v>0</v>
      </c>
      <c r="N97" s="75"/>
      <c r="O97" s="52"/>
      <c r="P97" s="52">
        <f>IF(O97="",N97,IF(N97&gt;=5,O97,MAX(N97,O97)))</f>
        <v>0</v>
      </c>
      <c r="Q97" s="75"/>
      <c r="R97" s="52"/>
      <c r="S97" s="52">
        <f>IF(R97="",Q97,IF(Q97&gt;=5,R97,MAX(Q97,R97)))</f>
        <v>0</v>
      </c>
      <c r="T97" s="75"/>
      <c r="U97" s="52"/>
      <c r="V97" s="52">
        <f>IF(U97="",T97,IF(T97&gt;=5,U97,MAX(T97,U97)))</f>
        <v>0</v>
      </c>
      <c r="W97" s="75"/>
      <c r="X97" s="376"/>
      <c r="Y97" s="52">
        <f>IF(X97="",W97,IF(W97&gt;=5,X97,MAX(W97,X97)))</f>
        <v>0</v>
      </c>
      <c r="Z97" s="75"/>
      <c r="AA97" s="52"/>
      <c r="AB97" s="52">
        <f>IF(AA97="",Z97,IF(Z97&gt;=5,AA97,MAX(Z97,AA97)))</f>
        <v>0</v>
      </c>
      <c r="AC97" s="52">
        <v>0</v>
      </c>
      <c r="AD97" s="52"/>
      <c r="AE97" s="52">
        <f>IF(AD97="",AC97,IF(AND(AD97&gt;=5,AD97&gt;AC97),AD97,MAX(AC97,AD97)))</f>
        <v>0</v>
      </c>
      <c r="AF97" s="52">
        <v>0</v>
      </c>
      <c r="AG97" s="52"/>
      <c r="AH97" s="52">
        <f>IF(AG97="",AF97,IF(AND(AG97&gt;=5,AG97&gt;AF97),AG97,MAX(AF97,AG97)))</f>
        <v>0</v>
      </c>
      <c r="AI97" s="52"/>
      <c r="AJ97" s="52"/>
      <c r="AK97" s="52">
        <f>IF(AJ97="",AI97,IF(AND(AJ97&gt;=5,AJ97&gt;AI97),AJ97,MAX(AI97,AJ97)))</f>
        <v>0</v>
      </c>
      <c r="AL97" s="107">
        <f>ROUND(SUMPRODUCT(H97:AB97,$H$9:$AB$9)/SUM($H$9:$AB$9),2)</f>
        <v>0</v>
      </c>
      <c r="AM97" s="202" t="str">
        <f>IF(AL97&gt;=9,"Xuất sắc",IF(AL97&gt;=8,"Giỏi",IF(AL97&gt;=7,"Khá",IF(AL97&gt;=6,"TBK",IF(AL97&gt;=5,"TB",IF(AL97&gt;=4,"Yếu","Kém"))))))</f>
        <v>Kém</v>
      </c>
    </row>
    <row r="98" spans="1:39" s="261" customFormat="1" ht="22.5" customHeight="1">
      <c r="A98" s="252"/>
      <c r="B98" s="253"/>
      <c r="C98" s="253"/>
      <c r="D98" s="254"/>
      <c r="E98" s="255"/>
      <c r="F98" s="256"/>
      <c r="G98" s="257"/>
      <c r="H98" s="254"/>
      <c r="I98" s="258"/>
      <c r="J98" s="258"/>
      <c r="K98" s="254"/>
      <c r="L98" s="538"/>
      <c r="M98" s="258"/>
      <c r="N98" s="254"/>
      <c r="O98" s="258"/>
      <c r="P98" s="258"/>
      <c r="Q98" s="254"/>
      <c r="R98" s="258"/>
      <c r="S98" s="258"/>
      <c r="T98" s="254"/>
      <c r="U98" s="258"/>
      <c r="V98" s="258"/>
      <c r="W98" s="254"/>
      <c r="X98" s="462"/>
      <c r="Y98" s="258"/>
      <c r="Z98" s="254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9"/>
      <c r="AM98" s="260"/>
    </row>
    <row r="99" spans="1:39" s="261" customFormat="1" ht="22.5" customHeight="1">
      <c r="A99" s="262"/>
      <c r="B99" s="263" t="s">
        <v>328</v>
      </c>
      <c r="C99" s="263"/>
      <c r="D99" s="264"/>
      <c r="E99" s="265"/>
      <c r="F99" s="266"/>
      <c r="G99" s="267"/>
      <c r="H99" s="264"/>
      <c r="I99" s="241"/>
      <c r="J99" s="241"/>
      <c r="K99" s="264"/>
      <c r="L99" s="539"/>
      <c r="M99" s="241"/>
      <c r="N99" s="264"/>
      <c r="O99" s="241"/>
      <c r="P99" s="241"/>
      <c r="Q99" s="264"/>
      <c r="R99" s="241"/>
      <c r="S99" s="241"/>
      <c r="T99" s="264"/>
      <c r="U99" s="241"/>
      <c r="V99" s="241"/>
      <c r="W99" s="264"/>
      <c r="X99" s="463"/>
      <c r="Y99" s="241"/>
      <c r="Z99" s="264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68"/>
      <c r="AM99" s="269"/>
    </row>
    <row r="100" spans="1:43" s="224" customFormat="1" ht="22.5" customHeight="1">
      <c r="A100" s="270">
        <v>33</v>
      </c>
      <c r="B100" s="215" t="s">
        <v>211</v>
      </c>
      <c r="C100" s="216" t="s">
        <v>212</v>
      </c>
      <c r="D100" s="217">
        <v>409160082</v>
      </c>
      <c r="E100" s="218" t="s">
        <v>259</v>
      </c>
      <c r="F100" s="219" t="s">
        <v>15</v>
      </c>
      <c r="G100" s="220" t="s">
        <v>93</v>
      </c>
      <c r="H100" s="221">
        <f>'[2]Kỹ thuật vi xử lý L1_BL'!$K$10</f>
        <v>6</v>
      </c>
      <c r="I100" s="217"/>
      <c r="J100" s="217">
        <f>IF(I100="",H100,IF(H100&gt;=5,I100,MAX(H100,I100)))</f>
        <v>6</v>
      </c>
      <c r="K100" s="221">
        <f>'[2]CO SỞ DỮ LIỆU _LB_L1'!$K$10</f>
        <v>3</v>
      </c>
      <c r="L100" s="499">
        <v>5</v>
      </c>
      <c r="M100" s="217">
        <f>IF(L100="",K100,IF(K100&gt;=5,L100,MAX(K100,L100)))</f>
        <v>5</v>
      </c>
      <c r="N100" s="221">
        <f>'[2]Tổng quan về viễn thông_L1_BL'!$K$10</f>
        <v>5</v>
      </c>
      <c r="O100" s="217"/>
      <c r="P100" s="217">
        <f>IF(O100="",N100,IF(N100&gt;=5,O100,MAX(N100,O100)))</f>
        <v>5</v>
      </c>
      <c r="Q100" s="221">
        <f>'[2]LT TDT &amp; S CAO TAN_LB_L1'!$K$10</f>
        <v>3</v>
      </c>
      <c r="R100" s="217"/>
      <c r="S100" s="217">
        <f>IF(R100="",Q100,IF(Q100&gt;=5,R100,MAX(Q100,R100)))</f>
        <v>3</v>
      </c>
      <c r="T100" s="221">
        <f>'[2]XL TÍN HIỆU SỐ _LB_L1'!$K$10</f>
        <v>7</v>
      </c>
      <c r="U100" s="217"/>
      <c r="V100" s="217">
        <f>IF(U100="",T100,IF(T100&gt;=5,U100,MAX(T100,U100)))</f>
        <v>7</v>
      </c>
      <c r="W100" s="221">
        <v>3</v>
      </c>
      <c r="X100" s="464"/>
      <c r="Y100" s="217">
        <f>IF(X100="",W100,IF(W100&gt;=5,X100,MAX(W100,X100)))</f>
        <v>3</v>
      </c>
      <c r="Z100" s="221">
        <f>'[2]GDTC 5 _LB_L1'!$K$10</f>
        <v>9</v>
      </c>
      <c r="AA100" s="217"/>
      <c r="AB100" s="217">
        <f>IF(AA100="",Z100,IF(Z100&gt;=5,AA100,MAX(Z100,AA100)))</f>
        <v>9</v>
      </c>
      <c r="AC100" s="217">
        <v>7</v>
      </c>
      <c r="AD100" s="217"/>
      <c r="AE100" s="217">
        <f>IF(AD100="",AC100,IF(AND(AD100&gt;=5,AD100&gt;AC100),AD100,MAX(AC100,AD100)))</f>
        <v>7</v>
      </c>
      <c r="AF100" s="217">
        <v>7</v>
      </c>
      <c r="AG100" s="217"/>
      <c r="AH100" s="217">
        <f>IF(AG100="",AF100,IF(AND(AG100&gt;=5,AG100&gt;AF100),AG100,MAX(AF100,AG100)))</f>
        <v>7</v>
      </c>
      <c r="AI100" s="217"/>
      <c r="AJ100" s="217"/>
      <c r="AK100" s="217">
        <f>IF(AJ100="",AI100,IF(AND(AJ100&gt;=5,AJ100&gt;AI100),AJ100,MAX(AI100,AJ100)))</f>
        <v>0</v>
      </c>
      <c r="AL100" s="222">
        <f>ROUND(SUMPRODUCT(H100:AB100,$H$9:$AB$9)/SUM($H$9:$AB$9),2)</f>
        <v>4.65</v>
      </c>
      <c r="AM100" s="223" t="str">
        <f>IF(AL100&gt;=9,"Xuất sắc",IF(AL100&gt;=8,"Giỏi",IF(AL100&gt;=7,"Khá",IF(AL100&gt;=6,"TBK",IF(AL100&gt;=5,"TB",IF(AL100&gt;=4,"Yếu","Kém"))))))</f>
        <v>Yếu</v>
      </c>
      <c r="AP100" s="1"/>
      <c r="AQ100" s="1"/>
    </row>
    <row r="101" spans="1:43" ht="22.5" customHeight="1">
      <c r="A101" s="274">
        <v>46</v>
      </c>
      <c r="B101" s="57" t="s">
        <v>213</v>
      </c>
      <c r="C101" s="44" t="s">
        <v>168</v>
      </c>
      <c r="D101" s="45">
        <v>409160095</v>
      </c>
      <c r="E101" s="46" t="s">
        <v>270</v>
      </c>
      <c r="F101" s="74" t="s">
        <v>22</v>
      </c>
      <c r="G101" s="54" t="s">
        <v>93</v>
      </c>
      <c r="H101" s="75">
        <f>'[2]Kỹ thuật vi xử lý _L1'!$K53</f>
        <v>3</v>
      </c>
      <c r="I101" s="59">
        <v>6</v>
      </c>
      <c r="J101" s="52">
        <f>IF(I101="",H101,IF(AND(I101&gt;=5,I101&gt;H101),I101,MAX(H101,I101)))</f>
        <v>6</v>
      </c>
      <c r="K101" s="75">
        <f>'[2]CO SỞ DỮ LIỆU _L1'!$K53</f>
        <v>2</v>
      </c>
      <c r="L101" s="485"/>
      <c r="M101" s="52">
        <f>IF(L101="",K101,IF(AND(L101&gt;=5,L101&gt;K101),L101,MAX(K101,L101)))</f>
        <v>2</v>
      </c>
      <c r="N101" s="75">
        <f>'[2]Tổng quan về viễn thông'!$K53</f>
        <v>6</v>
      </c>
      <c r="O101" s="59"/>
      <c r="P101" s="52">
        <f>IF(O101="",N101,IF(AND(O101&gt;=5,O101&gt;N101),O101,MAX(N101,O101)))</f>
        <v>6</v>
      </c>
      <c r="Q101" s="75">
        <f>'[2]LT TDT &amp; S CAO TAN_L1'!$K53</f>
        <v>1</v>
      </c>
      <c r="R101" s="59"/>
      <c r="S101" s="52">
        <f>IF(R101="",Q101,IF(AND(R101&gt;=5,R101&gt;Q101),R101,MAX(Q101,R101)))</f>
        <v>1</v>
      </c>
      <c r="T101" s="75">
        <f>'[2]XL TÍN HIỆU SỐ _L1 '!$K53</f>
        <v>8</v>
      </c>
      <c r="U101" s="59"/>
      <c r="V101" s="52">
        <f>IF(U101="",T101,IF(AND(U101&gt;=5,U101&gt;T101),U101,MAX(T101,U101)))</f>
        <v>8</v>
      </c>
      <c r="W101" s="75">
        <f>'[2]LT THONG TIN_L1'!$K53</f>
        <v>2</v>
      </c>
      <c r="X101" s="375">
        <v>1</v>
      </c>
      <c r="Y101" s="52">
        <f>IF(X101="",W101,IF(AND(X101&gt;=5,X101&gt;W101),X101,MAX(W101,X101)))</f>
        <v>2</v>
      </c>
      <c r="Z101" s="75">
        <f>'[2]GDTC 5'!$K53</f>
        <v>7</v>
      </c>
      <c r="AA101" s="59"/>
      <c r="AB101" s="52">
        <f>IF(AA101="",Z101,IF(AND(AA101&gt;=5,AA101&gt;Z101),AA101,MAX(Z101,AA101)))</f>
        <v>7</v>
      </c>
      <c r="AC101" s="52">
        <v>8</v>
      </c>
      <c r="AD101" s="59"/>
      <c r="AE101" s="52">
        <f>IF(AD101="",AC101,IF(AND(AD101&gt;=5,AD101&gt;AC101),AD101,MAX(AC101,AD101)))</f>
        <v>8</v>
      </c>
      <c r="AF101" s="52">
        <v>7</v>
      </c>
      <c r="AG101" s="59"/>
      <c r="AH101" s="52">
        <f>IF(AG101="",AF101,IF(AND(AG101&gt;=5,AG101&gt;AF101),AG101,MAX(AF101,AG101)))</f>
        <v>7</v>
      </c>
      <c r="AI101" s="52"/>
      <c r="AJ101" s="59"/>
      <c r="AK101" s="52">
        <f>IF(AJ101="",AI101,IF(AND(AJ101&gt;=5,AJ101&gt;AI101),AJ101,MAX(AI101,AJ101)))</f>
        <v>0</v>
      </c>
      <c r="AL101" s="107">
        <f>ROUND(SUMPRODUCT(H101:AB101,$H$9:$AB$9)/SUM($H$9:$AB$9),2)</f>
        <v>3.78</v>
      </c>
      <c r="AM101" s="202" t="str">
        <f>IF(AL101&gt;=9,"Xuất sắc",IF(AL101&gt;=8,"Giỏi",IF(AL101&gt;=7,"Khá",IF(AL101&gt;=6,"TBK",IF(AL101&gt;=5,"TB",IF(AL101&gt;=4,"Yếu","Kém"))))))</f>
        <v>Kém</v>
      </c>
      <c r="AP101" s="244"/>
      <c r="AQ101" s="245"/>
    </row>
    <row r="102" spans="1:43" ht="22.5" customHeight="1">
      <c r="A102" s="80">
        <v>47</v>
      </c>
      <c r="B102" s="57" t="s">
        <v>214</v>
      </c>
      <c r="C102" s="44" t="s">
        <v>215</v>
      </c>
      <c r="D102" s="52">
        <v>409160096</v>
      </c>
      <c r="E102" s="46" t="s">
        <v>271</v>
      </c>
      <c r="F102" s="74" t="s">
        <v>10</v>
      </c>
      <c r="G102" s="54" t="s">
        <v>93</v>
      </c>
      <c r="H102" s="75">
        <f>'[2]Kỹ thuật vi xử lý _L1'!$K54</f>
        <v>4</v>
      </c>
      <c r="I102" s="52">
        <v>6</v>
      </c>
      <c r="J102" s="52">
        <f>IF(I102="",H102,IF(AND(I102&gt;=5,I102&gt;H102),I102,MAX(H102,I102)))</f>
        <v>6</v>
      </c>
      <c r="K102" s="75">
        <f>'[2]CO SỞ DỮ LIỆU _L1'!$K54</f>
        <v>4</v>
      </c>
      <c r="L102" s="486">
        <v>6</v>
      </c>
      <c r="M102" s="52">
        <f>IF(L102="",K102,IF(AND(L102&gt;=5,L102&gt;K102),L102,MAX(K102,L102)))</f>
        <v>6</v>
      </c>
      <c r="N102" s="75">
        <f>'[2]Tổng quan về viễn thông'!$K54</f>
        <v>6</v>
      </c>
      <c r="O102" s="52"/>
      <c r="P102" s="52">
        <f>IF(O102="",N102,IF(AND(O102&gt;=5,O102&gt;N102),O102,MAX(N102,O102)))</f>
        <v>6</v>
      </c>
      <c r="Q102" s="75">
        <f>'[2]LT TDT &amp; S CAO TAN_L1'!$K54</f>
        <v>6</v>
      </c>
      <c r="R102" s="52"/>
      <c r="S102" s="52">
        <f>IF(R102="",Q102,IF(AND(R102&gt;=5,R102&gt;Q102),R102,MAX(Q102,R102)))</f>
        <v>6</v>
      </c>
      <c r="T102" s="75">
        <f>'[2]XL TÍN HIỆU SỐ _L1 '!$K54</f>
        <v>8</v>
      </c>
      <c r="U102" s="52"/>
      <c r="V102" s="52">
        <f>IF(U102="",T102,IF(AND(U102&gt;=5,U102&gt;T102),U102,MAX(T102,U102)))</f>
        <v>8</v>
      </c>
      <c r="W102" s="75">
        <f>'[2]LT THONG TIN_L1'!$K54</f>
        <v>3</v>
      </c>
      <c r="X102" s="376">
        <v>7</v>
      </c>
      <c r="Y102" s="52">
        <f>IF(X102="",W102,IF(AND(X102&gt;=5,X102&gt;W102),X102,MAX(W102,X102)))</f>
        <v>7</v>
      </c>
      <c r="Z102" s="75">
        <f>'[2]GDTC 5'!$K54</f>
        <v>6</v>
      </c>
      <c r="AA102" s="52"/>
      <c r="AB102" s="52">
        <f>IF(AA102="",Z102,IF(AND(AA102&gt;=5,AA102&gt;Z102),AA102,MAX(Z102,AA102)))</f>
        <v>6</v>
      </c>
      <c r="AC102" s="52">
        <v>6</v>
      </c>
      <c r="AD102" s="52"/>
      <c r="AE102" s="52">
        <f>IF(AD102="",AC102,IF(AND(AD102&gt;=5,AD102&gt;AC102),AD102,MAX(AC102,AD102)))</f>
        <v>6</v>
      </c>
      <c r="AF102" s="52">
        <v>5</v>
      </c>
      <c r="AG102" s="52"/>
      <c r="AH102" s="52">
        <f>IF(AG102="",AF102,IF(AND(AG102&gt;=5,AG102&gt;AF102),AG102,MAX(AF102,AG102)))</f>
        <v>5</v>
      </c>
      <c r="AI102" s="52"/>
      <c r="AJ102" s="52"/>
      <c r="AK102" s="52">
        <f>IF(AJ102="",AI102,IF(AND(AJ102&gt;=5,AJ102&gt;AI102),AJ102,MAX(AI102,AJ102)))</f>
        <v>0</v>
      </c>
      <c r="AL102" s="107">
        <f>ROUND(SUMPRODUCT(H102:AB102,$H$9:$AB$9)/SUM($H$9:$AB$9),2)</f>
        <v>6.43</v>
      </c>
      <c r="AM102" s="202" t="str">
        <f>IF(AL102&gt;=9,"Xuất sắc",IF(AL102&gt;=8,"Giỏi",IF(AL102&gt;=7,"Khá",IF(AL102&gt;=6,"TBK",IF(AL102&gt;=5,"TB",IF(AL102&gt;=4,"Yếu","Kém"))))))</f>
        <v>TBK</v>
      </c>
      <c r="AP102" s="244"/>
      <c r="AQ102" s="245"/>
    </row>
    <row r="103" spans="1:43" ht="22.5" customHeight="1">
      <c r="A103" s="274">
        <v>68</v>
      </c>
      <c r="B103" s="55" t="s">
        <v>217</v>
      </c>
      <c r="C103" s="56" t="s">
        <v>218</v>
      </c>
      <c r="D103" s="75">
        <v>409160118</v>
      </c>
      <c r="E103" s="46" t="s">
        <v>283</v>
      </c>
      <c r="F103" s="74" t="s">
        <v>11</v>
      </c>
      <c r="G103" s="61" t="s">
        <v>93</v>
      </c>
      <c r="H103" s="75">
        <f>'[2]Kỹ thuật vi xử lý _L1'!$K74</f>
        <v>6</v>
      </c>
      <c r="I103" s="59"/>
      <c r="J103" s="52">
        <f>IF(I103="",H103,IF(AND(I103&gt;=5,I103&gt;H103),I103,MAX(H103,I103)))</f>
        <v>6</v>
      </c>
      <c r="K103" s="75">
        <f>'[2]CO SỞ DỮ LIỆU _L1'!$K74</f>
        <v>4</v>
      </c>
      <c r="L103" s="485">
        <v>6</v>
      </c>
      <c r="M103" s="52">
        <f>IF(L103="",K103,IF(AND(L103&gt;=5,L103&gt;K103),L103,MAX(K103,L103)))</f>
        <v>6</v>
      </c>
      <c r="N103" s="75">
        <f>'[2]Tổng quan về viễn thông'!$K74</f>
        <v>7</v>
      </c>
      <c r="O103" s="59"/>
      <c r="P103" s="52">
        <f>IF(O103="",N103,IF(AND(O103&gt;=5,O103&gt;N103),O103,MAX(N103,O103)))</f>
        <v>7</v>
      </c>
      <c r="Q103" s="75">
        <f>'[2]LT TDT &amp; S CAO TAN_L1'!$K74</f>
        <v>7</v>
      </c>
      <c r="R103" s="59"/>
      <c r="S103" s="52">
        <f>IF(R103="",Q103,IF(AND(R103&gt;=5,R103&gt;Q103),R103,MAX(Q103,R103)))</f>
        <v>7</v>
      </c>
      <c r="T103" s="75">
        <f>'[2]XL TÍN HIỆU SỐ _L1 '!$K74</f>
        <v>9</v>
      </c>
      <c r="U103" s="59"/>
      <c r="V103" s="52">
        <f>IF(U103="",T103,IF(AND(U103&gt;=5,U103&gt;T103),U103,MAX(T103,U103)))</f>
        <v>9</v>
      </c>
      <c r="W103" s="75">
        <f>'[2]LT THONG TIN_L1'!$K74</f>
        <v>3</v>
      </c>
      <c r="X103" s="375">
        <v>5</v>
      </c>
      <c r="Y103" s="52">
        <f>IF(X103="",W103,IF(AND(X103&gt;=5,X103&gt;W103),X103,MAX(W103,X103)))</f>
        <v>5</v>
      </c>
      <c r="Z103" s="75">
        <f>'[2]GDTC 5'!$K74</f>
        <v>5</v>
      </c>
      <c r="AA103" s="59"/>
      <c r="AB103" s="52">
        <f>IF(AA103="",Z103,IF(AND(AA103&gt;=5,AA103&gt;Z103),AA103,MAX(Z103,AA103)))</f>
        <v>5</v>
      </c>
      <c r="AC103" s="52">
        <v>7</v>
      </c>
      <c r="AD103" s="59"/>
      <c r="AE103" s="52">
        <f>IF(AD103="",AC103,IF(AND(AD103&gt;=5,AD103&gt;AC103),AD103,MAX(AC103,AD103)))</f>
        <v>7</v>
      </c>
      <c r="AF103" s="52">
        <v>7</v>
      </c>
      <c r="AG103" s="59"/>
      <c r="AH103" s="52">
        <f>IF(AG103="",AF103,IF(AND(AG103&gt;=5,AG103&gt;AF103),AG103,MAX(AF103,AG103)))</f>
        <v>7</v>
      </c>
      <c r="AI103" s="52"/>
      <c r="AJ103" s="59"/>
      <c r="AK103" s="52">
        <f>IF(AJ103="",AI103,IF(AND(AJ103&gt;=5,AJ103&gt;AI103),AJ103,MAX(AI103,AJ103)))</f>
        <v>0</v>
      </c>
      <c r="AL103" s="107">
        <f>ROUND(SUMPRODUCT(H103:AB103,$H$9:$AB$9)/SUM($H$9:$AB$9),2)</f>
        <v>6.57</v>
      </c>
      <c r="AM103" s="202" t="str">
        <f>IF(AL103&gt;=9,"Xuất sắc",IF(AL103&gt;=8,"Giỏi",IF(AL103&gt;=7,"Khá",IF(AL103&gt;=6,"TBK",IF(AL103&gt;=5,"TB",IF(AL103&gt;=4,"Yếu","Kém"))))))</f>
        <v>TBK</v>
      </c>
      <c r="AP103" s="244"/>
      <c r="AQ103" s="245"/>
    </row>
    <row r="104" spans="1:39" s="224" customFormat="1" ht="22.5" customHeight="1">
      <c r="A104" s="273">
        <v>69</v>
      </c>
      <c r="B104" s="238" t="s">
        <v>219</v>
      </c>
      <c r="C104" s="239" t="s">
        <v>218</v>
      </c>
      <c r="D104" s="221">
        <v>409160119</v>
      </c>
      <c r="E104" s="218" t="s">
        <v>284</v>
      </c>
      <c r="F104" s="219" t="s">
        <v>15</v>
      </c>
      <c r="G104" s="240" t="s">
        <v>93</v>
      </c>
      <c r="H104" s="221"/>
      <c r="I104" s="217"/>
      <c r="J104" s="217">
        <f>IF(I104="",H104,IF(H104&gt;=5,I104,MAX(H104,I104)))</f>
        <v>0</v>
      </c>
      <c r="K104" s="221"/>
      <c r="L104" s="499"/>
      <c r="M104" s="217">
        <f>IF(L104="",K104,IF(K104&gt;=5,L104,MAX(K104,L104)))</f>
        <v>0</v>
      </c>
      <c r="N104" s="221"/>
      <c r="O104" s="217"/>
      <c r="P104" s="217">
        <f>IF(O104="",N104,IF(N104&gt;=5,O104,MAX(N104,O104)))</f>
        <v>0</v>
      </c>
      <c r="Q104" s="221"/>
      <c r="R104" s="217"/>
      <c r="S104" s="217">
        <f>IF(R104="",Q104,IF(Q104&gt;=5,R104,MAX(Q104,R104)))</f>
        <v>0</v>
      </c>
      <c r="T104" s="221"/>
      <c r="U104" s="217"/>
      <c r="V104" s="217">
        <f>IF(U104="",T104,IF(T104&gt;=5,U104,MAX(T104,U104)))</f>
        <v>0</v>
      </c>
      <c r="W104" s="221"/>
      <c r="X104" s="464"/>
      <c r="Y104" s="217">
        <f>IF(X104="",W104,IF(W104&gt;=5,X104,MAX(W104,X104)))</f>
        <v>0</v>
      </c>
      <c r="Z104" s="221"/>
      <c r="AA104" s="217"/>
      <c r="AB104" s="217">
        <f>IF(AA104="",Z104,IF(Z104&gt;=5,AA104,MAX(Z104,AA104)))</f>
        <v>0</v>
      </c>
      <c r="AC104" s="224">
        <v>6</v>
      </c>
      <c r="AD104" s="217"/>
      <c r="AE104" s="217">
        <f>IF(AD104="",AC104,IF(AND(AD104&gt;=5,AD104&gt;AC104),AD104,MAX(AC104,AD104)))</f>
        <v>6</v>
      </c>
      <c r="AF104" s="217">
        <v>6</v>
      </c>
      <c r="AG104" s="217"/>
      <c r="AH104" s="217">
        <f>IF(AG104="",AF104,IF(AND(AG104&gt;=5,AG104&gt;AF104),AG104,MAX(AF104,AG104)))</f>
        <v>6</v>
      </c>
      <c r="AI104" s="217"/>
      <c r="AJ104" s="217"/>
      <c r="AK104" s="217">
        <f>IF(AJ104="",AI104,IF(AND(AJ104&gt;=5,AJ104&gt;AI104),AJ104,MAX(AI104,AJ104)))</f>
        <v>0</v>
      </c>
      <c r="AL104" s="222">
        <f>ROUND(SUMPRODUCT(H104:AB104,$H$9:$AB$9)/SUM($H$9:$AB$9),2)</f>
        <v>0</v>
      </c>
      <c r="AM104" s="223" t="str">
        <f>IF(AL104&gt;=9,"Xuất sắc",IF(AL104&gt;=8,"Giỏi",IF(AL104&gt;=7,"Khá",IF(AL104&gt;=6,"TBK",IF(AL104&gt;=5,"TB",IF(AL104&gt;=4,"Yếu","Kém"))))))</f>
        <v>Kém</v>
      </c>
    </row>
    <row r="105" spans="42:43" ht="18.75">
      <c r="AP105" s="224"/>
      <c r="AQ105" s="224"/>
    </row>
    <row r="106" ht="18.75">
      <c r="B106" s="10" t="s">
        <v>330</v>
      </c>
    </row>
    <row r="107" spans="1:62" s="251" customFormat="1" ht="30" customHeight="1">
      <c r="A107" s="275">
        <f>'[3]HK1'!A99</f>
        <v>0</v>
      </c>
      <c r="B107" s="276" t="s">
        <v>318</v>
      </c>
      <c r="C107" s="277" t="s">
        <v>198</v>
      </c>
      <c r="D107" s="278">
        <v>407160102</v>
      </c>
      <c r="E107" s="279">
        <v>32858</v>
      </c>
      <c r="F107" s="280" t="s">
        <v>235</v>
      </c>
      <c r="G107" s="281">
        <f>'[3]HK1'!I99</f>
        <v>0</v>
      </c>
      <c r="H107" s="281">
        <f>'[3]HK1'!L99</f>
        <v>0</v>
      </c>
      <c r="I107" s="281">
        <f>'[3]HK1'!O99</f>
        <v>0</v>
      </c>
      <c r="J107" s="281">
        <f>'[3]HK1'!R99</f>
        <v>0</v>
      </c>
      <c r="K107" s="281">
        <f>'[3]HK1'!U99</f>
        <v>0</v>
      </c>
      <c r="L107" s="540">
        <f>'[3]HK1'!X99</f>
        <v>0</v>
      </c>
      <c r="M107" s="281">
        <f>'[3]HK2'!I93</f>
        <v>0</v>
      </c>
      <c r="N107" s="281">
        <f>'[3]HK2'!L93</f>
        <v>0</v>
      </c>
      <c r="O107" s="281">
        <f>'[3]HK2'!O93</f>
        <v>0</v>
      </c>
      <c r="P107" s="281">
        <f>'[3]HK2'!R93</f>
        <v>0</v>
      </c>
      <c r="Q107" s="272">
        <f>'[3]HK2'!U93</f>
        <v>0</v>
      </c>
      <c r="R107" s="282">
        <f>'[3]HK2'!X93</f>
        <v>0</v>
      </c>
      <c r="S107" s="281">
        <f>'[3]HK3'!J100</f>
        <v>0</v>
      </c>
      <c r="T107" s="281">
        <f>'[3]HK3'!M100</f>
        <v>0</v>
      </c>
      <c r="U107" s="281">
        <f>'[3]HK3'!P100</f>
        <v>0</v>
      </c>
      <c r="V107" s="281">
        <f>'[3]HK3'!S100</f>
        <v>0</v>
      </c>
      <c r="W107" s="281">
        <f>'[3]HK3'!V100</f>
        <v>0</v>
      </c>
      <c r="X107" s="465">
        <f>'[3]HK3'!Y100</f>
        <v>0</v>
      </c>
      <c r="Y107" s="281">
        <f>'[3]HK3'!AB100</f>
        <v>0</v>
      </c>
      <c r="Z107" s="281">
        <f>'[3]HK3'!AE100</f>
        <v>0</v>
      </c>
      <c r="AA107" s="281">
        <f>'[3]HK4'!I100</f>
        <v>0</v>
      </c>
      <c r="AB107" s="272">
        <f>'[3]HK4'!L100</f>
        <v>0</v>
      </c>
      <c r="AC107" s="272">
        <f>'[3]HK4'!O100</f>
        <v>0</v>
      </c>
      <c r="AD107" s="272">
        <f>'[3]HK4'!R100</f>
        <v>0</v>
      </c>
      <c r="AE107" s="272">
        <f>'[3]HK4'!U100</f>
        <v>0</v>
      </c>
      <c r="AF107" s="272">
        <f>'[3]HK4'!X100</f>
        <v>0</v>
      </c>
      <c r="AG107" s="272">
        <f>'[3]HK4'!AA100</f>
        <v>0</v>
      </c>
      <c r="AH107" s="272">
        <f>'[3]HK4'!AD100</f>
        <v>0</v>
      </c>
      <c r="AI107" s="272">
        <f>'[3]HK4'!AA100</f>
        <v>0</v>
      </c>
      <c r="AJ107" s="272">
        <f>'[3]HK4'!AD100</f>
        <v>0</v>
      </c>
      <c r="AK107" s="272">
        <f>'[3]HK4'!AG100</f>
        <v>0</v>
      </c>
      <c r="AL107" s="272">
        <f>'[3]HK4'!AG100</f>
        <v>0</v>
      </c>
      <c r="AM107" s="272">
        <f>'[3]HK4'!AN100</f>
        <v>0</v>
      </c>
      <c r="AN107" s="272">
        <f>'[3]HK5'!I93</f>
        <v>0</v>
      </c>
      <c r="AO107" s="272">
        <f>'[3]HK5'!L93</f>
        <v>0</v>
      </c>
      <c r="AP107" s="272">
        <f>'[3]HK5'!O93</f>
        <v>0</v>
      </c>
      <c r="AQ107" s="272">
        <f>'[3]HK5'!R93</f>
        <v>0</v>
      </c>
      <c r="AR107" s="272">
        <f>'[3]HK5'!U93</f>
        <v>0</v>
      </c>
      <c r="AS107" s="272">
        <f>'[3]HK5'!X93</f>
        <v>0</v>
      </c>
      <c r="AT107" s="272">
        <f>'[3]HK5'!AA93</f>
        <v>0</v>
      </c>
      <c r="AU107" s="272">
        <f>'[3]HK5'!AD93</f>
        <v>0</v>
      </c>
      <c r="AV107" s="272">
        <f>'[3]HK6'!I93</f>
        <v>0</v>
      </c>
      <c r="AW107" s="272">
        <f>'[3]HK6'!L93</f>
        <v>0</v>
      </c>
      <c r="AX107" s="283">
        <f>'[3]HK6'!O93</f>
        <v>0</v>
      </c>
      <c r="AY107" s="272">
        <f>'[3]HK6'!AA93</f>
        <v>0</v>
      </c>
      <c r="AZ107" s="272">
        <f>'[3]HK6'!AD93</f>
        <v>0</v>
      </c>
      <c r="BA107" s="272">
        <f>'[3]HK6'!AG93</f>
        <v>0</v>
      </c>
      <c r="BB107" s="284">
        <f>ROUND(SUMPRODUCT(AO107:BA107,$AO$12:$BA$12)/SUM($AO$12:$BA$12),2)</f>
        <v>0</v>
      </c>
      <c r="BC107" s="285">
        <f>ROUND(SUMPRODUCT(G107:BA107,$G$12:$BA$12)/SUM($G$12:$BA$12),2)</f>
        <v>0</v>
      </c>
      <c r="BD107" s="278" t="str">
        <f>IF(BC107&gt;=9,"Xuất Sắc",IF(BC107&gt;=8,"Giỏi",IF(BC107&gt;=7,"Khá",IF(BC107&gt;=6,"TB.Khá",IF(BC107&gt;=5,"Trung Bình",IF(BC107&gt;=4,"Yếu","Kém"))))))</f>
        <v>Kém</v>
      </c>
      <c r="BE107" s="278">
        <f>COUNTIF(G107:BA107,"&lt;5")</f>
        <v>47</v>
      </c>
      <c r="BF107" s="278">
        <f>SUMIF(G107:BA107,"&lt;5",$G$12:$BA$12)</f>
        <v>165.63</v>
      </c>
      <c r="BG107" s="286" t="str">
        <f>IF(AND(BB107&gt;=5,BF107&lt;=25),"Học tiếp",IF(OR(BB107&lt;3.5,BC107&lt;4),"Thôi học","Ngừng học"))</f>
        <v>Thôi học</v>
      </c>
      <c r="BH107" s="133"/>
      <c r="BI107" s="133"/>
      <c r="BJ107" s="133"/>
    </row>
    <row r="108" spans="1:96" s="287" customFormat="1" ht="30" customHeight="1">
      <c r="A108" s="275">
        <f>'[3]HK1'!A100</f>
        <v>0</v>
      </c>
      <c r="B108" s="276" t="s">
        <v>329</v>
      </c>
      <c r="C108" s="277" t="s">
        <v>209</v>
      </c>
      <c r="D108" s="278">
        <v>407160105</v>
      </c>
      <c r="E108" s="279">
        <v>32497</v>
      </c>
      <c r="F108" s="280" t="s">
        <v>22</v>
      </c>
      <c r="G108" s="281">
        <f>'[3]HK1'!I100</f>
        <v>0</v>
      </c>
      <c r="H108" s="281">
        <f>'[3]HK1'!L100</f>
        <v>0</v>
      </c>
      <c r="I108" s="281">
        <f>'[3]HK1'!O100</f>
        <v>0</v>
      </c>
      <c r="J108" s="281">
        <f>'[3]HK1'!R100</f>
        <v>0</v>
      </c>
      <c r="K108" s="281">
        <f>'[3]HK1'!U100</f>
        <v>0</v>
      </c>
      <c r="L108" s="540">
        <f>'[3]HK1'!X100</f>
        <v>0</v>
      </c>
      <c r="M108" s="281">
        <f>'[3]HK2'!I94</f>
        <v>0</v>
      </c>
      <c r="N108" s="281">
        <f>'[3]HK2'!L94</f>
        <v>0</v>
      </c>
      <c r="O108" s="281">
        <f>'[3]HK2'!O94</f>
        <v>0</v>
      </c>
      <c r="P108" s="281">
        <f>'[3]HK2'!R94</f>
        <v>0</v>
      </c>
      <c r="Q108" s="272">
        <f>'[3]HK2'!U94</f>
        <v>0</v>
      </c>
      <c r="R108" s="282">
        <f>'[3]HK2'!X94</f>
        <v>0</v>
      </c>
      <c r="S108" s="281">
        <f>'[3]HK3'!J101</f>
        <v>0</v>
      </c>
      <c r="T108" s="281">
        <f>'[3]HK3'!M101</f>
        <v>0</v>
      </c>
      <c r="U108" s="281">
        <f>'[3]HK3'!P101</f>
        <v>0</v>
      </c>
      <c r="V108" s="281">
        <f>'[3]HK3'!S101</f>
        <v>0</v>
      </c>
      <c r="W108" s="281">
        <f>'[3]HK3'!V101</f>
        <v>0</v>
      </c>
      <c r="X108" s="465">
        <f>'[3]HK3'!Y101</f>
        <v>0</v>
      </c>
      <c r="Y108" s="281">
        <f>'[3]HK3'!AB101</f>
        <v>0</v>
      </c>
      <c r="Z108" s="281">
        <f>'[3]HK3'!AE101</f>
        <v>0</v>
      </c>
      <c r="AA108" s="281">
        <f>'[3]HK4'!I101</f>
        <v>0</v>
      </c>
      <c r="AB108" s="272">
        <f>'[3]HK4'!L101</f>
        <v>0</v>
      </c>
      <c r="AC108" s="272">
        <f>'[3]HK4'!O101</f>
        <v>0</v>
      </c>
      <c r="AD108" s="272">
        <f>'[3]HK4'!R101</f>
        <v>0</v>
      </c>
      <c r="AE108" s="272">
        <f>'[3]HK4'!U101</f>
        <v>0</v>
      </c>
      <c r="AF108" s="272">
        <f>'[3]HK4'!X101</f>
        <v>0</v>
      </c>
      <c r="AG108" s="272">
        <f>'[3]HK4'!AA101</f>
        <v>0</v>
      </c>
      <c r="AH108" s="272">
        <f>'[3]HK4'!AD101</f>
        <v>0</v>
      </c>
      <c r="AI108" s="272">
        <f>'[3]HK4'!AA101</f>
        <v>0</v>
      </c>
      <c r="AJ108" s="272">
        <f>'[3]HK4'!AD101</f>
        <v>0</v>
      </c>
      <c r="AK108" s="272">
        <f>'[3]HK4'!AG101</f>
        <v>0</v>
      </c>
      <c r="AL108" s="272">
        <f>'[3]HK4'!AG101</f>
        <v>0</v>
      </c>
      <c r="AM108" s="272">
        <f>'[3]HK4'!AN101</f>
        <v>0</v>
      </c>
      <c r="AN108" s="272">
        <f>'[3]HK5'!I94</f>
        <v>0</v>
      </c>
      <c r="AO108" s="272">
        <f>'[3]HK5'!L94</f>
        <v>0</v>
      </c>
      <c r="AP108" s="272">
        <f>'[3]HK5'!O94</f>
        <v>0</v>
      </c>
      <c r="AQ108" s="272">
        <f>'[3]HK5'!R94</f>
        <v>0</v>
      </c>
      <c r="AR108" s="272">
        <f>'[3]HK5'!U94</f>
        <v>0</v>
      </c>
      <c r="AS108" s="272">
        <f>'[3]HK5'!X94</f>
        <v>0</v>
      </c>
      <c r="AT108" s="272">
        <f>'[3]HK5'!AA94</f>
        <v>0</v>
      </c>
      <c r="AU108" s="272">
        <f>'[3]HK5'!AD94</f>
        <v>0</v>
      </c>
      <c r="AV108" s="272">
        <f>'[3]HK6'!I94</f>
        <v>0</v>
      </c>
      <c r="AW108" s="272">
        <f>'[3]HK6'!L94</f>
        <v>0</v>
      </c>
      <c r="AX108" s="283">
        <f>'[3]HK6'!O94</f>
        <v>0</v>
      </c>
      <c r="AY108" s="272">
        <f>'[3]HK6'!AA94</f>
        <v>0</v>
      </c>
      <c r="AZ108" s="272">
        <f>'[3]HK6'!AD94</f>
        <v>0</v>
      </c>
      <c r="BA108" s="272">
        <f>'[3]HK6'!AG94</f>
        <v>0</v>
      </c>
      <c r="BB108" s="284">
        <f>ROUND(SUMPRODUCT(AO108:BA108,$AO$12:$BA$12)/SUM($AO$12:$BA$12),2)</f>
        <v>0</v>
      </c>
      <c r="BC108" s="285">
        <f>ROUND(SUMPRODUCT(G108:BA108,$G$12:$BA$12)/SUM($G$12:$BA$12),2)</f>
        <v>0</v>
      </c>
      <c r="BD108" s="278" t="str">
        <f>IF(BC108&gt;=9,"Xuất Sắc",IF(BC108&gt;=8,"Giỏi",IF(BC108&gt;=7,"Khá",IF(BC108&gt;=6,"TB.Khá",IF(BC108&gt;=5,"Trung Bình",IF(BC108&gt;=4,"Yếu","Kém"))))))</f>
        <v>Kém</v>
      </c>
      <c r="BE108" s="278">
        <f>COUNTIF(G108:BA108,"&lt;5")</f>
        <v>47</v>
      </c>
      <c r="BF108" s="278">
        <f>SUMIF(G108:BA108,"&lt;5",$G$12:$BA$12)</f>
        <v>165.63</v>
      </c>
      <c r="BG108" s="286" t="str">
        <f>IF(AND(BB108&gt;=5,BF108&lt;=25),"Học tiếp",IF(OR(BB108&lt;3.5,BC108&lt;4),"Thôi học","Ngừng học"))</f>
        <v>Thôi học</v>
      </c>
      <c r="BH108" s="133"/>
      <c r="BI108" s="133"/>
      <c r="BJ108" s="133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</row>
  </sheetData>
  <sheetProtection/>
  <autoFilter ref="A8:AM88"/>
  <mergeCells count="45">
    <mergeCell ref="J7:J8"/>
    <mergeCell ref="A1:E1"/>
    <mergeCell ref="AC7:AC8"/>
    <mergeCell ref="AF7:AF8"/>
    <mergeCell ref="AD7:AD8"/>
    <mergeCell ref="AE7:AE8"/>
    <mergeCell ref="R1:AL1"/>
    <mergeCell ref="A2:E2"/>
    <mergeCell ref="R2:AL2"/>
    <mergeCell ref="A3:E3"/>
    <mergeCell ref="A4:AM4"/>
    <mergeCell ref="A5:AM5"/>
    <mergeCell ref="AA7:AA8"/>
    <mergeCell ref="E7:E9"/>
    <mergeCell ref="O7:O8"/>
    <mergeCell ref="P7:P8"/>
    <mergeCell ref="G7:G9"/>
    <mergeCell ref="A7:A9"/>
    <mergeCell ref="D7:D9"/>
    <mergeCell ref="B7:C7"/>
    <mergeCell ref="F7:F9"/>
    <mergeCell ref="T7:T8"/>
    <mergeCell ref="Y7:Y8"/>
    <mergeCell ref="W7:W8"/>
    <mergeCell ref="L7:L8"/>
    <mergeCell ref="U7:U8"/>
    <mergeCell ref="X7:X8"/>
    <mergeCell ref="V7:V8"/>
    <mergeCell ref="H7:H8"/>
    <mergeCell ref="I7:I8"/>
    <mergeCell ref="AL7:AL8"/>
    <mergeCell ref="AM7:AM8"/>
    <mergeCell ref="K7:K8"/>
    <mergeCell ref="M7:M8"/>
    <mergeCell ref="N7:N8"/>
    <mergeCell ref="Z7:Z8"/>
    <mergeCell ref="Q7:Q8"/>
    <mergeCell ref="R7:R8"/>
    <mergeCell ref="S7:S8"/>
    <mergeCell ref="AG7:AG8"/>
    <mergeCell ref="AI7:AI8"/>
    <mergeCell ref="AJ7:AJ8"/>
    <mergeCell ref="AK7:AK8"/>
    <mergeCell ref="AB7:AB8"/>
    <mergeCell ref="AH7:AH8"/>
  </mergeCells>
  <printOptions/>
  <pageMargins left="0.16" right="0.16" top="0.44" bottom="0.25" header="0.24" footer="0.16"/>
  <pageSetup horizontalDpi="600" verticalDpi="600" orientation="landscape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CL108"/>
  <sheetViews>
    <sheetView zoomScalePageLayoutView="0" workbookViewId="0" topLeftCell="A2">
      <pane xSplit="3" ySplit="8" topLeftCell="J8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AC85" sqref="AC85"/>
    </sheetView>
  </sheetViews>
  <sheetFormatPr defaultColWidth="8.796875" defaultRowHeight="15"/>
  <cols>
    <col min="1" max="1" width="3.09765625" style="120" customWidth="1"/>
    <col min="2" max="2" width="16" style="448" customWidth="1"/>
    <col min="3" max="3" width="6.09765625" style="448" customWidth="1"/>
    <col min="4" max="4" width="9.3984375" style="449" customWidth="1"/>
    <col min="5" max="5" width="9.19921875" style="450" customWidth="1"/>
    <col min="6" max="6" width="12.3984375" style="450" customWidth="1"/>
    <col min="7" max="7" width="5" style="450" customWidth="1"/>
    <col min="8" max="11" width="4.3984375" style="312" customWidth="1"/>
    <col min="12" max="12" width="4.3984375" style="529" customWidth="1"/>
    <col min="13" max="17" width="4.3984375" style="312" customWidth="1"/>
    <col min="18" max="18" width="4.3984375" style="537" customWidth="1"/>
    <col min="19" max="20" width="4.3984375" style="312" customWidth="1"/>
    <col min="21" max="21" width="4.3984375" style="529" customWidth="1"/>
    <col min="22" max="25" width="4.3984375" style="312" customWidth="1"/>
    <col min="26" max="26" width="4.3984375" style="452" customWidth="1"/>
    <col min="27" max="27" width="4.3984375" style="312" customWidth="1"/>
    <col min="28" max="28" width="4.3984375" style="120" customWidth="1"/>
    <col min="29" max="29" width="4.3984375" style="453" customWidth="1"/>
    <col min="30" max="30" width="4.3984375" style="312" customWidth="1"/>
    <col min="31" max="31" width="4.3984375" style="120" customWidth="1"/>
    <col min="32" max="32" width="4.59765625" style="131" customWidth="1"/>
    <col min="33" max="33" width="7.5" style="131" customWidth="1"/>
    <col min="34" max="35" width="9" style="120" customWidth="1"/>
    <col min="36" max="36" width="18.69921875" style="120" bestFit="1" customWidth="1"/>
    <col min="37" max="16384" width="9" style="120" customWidth="1"/>
  </cols>
  <sheetData>
    <row r="1" spans="1:33" s="305" customFormat="1" ht="13.5" customHeight="1">
      <c r="A1" s="708" t="s">
        <v>86</v>
      </c>
      <c r="B1" s="708"/>
      <c r="C1" s="708"/>
      <c r="D1" s="708"/>
      <c r="E1" s="708"/>
      <c r="F1" s="21"/>
      <c r="G1" s="21"/>
      <c r="H1" s="22"/>
      <c r="I1" s="22"/>
      <c r="J1" s="22"/>
      <c r="K1" s="22"/>
      <c r="L1" s="454"/>
      <c r="M1" s="22"/>
      <c r="N1" s="22"/>
      <c r="O1" s="22"/>
      <c r="P1" s="22"/>
      <c r="Q1" s="22"/>
      <c r="R1" s="789" t="s">
        <v>221</v>
      </c>
      <c r="S1" s="709"/>
      <c r="T1" s="709"/>
      <c r="U1" s="786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23"/>
    </row>
    <row r="2" spans="1:33" s="305" customFormat="1" ht="13.5" customHeight="1">
      <c r="A2" s="708" t="s">
        <v>87</v>
      </c>
      <c r="B2" s="708"/>
      <c r="C2" s="708"/>
      <c r="D2" s="708"/>
      <c r="E2" s="708"/>
      <c r="F2" s="21"/>
      <c r="G2" s="21"/>
      <c r="H2" s="22"/>
      <c r="I2" s="22"/>
      <c r="J2" s="22"/>
      <c r="K2" s="22"/>
      <c r="L2" s="454"/>
      <c r="M2" s="22"/>
      <c r="N2" s="22"/>
      <c r="O2" s="22"/>
      <c r="P2" s="22"/>
      <c r="Q2" s="22"/>
      <c r="R2" s="789" t="s">
        <v>222</v>
      </c>
      <c r="S2" s="709"/>
      <c r="T2" s="709"/>
      <c r="U2" s="786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26"/>
    </row>
    <row r="3" spans="1:33" s="305" customFormat="1" ht="13.5" customHeight="1">
      <c r="A3" s="708" t="s">
        <v>223</v>
      </c>
      <c r="B3" s="708"/>
      <c r="C3" s="708"/>
      <c r="D3" s="708"/>
      <c r="E3" s="708"/>
      <c r="F3" s="21"/>
      <c r="G3" s="21"/>
      <c r="H3" s="22" t="s">
        <v>224</v>
      </c>
      <c r="I3" s="22"/>
      <c r="J3" s="22"/>
      <c r="K3" s="22"/>
      <c r="L3" s="454"/>
      <c r="M3" s="27"/>
      <c r="N3" s="27"/>
      <c r="O3" s="27"/>
      <c r="P3" s="27"/>
      <c r="Q3" s="27"/>
      <c r="R3" s="531"/>
      <c r="S3" s="27"/>
      <c r="T3" s="27"/>
      <c r="U3" s="423"/>
      <c r="V3" s="27"/>
      <c r="W3" s="27"/>
      <c r="X3" s="22"/>
      <c r="Y3" s="22"/>
      <c r="Z3" s="28"/>
      <c r="AA3" s="28"/>
      <c r="AB3" s="28"/>
      <c r="AC3" s="360"/>
      <c r="AD3" s="28"/>
      <c r="AE3" s="28"/>
      <c r="AF3" s="232"/>
      <c r="AG3" s="232"/>
    </row>
    <row r="4" spans="1:33" s="430" customFormat="1" ht="18" customHeight="1">
      <c r="A4" s="710" t="s">
        <v>315</v>
      </c>
      <c r="B4" s="710"/>
      <c r="C4" s="710"/>
      <c r="D4" s="710"/>
      <c r="E4" s="710"/>
      <c r="F4" s="710"/>
      <c r="G4" s="710"/>
      <c r="H4" s="710"/>
      <c r="I4" s="781"/>
      <c r="J4" s="710"/>
      <c r="K4" s="710"/>
      <c r="L4" s="781"/>
      <c r="M4" s="710"/>
      <c r="N4" s="710"/>
      <c r="O4" s="710"/>
      <c r="P4" s="710"/>
      <c r="Q4" s="710"/>
      <c r="R4" s="797"/>
      <c r="S4" s="710"/>
      <c r="T4" s="710"/>
      <c r="U4" s="781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07"/>
    </row>
    <row r="5" spans="1:33" s="430" customFormat="1" ht="18" customHeight="1">
      <c r="A5" s="707" t="s">
        <v>226</v>
      </c>
      <c r="B5" s="707"/>
      <c r="C5" s="707"/>
      <c r="D5" s="707"/>
      <c r="E5" s="707"/>
      <c r="F5" s="707"/>
      <c r="G5" s="707"/>
      <c r="H5" s="707"/>
      <c r="I5" s="782"/>
      <c r="J5" s="707"/>
      <c r="K5" s="707"/>
      <c r="L5" s="782"/>
      <c r="M5" s="707"/>
      <c r="N5" s="707"/>
      <c r="O5" s="707"/>
      <c r="P5" s="707"/>
      <c r="Q5" s="707"/>
      <c r="R5" s="798"/>
      <c r="S5" s="707"/>
      <c r="T5" s="707"/>
      <c r="U5" s="782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</row>
    <row r="6" spans="1:33" s="430" customFormat="1" ht="9.75" customHeight="1">
      <c r="A6" s="31"/>
      <c r="B6" s="31"/>
      <c r="C6" s="31"/>
      <c r="D6" s="31"/>
      <c r="E6" s="32"/>
      <c r="F6" s="31"/>
      <c r="G6" s="31"/>
      <c r="H6" s="211"/>
      <c r="I6" s="211"/>
      <c r="J6" s="211"/>
      <c r="K6" s="211"/>
      <c r="L6" s="424"/>
      <c r="M6" s="211"/>
      <c r="N6" s="211"/>
      <c r="O6" s="211"/>
      <c r="P6" s="211"/>
      <c r="Q6" s="211"/>
      <c r="R6" s="532"/>
      <c r="S6" s="211"/>
      <c r="T6" s="211"/>
      <c r="U6" s="424"/>
      <c r="V6" s="211"/>
      <c r="W6" s="211"/>
      <c r="X6" s="211"/>
      <c r="Y6" s="211"/>
      <c r="Z6" s="134"/>
      <c r="AA6" s="134"/>
      <c r="AB6" s="134"/>
      <c r="AC6" s="361"/>
      <c r="AD6" s="134"/>
      <c r="AE6" s="134"/>
      <c r="AF6" s="233"/>
      <c r="AG6" s="233"/>
    </row>
    <row r="7" spans="1:33" s="431" customFormat="1" ht="17.25" customHeight="1">
      <c r="A7" s="775" t="s">
        <v>1</v>
      </c>
      <c r="B7" s="706" t="s">
        <v>58</v>
      </c>
      <c r="C7" s="796"/>
      <c r="D7" s="775" t="s">
        <v>55</v>
      </c>
      <c r="E7" s="775" t="s">
        <v>56</v>
      </c>
      <c r="F7" s="775" t="s">
        <v>57</v>
      </c>
      <c r="G7" s="783" t="s">
        <v>220</v>
      </c>
      <c r="H7" s="792" t="s">
        <v>339</v>
      </c>
      <c r="I7" s="787" t="s">
        <v>60</v>
      </c>
      <c r="J7" s="787" t="s">
        <v>61</v>
      </c>
      <c r="K7" s="792" t="s">
        <v>340</v>
      </c>
      <c r="L7" s="801" t="s">
        <v>60</v>
      </c>
      <c r="M7" s="787" t="s">
        <v>61</v>
      </c>
      <c r="N7" s="792" t="s">
        <v>341</v>
      </c>
      <c r="O7" s="787" t="s">
        <v>60</v>
      </c>
      <c r="P7" s="787" t="s">
        <v>61</v>
      </c>
      <c r="Q7" s="792" t="s">
        <v>342</v>
      </c>
      <c r="R7" s="799" t="s">
        <v>60</v>
      </c>
      <c r="S7" s="787" t="s">
        <v>61</v>
      </c>
      <c r="T7" s="792" t="s">
        <v>343</v>
      </c>
      <c r="U7" s="801" t="s">
        <v>60</v>
      </c>
      <c r="V7" s="787" t="s">
        <v>61</v>
      </c>
      <c r="W7" s="790" t="s">
        <v>344</v>
      </c>
      <c r="X7" s="787" t="s">
        <v>60</v>
      </c>
      <c r="Y7" s="787" t="s">
        <v>61</v>
      </c>
      <c r="Z7" s="792" t="s">
        <v>345</v>
      </c>
      <c r="AA7" s="787" t="s">
        <v>60</v>
      </c>
      <c r="AB7" s="787" t="s">
        <v>61</v>
      </c>
      <c r="AC7" s="794" t="s">
        <v>346</v>
      </c>
      <c r="AD7" s="787" t="s">
        <v>60</v>
      </c>
      <c r="AE7" s="787" t="s">
        <v>61</v>
      </c>
      <c r="AF7" s="771" t="s">
        <v>347</v>
      </c>
      <c r="AG7" s="771" t="s">
        <v>348</v>
      </c>
    </row>
    <row r="8" spans="1:33" s="431" customFormat="1" ht="79.5" customHeight="1">
      <c r="A8" s="776"/>
      <c r="B8" s="380" t="s">
        <v>228</v>
      </c>
      <c r="C8" s="141" t="s">
        <v>229</v>
      </c>
      <c r="D8" s="776"/>
      <c r="E8" s="776"/>
      <c r="F8" s="776"/>
      <c r="G8" s="691"/>
      <c r="H8" s="793"/>
      <c r="I8" s="788"/>
      <c r="J8" s="788"/>
      <c r="K8" s="793"/>
      <c r="L8" s="802"/>
      <c r="M8" s="788"/>
      <c r="N8" s="793"/>
      <c r="O8" s="788"/>
      <c r="P8" s="788"/>
      <c r="Q8" s="793"/>
      <c r="R8" s="800"/>
      <c r="S8" s="788"/>
      <c r="T8" s="793"/>
      <c r="U8" s="802"/>
      <c r="V8" s="788"/>
      <c r="W8" s="791"/>
      <c r="X8" s="788"/>
      <c r="Y8" s="788"/>
      <c r="Z8" s="793"/>
      <c r="AA8" s="788"/>
      <c r="AB8" s="788"/>
      <c r="AC8" s="795"/>
      <c r="AD8" s="788"/>
      <c r="AE8" s="788"/>
      <c r="AF8" s="772"/>
      <c r="AG8" s="772"/>
    </row>
    <row r="9" spans="1:33" s="312" customFormat="1" ht="21" customHeight="1">
      <c r="A9" s="776"/>
      <c r="B9" s="213"/>
      <c r="C9" s="214"/>
      <c r="D9" s="776"/>
      <c r="E9" s="776"/>
      <c r="F9" s="776"/>
      <c r="G9" s="691"/>
      <c r="H9" s="210">
        <v>0</v>
      </c>
      <c r="I9" s="210">
        <v>0</v>
      </c>
      <c r="J9" s="210">
        <v>4</v>
      </c>
      <c r="K9" s="210">
        <v>0</v>
      </c>
      <c r="L9" s="332">
        <v>0</v>
      </c>
      <c r="M9" s="210">
        <v>4</v>
      </c>
      <c r="N9" s="210">
        <v>0</v>
      </c>
      <c r="O9" s="210">
        <v>0</v>
      </c>
      <c r="P9" s="210">
        <v>4</v>
      </c>
      <c r="Q9" s="210">
        <v>0</v>
      </c>
      <c r="R9" s="533">
        <v>0</v>
      </c>
      <c r="S9" s="210">
        <v>3</v>
      </c>
      <c r="T9" s="210">
        <v>0</v>
      </c>
      <c r="U9" s="332">
        <v>0</v>
      </c>
      <c r="V9" s="210">
        <v>4</v>
      </c>
      <c r="W9" s="210">
        <v>0</v>
      </c>
      <c r="X9" s="210">
        <v>0</v>
      </c>
      <c r="Y9" s="210">
        <v>6</v>
      </c>
      <c r="Z9" s="210">
        <v>0</v>
      </c>
      <c r="AA9" s="210">
        <v>0</v>
      </c>
      <c r="AB9" s="210">
        <v>0</v>
      </c>
      <c r="AC9" s="432">
        <v>0</v>
      </c>
      <c r="AD9" s="210">
        <v>0</v>
      </c>
      <c r="AE9" s="210">
        <v>1</v>
      </c>
      <c r="AF9" s="210">
        <f>SUM(H9:AE9)</f>
        <v>26</v>
      </c>
      <c r="AG9" s="210">
        <v>0</v>
      </c>
    </row>
    <row r="10" spans="1:38" ht="22.5" customHeight="1">
      <c r="A10" s="207">
        <v>1</v>
      </c>
      <c r="B10" s="43" t="s">
        <v>95</v>
      </c>
      <c r="C10" s="53" t="s">
        <v>96</v>
      </c>
      <c r="D10" s="52">
        <v>409160048</v>
      </c>
      <c r="E10" s="208" t="s">
        <v>236</v>
      </c>
      <c r="F10" s="74" t="s">
        <v>15</v>
      </c>
      <c r="G10" s="47" t="s">
        <v>92</v>
      </c>
      <c r="H10" s="75">
        <v>8</v>
      </c>
      <c r="I10" s="52"/>
      <c r="J10" s="52">
        <f aca="true" t="shared" si="0" ref="J10:J43">IF(I10="",H10,IF(AND(I10&gt;=5,I10&gt;H10),I10,MAX(H10,I10)))</f>
        <v>8</v>
      </c>
      <c r="K10" s="75">
        <v>5</v>
      </c>
      <c r="L10" s="52"/>
      <c r="M10" s="52">
        <f aca="true" t="shared" si="1" ref="M10:M80">IF(L10="",K10,IF(AND(L10&gt;=5,L10&gt;K10),L10,MAX(K10,L10)))</f>
        <v>5</v>
      </c>
      <c r="N10" s="75">
        <v>6</v>
      </c>
      <c r="O10" s="52"/>
      <c r="P10" s="52">
        <f aca="true" t="shared" si="2" ref="P10:P80">IF(O10="",N10,IF(AND(O10&gt;=5,O10&gt;N10),O10,MAX(N10,O10)))</f>
        <v>6</v>
      </c>
      <c r="Q10" s="75">
        <v>7</v>
      </c>
      <c r="R10" s="52"/>
      <c r="S10" s="52">
        <f aca="true" t="shared" si="3" ref="S10:S80">IF(R10="",Q10,IF(AND(R10&gt;=5,R10&gt;Q10),R10,MAX(Q10,R10)))</f>
        <v>7</v>
      </c>
      <c r="T10" s="75">
        <v>8</v>
      </c>
      <c r="U10" s="52"/>
      <c r="V10" s="52">
        <f aca="true" t="shared" si="4" ref="V10:V80">IF(U10="",T10,IF(AND(U10&gt;=5,U10&gt;T10),U10,MAX(T10,U10)))</f>
        <v>8</v>
      </c>
      <c r="W10" s="75">
        <v>8</v>
      </c>
      <c r="X10" s="52"/>
      <c r="Y10" s="52">
        <f aca="true" t="shared" si="5" ref="Y10:Y80">IF(X10="",W10,IF(AND(X10&gt;=5,X10&gt;W10),X10,MAX(W10,X10)))</f>
        <v>8</v>
      </c>
      <c r="Z10" s="75">
        <v>6</v>
      </c>
      <c r="AA10" s="52"/>
      <c r="AB10" s="52">
        <f aca="true" t="shared" si="6" ref="AB10:AB80">IF(AA10="",Z10,IF(AND(AA10&gt;=5,AA10&gt;Z10),AA10,MAX(Z10,AA10)))</f>
        <v>6</v>
      </c>
      <c r="AC10" s="362">
        <v>0</v>
      </c>
      <c r="AD10" s="52"/>
      <c r="AE10" s="52">
        <f aca="true" t="shared" si="7" ref="AE10:AE80">IF(AD10="",AC10,IF(AND(AD10&gt;=5,AD10&gt;AC10),AD10,MAX(AC10,AD10)))</f>
        <v>0</v>
      </c>
      <c r="AF10" s="107">
        <f>ROUND(SUMPRODUCT(H10:AE10,$H$9:$AE$9)/SUM($H$9:$AE$9),2)</f>
        <v>6.81</v>
      </c>
      <c r="AG10" s="202" t="str">
        <f aca="true" t="shared" si="8" ref="AG10:AG43">IF(AF10&gt;=9,"Xuất sắc",IF(AF10&gt;=8,"Giỏi",IF(AF10&gt;=7,"Khá",IF(AF10&gt;=6,"TBK",IF(AF10&gt;=5,"TB",IF(AF10&gt;=4,"Yếu","Kém"))))))</f>
        <v>TBK</v>
      </c>
      <c r="AH10" s="250" t="s">
        <v>321</v>
      </c>
      <c r="AI10" s="251">
        <f>COUNTIF($AG$10:$AG$84,"giỏi")</f>
        <v>1</v>
      </c>
      <c r="AJ10" s="433" t="s">
        <v>95</v>
      </c>
      <c r="AK10" s="434" t="s">
        <v>96</v>
      </c>
      <c r="AL10" s="120">
        <v>1</v>
      </c>
    </row>
    <row r="11" spans="1:38" ht="22.5" customHeight="1">
      <c r="A11" s="75">
        <v>2</v>
      </c>
      <c r="B11" s="180" t="s">
        <v>97</v>
      </c>
      <c r="C11" s="203" t="s">
        <v>98</v>
      </c>
      <c r="D11" s="191">
        <v>409160049</v>
      </c>
      <c r="E11" s="204" t="s">
        <v>237</v>
      </c>
      <c r="F11" s="183" t="s">
        <v>7</v>
      </c>
      <c r="G11" s="205" t="s">
        <v>93</v>
      </c>
      <c r="H11" s="75">
        <v>9</v>
      </c>
      <c r="I11" s="193"/>
      <c r="J11" s="52">
        <f t="shared" si="0"/>
        <v>9</v>
      </c>
      <c r="K11" s="75">
        <v>5</v>
      </c>
      <c r="L11" s="193"/>
      <c r="M11" s="52">
        <f t="shared" si="1"/>
        <v>5</v>
      </c>
      <c r="N11" s="75">
        <v>7</v>
      </c>
      <c r="O11" s="193"/>
      <c r="P11" s="52">
        <f t="shared" si="2"/>
        <v>7</v>
      </c>
      <c r="Q11" s="75">
        <v>5</v>
      </c>
      <c r="R11" s="193"/>
      <c r="S11" s="52">
        <f t="shared" si="3"/>
        <v>5</v>
      </c>
      <c r="T11" s="75">
        <v>6</v>
      </c>
      <c r="U11" s="193"/>
      <c r="V11" s="52">
        <f t="shared" si="4"/>
        <v>6</v>
      </c>
      <c r="W11" s="75">
        <v>8</v>
      </c>
      <c r="X11" s="193"/>
      <c r="Y11" s="52">
        <f t="shared" si="5"/>
        <v>8</v>
      </c>
      <c r="Z11" s="75">
        <v>4</v>
      </c>
      <c r="AA11" s="193"/>
      <c r="AB11" s="52">
        <f t="shared" si="6"/>
        <v>4</v>
      </c>
      <c r="AC11" s="363">
        <v>7</v>
      </c>
      <c r="AD11" s="193"/>
      <c r="AE11" s="52">
        <f t="shared" si="7"/>
        <v>7</v>
      </c>
      <c r="AF11" s="107">
        <f aca="true" t="shared" si="9" ref="AF11:AF81">ROUND(SUMPRODUCT(H11:AE11,$H$9:$AE$9)/SUM($H$9:$AE$9),2)</f>
        <v>6.85</v>
      </c>
      <c r="AG11" s="206" t="str">
        <f t="shared" si="8"/>
        <v>TBK</v>
      </c>
      <c r="AH11" s="250" t="s">
        <v>322</v>
      </c>
      <c r="AI11" s="251">
        <f>COUNTIF($AG$10:$AG$84,"khá")</f>
        <v>21</v>
      </c>
      <c r="AJ11" s="433" t="s">
        <v>97</v>
      </c>
      <c r="AK11" s="434" t="s">
        <v>98</v>
      </c>
      <c r="AL11" s="120">
        <v>2</v>
      </c>
    </row>
    <row r="12" spans="1:38" ht="22.5" customHeight="1">
      <c r="A12" s="20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47" t="s">
        <v>93</v>
      </c>
      <c r="H12" s="75">
        <v>7</v>
      </c>
      <c r="I12" s="52"/>
      <c r="J12" s="52">
        <f t="shared" si="0"/>
        <v>7</v>
      </c>
      <c r="K12" s="75">
        <v>5</v>
      </c>
      <c r="L12" s="52"/>
      <c r="M12" s="52">
        <f t="shared" si="1"/>
        <v>5</v>
      </c>
      <c r="N12" s="75">
        <v>8</v>
      </c>
      <c r="O12" s="52"/>
      <c r="P12" s="52">
        <f t="shared" si="2"/>
        <v>8</v>
      </c>
      <c r="Q12" s="75">
        <v>4</v>
      </c>
      <c r="R12" s="486">
        <v>3</v>
      </c>
      <c r="S12" s="52">
        <f t="shared" si="3"/>
        <v>4</v>
      </c>
      <c r="T12" s="75">
        <v>5</v>
      </c>
      <c r="U12" s="52"/>
      <c r="V12" s="52">
        <f t="shared" si="4"/>
        <v>5</v>
      </c>
      <c r="W12" s="75">
        <v>7</v>
      </c>
      <c r="X12" s="52"/>
      <c r="Y12" s="52">
        <f t="shared" si="5"/>
        <v>7</v>
      </c>
      <c r="Z12" s="75">
        <v>4</v>
      </c>
      <c r="AA12" s="52"/>
      <c r="AB12" s="52">
        <f t="shared" si="6"/>
        <v>4</v>
      </c>
      <c r="AC12" s="362">
        <v>0</v>
      </c>
      <c r="AD12" s="52"/>
      <c r="AE12" s="52">
        <f t="shared" si="7"/>
        <v>0</v>
      </c>
      <c r="AF12" s="107">
        <f t="shared" si="9"/>
        <v>5.92</v>
      </c>
      <c r="AG12" s="202" t="str">
        <f t="shared" si="8"/>
        <v>TB</v>
      </c>
      <c r="AH12" s="250" t="s">
        <v>323</v>
      </c>
      <c r="AI12" s="251">
        <f>COUNTIF($AG$10:$AG$84,"tbk")</f>
        <v>32</v>
      </c>
      <c r="AJ12" s="433" t="s">
        <v>99</v>
      </c>
      <c r="AK12" s="434" t="s">
        <v>98</v>
      </c>
      <c r="AL12" s="120">
        <v>3</v>
      </c>
    </row>
    <row r="13" spans="1:38" ht="22.5" customHeight="1">
      <c r="A13" s="192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47" t="s">
        <v>93</v>
      </c>
      <c r="H13" s="75">
        <v>5</v>
      </c>
      <c r="I13" s="59"/>
      <c r="J13" s="52">
        <f t="shared" si="0"/>
        <v>5</v>
      </c>
      <c r="K13" s="75">
        <v>4</v>
      </c>
      <c r="L13" s="375">
        <v>5</v>
      </c>
      <c r="M13" s="52">
        <f t="shared" si="1"/>
        <v>5</v>
      </c>
      <c r="N13" s="75">
        <v>8</v>
      </c>
      <c r="O13" s="59"/>
      <c r="P13" s="52">
        <f t="shared" si="2"/>
        <v>8</v>
      </c>
      <c r="Q13" s="75">
        <v>6</v>
      </c>
      <c r="R13" s="59"/>
      <c r="S13" s="52">
        <f t="shared" si="3"/>
        <v>6</v>
      </c>
      <c r="T13" s="75">
        <v>6</v>
      </c>
      <c r="U13" s="59"/>
      <c r="V13" s="52">
        <f t="shared" si="4"/>
        <v>6</v>
      </c>
      <c r="W13" s="75">
        <v>8</v>
      </c>
      <c r="X13" s="59"/>
      <c r="Y13" s="52">
        <f t="shared" si="5"/>
        <v>8</v>
      </c>
      <c r="Z13" s="75">
        <v>6</v>
      </c>
      <c r="AA13" s="59"/>
      <c r="AB13" s="52">
        <f t="shared" si="6"/>
        <v>6</v>
      </c>
      <c r="AC13" s="362">
        <v>0</v>
      </c>
      <c r="AD13" s="59"/>
      <c r="AE13" s="52">
        <f t="shared" si="7"/>
        <v>0</v>
      </c>
      <c r="AF13" s="107">
        <f t="shared" si="9"/>
        <v>6.23</v>
      </c>
      <c r="AG13" s="202" t="str">
        <f t="shared" si="8"/>
        <v>TBK</v>
      </c>
      <c r="AH13" s="250" t="s">
        <v>324</v>
      </c>
      <c r="AI13" s="251">
        <f>COUNTIF($AG$10:$AG$84,"tb")</f>
        <v>11</v>
      </c>
      <c r="AJ13" s="433" t="s">
        <v>100</v>
      </c>
      <c r="AK13" s="434" t="s">
        <v>101</v>
      </c>
      <c r="AL13" s="120">
        <v>4</v>
      </c>
    </row>
    <row r="14" spans="1:38" ht="22.5" customHeight="1">
      <c r="A14" s="20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47" t="s">
        <v>93</v>
      </c>
      <c r="H14" s="75">
        <v>6</v>
      </c>
      <c r="I14" s="52"/>
      <c r="J14" s="52">
        <f t="shared" si="0"/>
        <v>6</v>
      </c>
      <c r="K14" s="75">
        <v>4</v>
      </c>
      <c r="L14" s="376">
        <v>6</v>
      </c>
      <c r="M14" s="52">
        <f t="shared" si="1"/>
        <v>6</v>
      </c>
      <c r="N14" s="75">
        <v>8</v>
      </c>
      <c r="O14" s="52"/>
      <c r="P14" s="52">
        <f t="shared" si="2"/>
        <v>8</v>
      </c>
      <c r="Q14" s="75">
        <v>4</v>
      </c>
      <c r="R14" s="486">
        <v>5</v>
      </c>
      <c r="S14" s="52">
        <f t="shared" si="3"/>
        <v>5</v>
      </c>
      <c r="T14" s="75">
        <v>7</v>
      </c>
      <c r="U14" s="52"/>
      <c r="V14" s="52">
        <f t="shared" si="4"/>
        <v>7</v>
      </c>
      <c r="W14" s="75">
        <v>7</v>
      </c>
      <c r="X14" s="52"/>
      <c r="Y14" s="52">
        <f t="shared" si="5"/>
        <v>7</v>
      </c>
      <c r="Z14" s="75">
        <v>7</v>
      </c>
      <c r="AA14" s="52"/>
      <c r="AB14" s="52">
        <f t="shared" si="6"/>
        <v>7</v>
      </c>
      <c r="AC14" s="362">
        <v>4</v>
      </c>
      <c r="AD14" s="52"/>
      <c r="AE14" s="52">
        <f t="shared" si="7"/>
        <v>4</v>
      </c>
      <c r="AF14" s="107">
        <f t="shared" si="9"/>
        <v>6.5</v>
      </c>
      <c r="AG14" s="202" t="str">
        <f t="shared" si="8"/>
        <v>TBK</v>
      </c>
      <c r="AH14" s="250" t="s">
        <v>325</v>
      </c>
      <c r="AI14" s="251">
        <f>COUNTIF($AG$10:$AG$84,"yếu")</f>
        <v>0</v>
      </c>
      <c r="AJ14" s="433" t="s">
        <v>102</v>
      </c>
      <c r="AK14" s="434" t="s">
        <v>103</v>
      </c>
      <c r="AL14" s="120">
        <v>5</v>
      </c>
    </row>
    <row r="15" spans="1:38" ht="22.5" customHeight="1">
      <c r="A15" s="192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47" t="s">
        <v>93</v>
      </c>
      <c r="H15" s="75">
        <v>6</v>
      </c>
      <c r="I15" s="59"/>
      <c r="J15" s="52">
        <f t="shared" si="0"/>
        <v>6</v>
      </c>
      <c r="K15" s="75">
        <v>7</v>
      </c>
      <c r="L15" s="59"/>
      <c r="M15" s="52">
        <f t="shared" si="1"/>
        <v>7</v>
      </c>
      <c r="N15" s="75">
        <v>7</v>
      </c>
      <c r="O15" s="59"/>
      <c r="P15" s="52">
        <f t="shared" si="2"/>
        <v>7</v>
      </c>
      <c r="Q15" s="75">
        <v>4</v>
      </c>
      <c r="R15" s="485">
        <v>6</v>
      </c>
      <c r="S15" s="52">
        <f t="shared" si="3"/>
        <v>6</v>
      </c>
      <c r="T15" s="75">
        <v>8</v>
      </c>
      <c r="U15" s="59"/>
      <c r="V15" s="52">
        <f t="shared" si="4"/>
        <v>8</v>
      </c>
      <c r="W15" s="75">
        <v>8</v>
      </c>
      <c r="X15" s="59"/>
      <c r="Y15" s="52">
        <f t="shared" si="5"/>
        <v>8</v>
      </c>
      <c r="Z15" s="75">
        <v>6</v>
      </c>
      <c r="AA15" s="59"/>
      <c r="AB15" s="52">
        <f t="shared" si="6"/>
        <v>6</v>
      </c>
      <c r="AC15" s="362">
        <v>0</v>
      </c>
      <c r="AD15" s="59"/>
      <c r="AE15" s="52">
        <f t="shared" si="7"/>
        <v>0</v>
      </c>
      <c r="AF15" s="107">
        <f t="shared" si="9"/>
        <v>6.85</v>
      </c>
      <c r="AG15" s="202" t="str">
        <f t="shared" si="8"/>
        <v>TBK</v>
      </c>
      <c r="AH15" s="250" t="s">
        <v>326</v>
      </c>
      <c r="AI15" s="251">
        <f>COUNTIF($AG$10:$AG$84,"kém")</f>
        <v>10</v>
      </c>
      <c r="AJ15" s="433" t="s">
        <v>104</v>
      </c>
      <c r="AK15" s="434" t="s">
        <v>105</v>
      </c>
      <c r="AL15" s="120">
        <v>6</v>
      </c>
    </row>
    <row r="16" spans="1:38" ht="22.5" customHeight="1">
      <c r="A16" s="207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47" t="s">
        <v>93</v>
      </c>
      <c r="H16" s="75">
        <v>8</v>
      </c>
      <c r="I16" s="52"/>
      <c r="J16" s="52">
        <f t="shared" si="0"/>
        <v>8</v>
      </c>
      <c r="K16" s="75">
        <v>5</v>
      </c>
      <c r="L16" s="52"/>
      <c r="M16" s="52">
        <f t="shared" si="1"/>
        <v>5</v>
      </c>
      <c r="N16" s="75">
        <v>7</v>
      </c>
      <c r="O16" s="52"/>
      <c r="P16" s="52">
        <f t="shared" si="2"/>
        <v>7</v>
      </c>
      <c r="Q16" s="75">
        <v>4</v>
      </c>
      <c r="R16" s="486">
        <v>5</v>
      </c>
      <c r="S16" s="52">
        <f t="shared" si="3"/>
        <v>5</v>
      </c>
      <c r="T16" s="75">
        <v>6</v>
      </c>
      <c r="U16" s="52"/>
      <c r="V16" s="52">
        <f t="shared" si="4"/>
        <v>6</v>
      </c>
      <c r="W16" s="75">
        <v>8</v>
      </c>
      <c r="X16" s="52"/>
      <c r="Y16" s="52">
        <f t="shared" si="5"/>
        <v>8</v>
      </c>
      <c r="Z16" s="75">
        <v>7</v>
      </c>
      <c r="AA16" s="52"/>
      <c r="AB16" s="52">
        <f t="shared" si="6"/>
        <v>7</v>
      </c>
      <c r="AC16" s="362"/>
      <c r="AD16" s="52"/>
      <c r="AE16" s="52">
        <f t="shared" si="7"/>
        <v>0</v>
      </c>
      <c r="AF16" s="107">
        <f t="shared" si="9"/>
        <v>6.42</v>
      </c>
      <c r="AG16" s="202" t="str">
        <f t="shared" si="8"/>
        <v>TBK</v>
      </c>
      <c r="AI16" s="120">
        <f>SUM(AI10:AI15)</f>
        <v>75</v>
      </c>
      <c r="AJ16" s="433" t="s">
        <v>106</v>
      </c>
      <c r="AK16" s="434" t="s">
        <v>105</v>
      </c>
      <c r="AL16" s="120">
        <v>7</v>
      </c>
    </row>
    <row r="17" spans="1:38" ht="22.5" customHeight="1">
      <c r="A17" s="192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47" t="s">
        <v>93</v>
      </c>
      <c r="H17" s="75">
        <v>8</v>
      </c>
      <c r="I17" s="59"/>
      <c r="J17" s="52">
        <f t="shared" si="0"/>
        <v>8</v>
      </c>
      <c r="K17" s="75">
        <v>5</v>
      </c>
      <c r="L17" s="59"/>
      <c r="M17" s="52">
        <f t="shared" si="1"/>
        <v>5</v>
      </c>
      <c r="N17" s="75">
        <v>7</v>
      </c>
      <c r="O17" s="59"/>
      <c r="P17" s="52">
        <f t="shared" si="2"/>
        <v>7</v>
      </c>
      <c r="Q17" s="75">
        <v>4</v>
      </c>
      <c r="R17" s="485">
        <v>6</v>
      </c>
      <c r="S17" s="52">
        <f t="shared" si="3"/>
        <v>6</v>
      </c>
      <c r="T17" s="75">
        <v>6</v>
      </c>
      <c r="U17" s="59"/>
      <c r="V17" s="52">
        <f t="shared" si="4"/>
        <v>6</v>
      </c>
      <c r="W17" s="75">
        <v>7</v>
      </c>
      <c r="X17" s="59"/>
      <c r="Y17" s="52">
        <f t="shared" si="5"/>
        <v>7</v>
      </c>
      <c r="Z17" s="75">
        <v>7</v>
      </c>
      <c r="AA17" s="59"/>
      <c r="AB17" s="52">
        <f t="shared" si="6"/>
        <v>7</v>
      </c>
      <c r="AC17" s="362">
        <v>0</v>
      </c>
      <c r="AD17" s="59"/>
      <c r="AE17" s="52">
        <f t="shared" si="7"/>
        <v>0</v>
      </c>
      <c r="AF17" s="107">
        <f t="shared" si="9"/>
        <v>6.31</v>
      </c>
      <c r="AG17" s="202" t="str">
        <f t="shared" si="8"/>
        <v>TBK</v>
      </c>
      <c r="AJ17" s="433" t="s">
        <v>107</v>
      </c>
      <c r="AK17" s="434" t="s">
        <v>108</v>
      </c>
      <c r="AL17" s="120">
        <v>8</v>
      </c>
    </row>
    <row r="18" spans="1:38" ht="22.5" customHeight="1">
      <c r="A18" s="207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47" t="s">
        <v>93</v>
      </c>
      <c r="H18" s="75">
        <v>7</v>
      </c>
      <c r="I18" s="52"/>
      <c r="J18" s="52">
        <f t="shared" si="0"/>
        <v>7</v>
      </c>
      <c r="K18" s="75">
        <v>5</v>
      </c>
      <c r="L18" s="52"/>
      <c r="M18" s="52">
        <f t="shared" si="1"/>
        <v>5</v>
      </c>
      <c r="N18" s="75">
        <v>9</v>
      </c>
      <c r="O18" s="52"/>
      <c r="P18" s="52">
        <f t="shared" si="2"/>
        <v>9</v>
      </c>
      <c r="Q18" s="75">
        <v>5</v>
      </c>
      <c r="R18" s="52"/>
      <c r="S18" s="52">
        <f t="shared" si="3"/>
        <v>5</v>
      </c>
      <c r="T18" s="75">
        <v>8</v>
      </c>
      <c r="U18" s="52"/>
      <c r="V18" s="52">
        <f t="shared" si="4"/>
        <v>8</v>
      </c>
      <c r="W18" s="75">
        <v>9</v>
      </c>
      <c r="X18" s="52"/>
      <c r="Y18" s="52">
        <f t="shared" si="5"/>
        <v>9</v>
      </c>
      <c r="Z18" s="75">
        <v>6</v>
      </c>
      <c r="AA18" s="52"/>
      <c r="AB18" s="52">
        <f t="shared" si="6"/>
        <v>6</v>
      </c>
      <c r="AC18" s="362">
        <v>2</v>
      </c>
      <c r="AD18" s="52"/>
      <c r="AE18" s="52">
        <f t="shared" si="7"/>
        <v>2</v>
      </c>
      <c r="AF18" s="107">
        <f t="shared" si="9"/>
        <v>7.19</v>
      </c>
      <c r="AG18" s="202" t="str">
        <f t="shared" si="8"/>
        <v>Khá</v>
      </c>
      <c r="AJ18" s="433" t="s">
        <v>109</v>
      </c>
      <c r="AK18" s="434" t="s">
        <v>110</v>
      </c>
      <c r="AL18" s="120">
        <v>9</v>
      </c>
    </row>
    <row r="19" spans="1:37" s="567" customFormat="1" ht="22.5" customHeight="1">
      <c r="A19" s="507">
        <v>10</v>
      </c>
      <c r="B19" s="508" t="s">
        <v>210</v>
      </c>
      <c r="C19" s="509" t="s">
        <v>110</v>
      </c>
      <c r="D19" s="511">
        <v>409160057</v>
      </c>
      <c r="E19" s="496" t="s">
        <v>245</v>
      </c>
      <c r="F19" s="497" t="s">
        <v>19</v>
      </c>
      <c r="G19" s="512" t="s">
        <v>93</v>
      </c>
      <c r="H19" s="495"/>
      <c r="I19" s="513"/>
      <c r="J19" s="499">
        <f>IF(I19="",H19,IF(H19&gt;=5,I19,MAX(H19,I19)))</f>
        <v>0</v>
      </c>
      <c r="K19" s="495"/>
      <c r="L19" s="513"/>
      <c r="M19" s="499">
        <f>IF(L19="",K19,IF(K19&gt;=5,L19,MAX(K19,L19)))</f>
        <v>0</v>
      </c>
      <c r="N19" s="495"/>
      <c r="O19" s="513"/>
      <c r="P19" s="499">
        <f>IF(O19="",N19,IF(N19&gt;=5,O19,MAX(N19,O19)))</f>
        <v>0</v>
      </c>
      <c r="Q19" s="495"/>
      <c r="R19" s="513"/>
      <c r="S19" s="499">
        <f>IF(R19="",Q19,IF(Q19&gt;=5,R19,MAX(Q19,R19)))</f>
        <v>0</v>
      </c>
      <c r="T19" s="495"/>
      <c r="U19" s="513"/>
      <c r="V19" s="499">
        <f>IF(U19="",T19,IF(T19&gt;=5,U19,MAX(T19,U19)))</f>
        <v>0</v>
      </c>
      <c r="W19" s="495"/>
      <c r="X19" s="513"/>
      <c r="Y19" s="499">
        <f>IF(X19="",W19,IF(W19&gt;=5,X19,MAX(W19,X19)))</f>
        <v>0</v>
      </c>
      <c r="Z19" s="495"/>
      <c r="AA19" s="513"/>
      <c r="AB19" s="499">
        <f>IF(AA19="",Z19,IF(Z19&gt;=5,AA19,MAX(Z19,AA19)))</f>
        <v>0</v>
      </c>
      <c r="AC19" s="566"/>
      <c r="AD19" s="513"/>
      <c r="AE19" s="499">
        <f>IF(AD19="",AC19,IF(AC19&gt;=5,AD19,MAX(AC19,AD19)))</f>
        <v>0</v>
      </c>
      <c r="AF19" s="501">
        <f>ROUND(SUMPRODUCT(H19:AB19,$H$9:$AB$9)/SUM($H$9:$AB$9),2)</f>
        <v>0</v>
      </c>
      <c r="AG19" s="502" t="str">
        <f>IF(AF19&gt;=9,"Xuất sắc",IF(AF19&gt;=8,"Giỏi",IF(AF19&gt;=7,"Khá",IF(AF19&gt;=6,"TBK",IF(AF19&gt;=5,"TB",IF(AF19&gt;=4,"Yếu","Kém"))))))</f>
        <v>Kém</v>
      </c>
      <c r="AJ19" s="514"/>
      <c r="AK19" s="514"/>
    </row>
    <row r="20" spans="1:38" ht="22.5" customHeight="1">
      <c r="A20" s="192">
        <v>10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47" t="s">
        <v>93</v>
      </c>
      <c r="H20" s="75">
        <v>5</v>
      </c>
      <c r="I20" s="52"/>
      <c r="J20" s="52">
        <f t="shared" si="0"/>
        <v>5</v>
      </c>
      <c r="K20" s="75">
        <v>5</v>
      </c>
      <c r="L20" s="52"/>
      <c r="M20" s="52">
        <f t="shared" si="1"/>
        <v>5</v>
      </c>
      <c r="N20" s="75">
        <v>7</v>
      </c>
      <c r="O20" s="52"/>
      <c r="P20" s="52">
        <f t="shared" si="2"/>
        <v>7</v>
      </c>
      <c r="Q20" s="75">
        <v>4</v>
      </c>
      <c r="R20" s="486">
        <v>3</v>
      </c>
      <c r="S20" s="52">
        <f t="shared" si="3"/>
        <v>4</v>
      </c>
      <c r="T20" s="75">
        <v>4</v>
      </c>
      <c r="U20" s="376">
        <v>6</v>
      </c>
      <c r="V20" s="52">
        <f t="shared" si="4"/>
        <v>6</v>
      </c>
      <c r="W20" s="75">
        <v>7</v>
      </c>
      <c r="X20" s="52"/>
      <c r="Y20" s="52">
        <f t="shared" si="5"/>
        <v>7</v>
      </c>
      <c r="Z20" s="75">
        <v>6</v>
      </c>
      <c r="AA20" s="52"/>
      <c r="AB20" s="52">
        <f t="shared" si="6"/>
        <v>6</v>
      </c>
      <c r="AC20" s="362"/>
      <c r="AD20" s="52"/>
      <c r="AE20" s="52">
        <f t="shared" si="7"/>
        <v>0</v>
      </c>
      <c r="AF20" s="107">
        <f t="shared" si="9"/>
        <v>5.62</v>
      </c>
      <c r="AG20" s="202" t="str">
        <f t="shared" si="8"/>
        <v>TB</v>
      </c>
      <c r="AJ20" s="433" t="s">
        <v>111</v>
      </c>
      <c r="AK20" s="434" t="s">
        <v>112</v>
      </c>
      <c r="AL20" s="120">
        <v>10</v>
      </c>
    </row>
    <row r="21" spans="1:38" ht="22.5" customHeight="1">
      <c r="A21" s="207">
        <v>11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47" t="s">
        <v>93</v>
      </c>
      <c r="H21" s="75">
        <v>8</v>
      </c>
      <c r="I21" s="59"/>
      <c r="J21" s="52">
        <f t="shared" si="0"/>
        <v>8</v>
      </c>
      <c r="K21" s="75">
        <v>6</v>
      </c>
      <c r="L21" s="59"/>
      <c r="M21" s="52">
        <f t="shared" si="1"/>
        <v>6</v>
      </c>
      <c r="N21" s="75">
        <v>7</v>
      </c>
      <c r="O21" s="59"/>
      <c r="P21" s="52">
        <f t="shared" si="2"/>
        <v>7</v>
      </c>
      <c r="Q21" s="75">
        <v>6</v>
      </c>
      <c r="R21" s="59"/>
      <c r="S21" s="52">
        <f t="shared" si="3"/>
        <v>6</v>
      </c>
      <c r="T21" s="75">
        <v>7</v>
      </c>
      <c r="U21" s="59"/>
      <c r="V21" s="52">
        <f t="shared" si="4"/>
        <v>7</v>
      </c>
      <c r="W21" s="75">
        <v>8</v>
      </c>
      <c r="X21" s="59"/>
      <c r="Y21" s="52">
        <f t="shared" si="5"/>
        <v>8</v>
      </c>
      <c r="Z21" s="75">
        <v>6</v>
      </c>
      <c r="AA21" s="59"/>
      <c r="AB21" s="52">
        <f t="shared" si="6"/>
        <v>6</v>
      </c>
      <c r="AC21" s="362"/>
      <c r="AD21" s="59"/>
      <c r="AE21" s="52">
        <f t="shared" si="7"/>
        <v>0</v>
      </c>
      <c r="AF21" s="107">
        <f t="shared" si="9"/>
        <v>6.85</v>
      </c>
      <c r="AG21" s="202" t="str">
        <f t="shared" si="8"/>
        <v>TBK</v>
      </c>
      <c r="AJ21" s="433" t="s">
        <v>113</v>
      </c>
      <c r="AK21" s="434" t="s">
        <v>112</v>
      </c>
      <c r="AL21" s="120">
        <v>11</v>
      </c>
    </row>
    <row r="22" spans="1:38" ht="22.5" customHeight="1">
      <c r="A22" s="192">
        <v>12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47" t="s">
        <v>93</v>
      </c>
      <c r="H22" s="75">
        <v>9</v>
      </c>
      <c r="I22" s="52"/>
      <c r="J22" s="52">
        <f t="shared" si="0"/>
        <v>9</v>
      </c>
      <c r="K22" s="75">
        <v>6</v>
      </c>
      <c r="L22" s="52"/>
      <c r="M22" s="52">
        <f t="shared" si="1"/>
        <v>6</v>
      </c>
      <c r="N22" s="75">
        <v>9</v>
      </c>
      <c r="O22" s="52"/>
      <c r="P22" s="52">
        <f t="shared" si="2"/>
        <v>9</v>
      </c>
      <c r="Q22" s="75">
        <v>6</v>
      </c>
      <c r="R22" s="52"/>
      <c r="S22" s="52">
        <f t="shared" si="3"/>
        <v>6</v>
      </c>
      <c r="T22" s="75">
        <v>8</v>
      </c>
      <c r="U22" s="52"/>
      <c r="V22" s="52">
        <f t="shared" si="4"/>
        <v>8</v>
      </c>
      <c r="W22" s="75">
        <v>9</v>
      </c>
      <c r="X22" s="52"/>
      <c r="Y22" s="52">
        <f t="shared" si="5"/>
        <v>9</v>
      </c>
      <c r="Z22" s="75">
        <v>4</v>
      </c>
      <c r="AA22" s="52"/>
      <c r="AB22" s="52">
        <f t="shared" si="6"/>
        <v>4</v>
      </c>
      <c r="AC22" s="362">
        <v>0</v>
      </c>
      <c r="AD22" s="52"/>
      <c r="AE22" s="52">
        <f t="shared" si="7"/>
        <v>0</v>
      </c>
      <c r="AF22" s="107">
        <f t="shared" si="9"/>
        <v>7.69</v>
      </c>
      <c r="AG22" s="202" t="str">
        <f t="shared" si="8"/>
        <v>Khá</v>
      </c>
      <c r="AJ22" s="433" t="s">
        <v>114</v>
      </c>
      <c r="AK22" s="434" t="s">
        <v>115</v>
      </c>
      <c r="AL22" s="120">
        <v>12</v>
      </c>
    </row>
    <row r="23" spans="1:38" ht="22.5" customHeight="1">
      <c r="A23" s="207">
        <v>13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47" t="s">
        <v>93</v>
      </c>
      <c r="H23" s="75">
        <v>7</v>
      </c>
      <c r="I23" s="59"/>
      <c r="J23" s="52">
        <f t="shared" si="0"/>
        <v>7</v>
      </c>
      <c r="K23" s="75">
        <v>5</v>
      </c>
      <c r="L23" s="59"/>
      <c r="M23" s="52">
        <f t="shared" si="1"/>
        <v>5</v>
      </c>
      <c r="N23" s="75">
        <v>5</v>
      </c>
      <c r="O23" s="59"/>
      <c r="P23" s="52">
        <f t="shared" si="2"/>
        <v>5</v>
      </c>
      <c r="Q23" s="75">
        <v>4</v>
      </c>
      <c r="R23" s="485">
        <v>3</v>
      </c>
      <c r="S23" s="52">
        <f t="shared" si="3"/>
        <v>4</v>
      </c>
      <c r="T23" s="75">
        <v>6</v>
      </c>
      <c r="U23" s="59"/>
      <c r="V23" s="52">
        <f t="shared" si="4"/>
        <v>6</v>
      </c>
      <c r="W23" s="75">
        <v>8</v>
      </c>
      <c r="X23" s="59"/>
      <c r="Y23" s="52">
        <f t="shared" si="5"/>
        <v>8</v>
      </c>
      <c r="Z23" s="75">
        <v>6</v>
      </c>
      <c r="AA23" s="59"/>
      <c r="AB23" s="52">
        <f t="shared" si="6"/>
        <v>6</v>
      </c>
      <c r="AC23" s="362">
        <v>0</v>
      </c>
      <c r="AD23" s="59"/>
      <c r="AE23" s="52">
        <f t="shared" si="7"/>
        <v>0</v>
      </c>
      <c r="AF23" s="107">
        <f t="shared" si="9"/>
        <v>5.85</v>
      </c>
      <c r="AG23" s="202" t="str">
        <f t="shared" si="8"/>
        <v>TB</v>
      </c>
      <c r="AJ23" s="433" t="s">
        <v>116</v>
      </c>
      <c r="AK23" s="434" t="s">
        <v>117</v>
      </c>
      <c r="AL23" s="120">
        <v>13</v>
      </c>
    </row>
    <row r="24" spans="1:38" ht="22.5" customHeight="1">
      <c r="A24" s="192">
        <v>14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47" t="s">
        <v>93</v>
      </c>
      <c r="H24" s="75">
        <v>5</v>
      </c>
      <c r="I24" s="52"/>
      <c r="J24" s="52">
        <f t="shared" si="0"/>
        <v>5</v>
      </c>
      <c r="K24" s="75">
        <v>4</v>
      </c>
      <c r="L24" s="376">
        <v>6</v>
      </c>
      <c r="M24" s="52">
        <f t="shared" si="1"/>
        <v>6</v>
      </c>
      <c r="N24" s="75">
        <v>8</v>
      </c>
      <c r="O24" s="52"/>
      <c r="P24" s="52">
        <f t="shared" si="2"/>
        <v>8</v>
      </c>
      <c r="Q24" s="75">
        <v>4</v>
      </c>
      <c r="R24" s="486">
        <v>4</v>
      </c>
      <c r="S24" s="52">
        <f t="shared" si="3"/>
        <v>4</v>
      </c>
      <c r="T24" s="75">
        <v>5</v>
      </c>
      <c r="U24" s="52"/>
      <c r="V24" s="52">
        <f t="shared" si="4"/>
        <v>5</v>
      </c>
      <c r="W24" s="75">
        <v>7</v>
      </c>
      <c r="X24" s="52"/>
      <c r="Y24" s="52">
        <f t="shared" si="5"/>
        <v>7</v>
      </c>
      <c r="Z24" s="75">
        <v>6</v>
      </c>
      <c r="AA24" s="52"/>
      <c r="AB24" s="52">
        <f t="shared" si="6"/>
        <v>6</v>
      </c>
      <c r="AC24" s="362"/>
      <c r="AD24" s="52"/>
      <c r="AE24" s="52">
        <f t="shared" si="7"/>
        <v>0</v>
      </c>
      <c r="AF24" s="107">
        <f t="shared" si="9"/>
        <v>5.77</v>
      </c>
      <c r="AG24" s="202" t="str">
        <f t="shared" si="8"/>
        <v>TB</v>
      </c>
      <c r="AJ24" s="433" t="s">
        <v>118</v>
      </c>
      <c r="AK24" s="434" t="s">
        <v>117</v>
      </c>
      <c r="AL24" s="120">
        <v>14</v>
      </c>
    </row>
    <row r="25" spans="1:38" ht="22.5" customHeight="1">
      <c r="A25" s="207">
        <v>15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54" t="s">
        <v>93</v>
      </c>
      <c r="H25" s="75">
        <v>5</v>
      </c>
      <c r="I25" s="59"/>
      <c r="J25" s="52">
        <f t="shared" si="0"/>
        <v>5</v>
      </c>
      <c r="K25" s="75">
        <v>5</v>
      </c>
      <c r="L25" s="59"/>
      <c r="M25" s="52">
        <f t="shared" si="1"/>
        <v>5</v>
      </c>
      <c r="N25" s="75">
        <v>4</v>
      </c>
      <c r="O25" s="59">
        <v>7</v>
      </c>
      <c r="P25" s="52">
        <f t="shared" si="2"/>
        <v>7</v>
      </c>
      <c r="Q25" s="75">
        <v>6</v>
      </c>
      <c r="R25" s="59"/>
      <c r="S25" s="52">
        <f t="shared" si="3"/>
        <v>6</v>
      </c>
      <c r="T25" s="75">
        <v>5</v>
      </c>
      <c r="U25" s="59"/>
      <c r="V25" s="52">
        <f t="shared" si="4"/>
        <v>5</v>
      </c>
      <c r="W25" s="75">
        <v>7</v>
      </c>
      <c r="X25" s="59"/>
      <c r="Y25" s="52">
        <f t="shared" si="5"/>
        <v>7</v>
      </c>
      <c r="Z25" s="75">
        <v>6</v>
      </c>
      <c r="AA25" s="59"/>
      <c r="AB25" s="52">
        <f t="shared" si="6"/>
        <v>6</v>
      </c>
      <c r="AC25" s="362">
        <v>0</v>
      </c>
      <c r="AD25" s="59"/>
      <c r="AE25" s="52">
        <f t="shared" si="7"/>
        <v>0</v>
      </c>
      <c r="AF25" s="107">
        <f t="shared" si="9"/>
        <v>5.69</v>
      </c>
      <c r="AG25" s="202" t="str">
        <f t="shared" si="8"/>
        <v>TB</v>
      </c>
      <c r="AJ25" s="433" t="s">
        <v>119</v>
      </c>
      <c r="AK25" s="434" t="s">
        <v>120</v>
      </c>
      <c r="AL25" s="120">
        <v>15</v>
      </c>
    </row>
    <row r="26" spans="1:38" ht="22.5" customHeight="1">
      <c r="A26" s="192">
        <v>16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54" t="s">
        <v>93</v>
      </c>
      <c r="H26" s="75">
        <v>9</v>
      </c>
      <c r="I26" s="52"/>
      <c r="J26" s="52">
        <f t="shared" si="0"/>
        <v>9</v>
      </c>
      <c r="K26" s="75">
        <v>7</v>
      </c>
      <c r="L26" s="52"/>
      <c r="M26" s="52">
        <f t="shared" si="1"/>
        <v>7</v>
      </c>
      <c r="N26" s="75">
        <v>8</v>
      </c>
      <c r="O26" s="52"/>
      <c r="P26" s="52">
        <f t="shared" si="2"/>
        <v>8</v>
      </c>
      <c r="Q26" s="75">
        <v>7</v>
      </c>
      <c r="R26" s="52"/>
      <c r="S26" s="52">
        <f t="shared" si="3"/>
        <v>7</v>
      </c>
      <c r="T26" s="75">
        <v>7</v>
      </c>
      <c r="U26" s="52"/>
      <c r="V26" s="52">
        <f t="shared" si="4"/>
        <v>7</v>
      </c>
      <c r="W26" s="75">
        <v>8</v>
      </c>
      <c r="X26" s="52"/>
      <c r="Y26" s="52">
        <f t="shared" si="5"/>
        <v>8</v>
      </c>
      <c r="Z26" s="75">
        <v>5</v>
      </c>
      <c r="AA26" s="52"/>
      <c r="AB26" s="52">
        <f t="shared" si="6"/>
        <v>5</v>
      </c>
      <c r="AC26" s="362">
        <v>0</v>
      </c>
      <c r="AD26" s="52"/>
      <c r="AE26" s="52">
        <f t="shared" si="7"/>
        <v>0</v>
      </c>
      <c r="AF26" s="107">
        <f t="shared" si="9"/>
        <v>7.42</v>
      </c>
      <c r="AG26" s="202" t="str">
        <f t="shared" si="8"/>
        <v>Khá</v>
      </c>
      <c r="AJ26" s="433" t="s">
        <v>121</v>
      </c>
      <c r="AK26" s="434" t="s">
        <v>120</v>
      </c>
      <c r="AL26" s="120">
        <v>16</v>
      </c>
    </row>
    <row r="27" spans="1:38" ht="22.5" customHeight="1">
      <c r="A27" s="207">
        <v>17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54" t="s">
        <v>93</v>
      </c>
      <c r="H27" s="75">
        <v>6</v>
      </c>
      <c r="I27" s="59"/>
      <c r="J27" s="52">
        <f t="shared" si="0"/>
        <v>6</v>
      </c>
      <c r="K27" s="75">
        <v>5</v>
      </c>
      <c r="L27" s="59"/>
      <c r="M27" s="52">
        <f t="shared" si="1"/>
        <v>5</v>
      </c>
      <c r="N27" s="75">
        <v>8</v>
      </c>
      <c r="O27" s="59"/>
      <c r="P27" s="52">
        <f t="shared" si="2"/>
        <v>8</v>
      </c>
      <c r="Q27" s="75">
        <v>6</v>
      </c>
      <c r="R27" s="59"/>
      <c r="S27" s="52">
        <f t="shared" si="3"/>
        <v>6</v>
      </c>
      <c r="T27" s="75">
        <v>6</v>
      </c>
      <c r="U27" s="59"/>
      <c r="V27" s="52">
        <f t="shared" si="4"/>
        <v>6</v>
      </c>
      <c r="W27" s="75">
        <v>8</v>
      </c>
      <c r="X27" s="59"/>
      <c r="Y27" s="52">
        <f t="shared" si="5"/>
        <v>8</v>
      </c>
      <c r="Z27" s="75">
        <v>5</v>
      </c>
      <c r="AA27" s="59"/>
      <c r="AB27" s="52">
        <f t="shared" si="6"/>
        <v>5</v>
      </c>
      <c r="AC27" s="362">
        <v>7</v>
      </c>
      <c r="AD27" s="59"/>
      <c r="AE27" s="52">
        <f t="shared" si="7"/>
        <v>7</v>
      </c>
      <c r="AF27" s="107">
        <f t="shared" si="9"/>
        <v>6.65</v>
      </c>
      <c r="AG27" s="202" t="str">
        <f t="shared" si="8"/>
        <v>TBK</v>
      </c>
      <c r="AJ27" s="433" t="s">
        <v>122</v>
      </c>
      <c r="AK27" s="434" t="s">
        <v>123</v>
      </c>
      <c r="AL27" s="120">
        <v>17</v>
      </c>
    </row>
    <row r="28" spans="1:38" ht="22.5" customHeight="1">
      <c r="A28" s="192">
        <v>18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54" t="s">
        <v>93</v>
      </c>
      <c r="H28" s="75">
        <v>9</v>
      </c>
      <c r="I28" s="52"/>
      <c r="J28" s="52">
        <f t="shared" si="0"/>
        <v>9</v>
      </c>
      <c r="K28" s="75">
        <v>6</v>
      </c>
      <c r="L28" s="52"/>
      <c r="M28" s="52">
        <f t="shared" si="1"/>
        <v>6</v>
      </c>
      <c r="N28" s="75">
        <v>7</v>
      </c>
      <c r="O28" s="52"/>
      <c r="P28" s="52">
        <f t="shared" si="2"/>
        <v>7</v>
      </c>
      <c r="Q28" s="75">
        <v>4</v>
      </c>
      <c r="R28" s="486">
        <v>6</v>
      </c>
      <c r="S28" s="52">
        <f t="shared" si="3"/>
        <v>6</v>
      </c>
      <c r="T28" s="75">
        <v>7</v>
      </c>
      <c r="U28" s="52"/>
      <c r="V28" s="52">
        <f t="shared" si="4"/>
        <v>7</v>
      </c>
      <c r="W28" s="75">
        <v>9</v>
      </c>
      <c r="X28" s="52"/>
      <c r="Y28" s="52">
        <f t="shared" si="5"/>
        <v>9</v>
      </c>
      <c r="Z28" s="75">
        <v>6</v>
      </c>
      <c r="AA28" s="52"/>
      <c r="AB28" s="52">
        <f t="shared" si="6"/>
        <v>6</v>
      </c>
      <c r="AC28" s="362">
        <v>0</v>
      </c>
      <c r="AD28" s="52"/>
      <c r="AE28" s="52">
        <f t="shared" si="7"/>
        <v>0</v>
      </c>
      <c r="AF28" s="107">
        <f t="shared" si="9"/>
        <v>7.23</v>
      </c>
      <c r="AG28" s="202" t="str">
        <f t="shared" si="8"/>
        <v>Khá</v>
      </c>
      <c r="AJ28" s="433" t="s">
        <v>124</v>
      </c>
      <c r="AK28" s="434" t="s">
        <v>125</v>
      </c>
      <c r="AL28" s="120">
        <v>18</v>
      </c>
    </row>
    <row r="29" spans="1:38" ht="22.5" customHeight="1">
      <c r="A29" s="207">
        <v>19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54" t="s">
        <v>93</v>
      </c>
      <c r="H29" s="75">
        <v>6</v>
      </c>
      <c r="I29" s="59"/>
      <c r="J29" s="52">
        <f t="shared" si="0"/>
        <v>6</v>
      </c>
      <c r="K29" s="75">
        <v>7</v>
      </c>
      <c r="L29" s="59"/>
      <c r="M29" s="52">
        <f t="shared" si="1"/>
        <v>7</v>
      </c>
      <c r="N29" s="75">
        <v>8</v>
      </c>
      <c r="O29" s="59"/>
      <c r="P29" s="52">
        <f t="shared" si="2"/>
        <v>8</v>
      </c>
      <c r="Q29" s="75">
        <v>5</v>
      </c>
      <c r="R29" s="59"/>
      <c r="S29" s="52">
        <f t="shared" si="3"/>
        <v>5</v>
      </c>
      <c r="T29" s="75">
        <v>6</v>
      </c>
      <c r="U29" s="59"/>
      <c r="V29" s="52">
        <f t="shared" si="4"/>
        <v>6</v>
      </c>
      <c r="W29" s="75">
        <v>7</v>
      </c>
      <c r="X29" s="59"/>
      <c r="Y29" s="52">
        <f t="shared" si="5"/>
        <v>7</v>
      </c>
      <c r="Z29" s="75">
        <v>6</v>
      </c>
      <c r="AA29" s="59"/>
      <c r="AB29" s="52">
        <f t="shared" si="6"/>
        <v>6</v>
      </c>
      <c r="AC29" s="362">
        <v>0</v>
      </c>
      <c r="AD29" s="59"/>
      <c r="AE29" s="52">
        <f t="shared" si="7"/>
        <v>0</v>
      </c>
      <c r="AF29" s="107">
        <f t="shared" si="9"/>
        <v>6.35</v>
      </c>
      <c r="AG29" s="202" t="str">
        <f t="shared" si="8"/>
        <v>TBK</v>
      </c>
      <c r="AJ29" s="433" t="s">
        <v>126</v>
      </c>
      <c r="AK29" s="434" t="s">
        <v>127</v>
      </c>
      <c r="AL29" s="120">
        <v>19</v>
      </c>
    </row>
    <row r="30" spans="1:38" ht="22.5" customHeight="1">
      <c r="A30" s="192">
        <v>20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54" t="s">
        <v>93</v>
      </c>
      <c r="H30" s="75">
        <v>7</v>
      </c>
      <c r="I30" s="52"/>
      <c r="J30" s="52">
        <f t="shared" si="0"/>
        <v>7</v>
      </c>
      <c r="K30" s="75">
        <v>4</v>
      </c>
      <c r="L30" s="376">
        <v>6</v>
      </c>
      <c r="M30" s="52">
        <f t="shared" si="1"/>
        <v>6</v>
      </c>
      <c r="N30" s="75">
        <v>7</v>
      </c>
      <c r="O30" s="52"/>
      <c r="P30" s="52">
        <f t="shared" si="2"/>
        <v>7</v>
      </c>
      <c r="Q30" s="75">
        <v>5</v>
      </c>
      <c r="R30" s="52"/>
      <c r="S30" s="52">
        <f t="shared" si="3"/>
        <v>5</v>
      </c>
      <c r="T30" s="75">
        <v>5</v>
      </c>
      <c r="U30" s="52"/>
      <c r="V30" s="52">
        <f t="shared" si="4"/>
        <v>5</v>
      </c>
      <c r="W30" s="75">
        <v>7</v>
      </c>
      <c r="X30" s="52"/>
      <c r="Y30" s="52">
        <f t="shared" si="5"/>
        <v>7</v>
      </c>
      <c r="Z30" s="75">
        <v>5</v>
      </c>
      <c r="AA30" s="52"/>
      <c r="AB30" s="52">
        <f t="shared" si="6"/>
        <v>5</v>
      </c>
      <c r="AC30" s="362">
        <v>10</v>
      </c>
      <c r="AD30" s="52"/>
      <c r="AE30" s="52">
        <f t="shared" si="7"/>
        <v>10</v>
      </c>
      <c r="AF30" s="107">
        <f t="shared" si="9"/>
        <v>6.42</v>
      </c>
      <c r="AG30" s="202" t="str">
        <f t="shared" si="8"/>
        <v>TBK</v>
      </c>
      <c r="AJ30" s="433" t="s">
        <v>128</v>
      </c>
      <c r="AK30" s="434" t="s">
        <v>129</v>
      </c>
      <c r="AL30" s="120">
        <v>20</v>
      </c>
    </row>
    <row r="31" spans="1:38" ht="22.5" customHeight="1">
      <c r="A31" s="207">
        <v>21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54" t="s">
        <v>93</v>
      </c>
      <c r="H31" s="75">
        <v>6</v>
      </c>
      <c r="I31" s="59"/>
      <c r="J31" s="52">
        <f t="shared" si="0"/>
        <v>6</v>
      </c>
      <c r="K31" s="75">
        <v>4</v>
      </c>
      <c r="L31" s="375">
        <v>7</v>
      </c>
      <c r="M31" s="52">
        <f t="shared" si="1"/>
        <v>7</v>
      </c>
      <c r="N31" s="75">
        <v>7</v>
      </c>
      <c r="O31" s="59"/>
      <c r="P31" s="52">
        <f t="shared" si="2"/>
        <v>7</v>
      </c>
      <c r="Q31" s="75">
        <v>5</v>
      </c>
      <c r="R31" s="59"/>
      <c r="S31" s="52">
        <f t="shared" si="3"/>
        <v>5</v>
      </c>
      <c r="T31" s="75">
        <v>4</v>
      </c>
      <c r="U31" s="375">
        <v>7</v>
      </c>
      <c r="V31" s="52">
        <f t="shared" si="4"/>
        <v>7</v>
      </c>
      <c r="W31" s="75">
        <v>8</v>
      </c>
      <c r="X31" s="59"/>
      <c r="Y31" s="52">
        <f t="shared" si="5"/>
        <v>8</v>
      </c>
      <c r="Z31" s="75">
        <v>5</v>
      </c>
      <c r="AA31" s="59"/>
      <c r="AB31" s="52">
        <f t="shared" si="6"/>
        <v>5</v>
      </c>
      <c r="AC31" s="362">
        <v>10</v>
      </c>
      <c r="AD31" s="59"/>
      <c r="AE31" s="52">
        <f t="shared" si="7"/>
        <v>10</v>
      </c>
      <c r="AF31" s="107">
        <f t="shared" si="9"/>
        <v>6.96</v>
      </c>
      <c r="AG31" s="202" t="str">
        <f t="shared" si="8"/>
        <v>TBK</v>
      </c>
      <c r="AJ31" s="433" t="s">
        <v>130</v>
      </c>
      <c r="AK31" s="434" t="s">
        <v>131</v>
      </c>
      <c r="AL31" s="120">
        <v>21</v>
      </c>
    </row>
    <row r="32" spans="1:38" ht="22.5" customHeight="1">
      <c r="A32" s="192">
        <v>22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54" t="s">
        <v>93</v>
      </c>
      <c r="H32" s="75">
        <v>7</v>
      </c>
      <c r="I32" s="52"/>
      <c r="J32" s="52">
        <f t="shared" si="0"/>
        <v>7</v>
      </c>
      <c r="K32" s="75">
        <v>5</v>
      </c>
      <c r="L32" s="52"/>
      <c r="M32" s="52">
        <f t="shared" si="1"/>
        <v>5</v>
      </c>
      <c r="N32" s="75">
        <v>7</v>
      </c>
      <c r="O32" s="52"/>
      <c r="P32" s="52">
        <f t="shared" si="2"/>
        <v>7</v>
      </c>
      <c r="Q32" s="75">
        <v>5</v>
      </c>
      <c r="R32" s="52"/>
      <c r="S32" s="52">
        <f t="shared" si="3"/>
        <v>5</v>
      </c>
      <c r="T32" s="75">
        <v>6</v>
      </c>
      <c r="U32" s="52"/>
      <c r="V32" s="52">
        <f t="shared" si="4"/>
        <v>6</v>
      </c>
      <c r="W32" s="75">
        <v>8</v>
      </c>
      <c r="X32" s="52"/>
      <c r="Y32" s="52">
        <f t="shared" si="5"/>
        <v>8</v>
      </c>
      <c r="Z32" s="75">
        <v>6</v>
      </c>
      <c r="AA32" s="52"/>
      <c r="AB32" s="52">
        <f t="shared" si="6"/>
        <v>6</v>
      </c>
      <c r="AC32" s="362">
        <v>10</v>
      </c>
      <c r="AD32" s="52"/>
      <c r="AE32" s="52">
        <f t="shared" si="7"/>
        <v>10</v>
      </c>
      <c r="AF32" s="107">
        <f t="shared" si="9"/>
        <v>6.65</v>
      </c>
      <c r="AG32" s="202" t="str">
        <f t="shared" si="8"/>
        <v>TBK</v>
      </c>
      <c r="AJ32" s="433" t="s">
        <v>128</v>
      </c>
      <c r="AK32" s="434" t="s">
        <v>131</v>
      </c>
      <c r="AL32" s="120">
        <v>22</v>
      </c>
    </row>
    <row r="33" spans="1:38" ht="22.5" customHeight="1">
      <c r="A33" s="207">
        <v>23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54" t="s">
        <v>93</v>
      </c>
      <c r="H33" s="75">
        <v>6</v>
      </c>
      <c r="I33" s="59"/>
      <c r="J33" s="52">
        <f t="shared" si="0"/>
        <v>6</v>
      </c>
      <c r="K33" s="75">
        <v>4</v>
      </c>
      <c r="L33" s="375">
        <v>5</v>
      </c>
      <c r="M33" s="52">
        <f t="shared" si="1"/>
        <v>5</v>
      </c>
      <c r="N33" s="75">
        <v>8</v>
      </c>
      <c r="O33" s="59"/>
      <c r="P33" s="52">
        <f t="shared" si="2"/>
        <v>8</v>
      </c>
      <c r="Q33" s="75">
        <v>4</v>
      </c>
      <c r="R33" s="485">
        <v>3</v>
      </c>
      <c r="S33" s="52">
        <f t="shared" si="3"/>
        <v>4</v>
      </c>
      <c r="T33" s="75">
        <v>5</v>
      </c>
      <c r="U33" s="59"/>
      <c r="V33" s="52">
        <f t="shared" si="4"/>
        <v>5</v>
      </c>
      <c r="W33" s="75">
        <v>7</v>
      </c>
      <c r="X33" s="59"/>
      <c r="Y33" s="52">
        <f t="shared" si="5"/>
        <v>7</v>
      </c>
      <c r="Z33" s="75">
        <v>4</v>
      </c>
      <c r="AA33" s="59"/>
      <c r="AB33" s="52">
        <f t="shared" si="6"/>
        <v>4</v>
      </c>
      <c r="AC33" s="362"/>
      <c r="AD33" s="59"/>
      <c r="AE33" s="52">
        <f t="shared" si="7"/>
        <v>0</v>
      </c>
      <c r="AF33" s="107">
        <f t="shared" si="9"/>
        <v>5.77</v>
      </c>
      <c r="AG33" s="202" t="str">
        <f t="shared" si="8"/>
        <v>TB</v>
      </c>
      <c r="AJ33" s="433" t="s">
        <v>132</v>
      </c>
      <c r="AK33" s="434" t="s">
        <v>133</v>
      </c>
      <c r="AL33" s="120">
        <v>23</v>
      </c>
    </row>
    <row r="34" spans="1:38" ht="22.5" customHeight="1">
      <c r="A34" s="192">
        <v>24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54" t="s">
        <v>93</v>
      </c>
      <c r="H34" s="75">
        <v>6</v>
      </c>
      <c r="I34" s="52"/>
      <c r="J34" s="52">
        <f t="shared" si="0"/>
        <v>6</v>
      </c>
      <c r="K34" s="75">
        <v>5</v>
      </c>
      <c r="L34" s="52"/>
      <c r="M34" s="52">
        <f t="shared" si="1"/>
        <v>5</v>
      </c>
      <c r="N34" s="75">
        <v>8</v>
      </c>
      <c r="O34" s="52"/>
      <c r="P34" s="52">
        <f t="shared" si="2"/>
        <v>8</v>
      </c>
      <c r="Q34" s="75">
        <v>5</v>
      </c>
      <c r="R34" s="52"/>
      <c r="S34" s="52">
        <f t="shared" si="3"/>
        <v>5</v>
      </c>
      <c r="T34" s="75">
        <v>8</v>
      </c>
      <c r="U34" s="52"/>
      <c r="V34" s="52">
        <f t="shared" si="4"/>
        <v>8</v>
      </c>
      <c r="W34" s="75">
        <v>7</v>
      </c>
      <c r="X34" s="52"/>
      <c r="Y34" s="52">
        <f t="shared" si="5"/>
        <v>7</v>
      </c>
      <c r="Z34" s="75">
        <v>4</v>
      </c>
      <c r="AA34" s="52"/>
      <c r="AB34" s="52">
        <f t="shared" si="6"/>
        <v>4</v>
      </c>
      <c r="AC34" s="362">
        <v>10</v>
      </c>
      <c r="AD34" s="52"/>
      <c r="AE34" s="52">
        <f t="shared" si="7"/>
        <v>10</v>
      </c>
      <c r="AF34" s="107">
        <f t="shared" si="9"/>
        <v>6.73</v>
      </c>
      <c r="AG34" s="202" t="str">
        <f t="shared" si="8"/>
        <v>TBK</v>
      </c>
      <c r="AJ34" s="433" t="s">
        <v>134</v>
      </c>
      <c r="AK34" s="434" t="s">
        <v>135</v>
      </c>
      <c r="AL34" s="120">
        <v>24</v>
      </c>
    </row>
    <row r="35" spans="1:38" ht="22.5" customHeight="1">
      <c r="A35" s="207">
        <v>25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54" t="s">
        <v>93</v>
      </c>
      <c r="H35" s="75">
        <v>8</v>
      </c>
      <c r="I35" s="59"/>
      <c r="J35" s="52">
        <f t="shared" si="0"/>
        <v>8</v>
      </c>
      <c r="K35" s="75">
        <v>6</v>
      </c>
      <c r="L35" s="59"/>
      <c r="M35" s="52">
        <f t="shared" si="1"/>
        <v>6</v>
      </c>
      <c r="N35" s="75">
        <v>8</v>
      </c>
      <c r="O35" s="59"/>
      <c r="P35" s="52">
        <f t="shared" si="2"/>
        <v>8</v>
      </c>
      <c r="Q35" s="75">
        <v>5</v>
      </c>
      <c r="R35" s="59"/>
      <c r="S35" s="52">
        <f t="shared" si="3"/>
        <v>5</v>
      </c>
      <c r="T35" s="75">
        <v>6</v>
      </c>
      <c r="U35" s="59"/>
      <c r="V35" s="52">
        <f t="shared" si="4"/>
        <v>6</v>
      </c>
      <c r="W35" s="75">
        <v>8</v>
      </c>
      <c r="X35" s="59"/>
      <c r="Y35" s="52">
        <f t="shared" si="5"/>
        <v>8</v>
      </c>
      <c r="Z35" s="75">
        <v>6</v>
      </c>
      <c r="AA35" s="59"/>
      <c r="AB35" s="52">
        <f t="shared" si="6"/>
        <v>6</v>
      </c>
      <c r="AC35" s="362">
        <v>0</v>
      </c>
      <c r="AD35" s="59"/>
      <c r="AE35" s="52">
        <f t="shared" si="7"/>
        <v>0</v>
      </c>
      <c r="AF35" s="107">
        <f t="shared" si="9"/>
        <v>6.73</v>
      </c>
      <c r="AG35" s="202" t="str">
        <f t="shared" si="8"/>
        <v>TBK</v>
      </c>
      <c r="AJ35" s="433" t="s">
        <v>136</v>
      </c>
      <c r="AK35" s="434" t="s">
        <v>137</v>
      </c>
      <c r="AL35" s="120">
        <v>25</v>
      </c>
    </row>
    <row r="36" spans="1:38" ht="22.5" customHeight="1">
      <c r="A36" s="192">
        <v>26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54" t="s">
        <v>92</v>
      </c>
      <c r="H36" s="75">
        <v>9</v>
      </c>
      <c r="I36" s="52"/>
      <c r="J36" s="52">
        <f t="shared" si="0"/>
        <v>9</v>
      </c>
      <c r="K36" s="75">
        <v>5</v>
      </c>
      <c r="L36" s="52"/>
      <c r="M36" s="52">
        <f t="shared" si="1"/>
        <v>5</v>
      </c>
      <c r="N36" s="75">
        <v>6</v>
      </c>
      <c r="O36" s="52"/>
      <c r="P36" s="52">
        <f t="shared" si="2"/>
        <v>6</v>
      </c>
      <c r="Q36" s="75">
        <v>6</v>
      </c>
      <c r="R36" s="52"/>
      <c r="S36" s="52">
        <f t="shared" si="3"/>
        <v>6</v>
      </c>
      <c r="T36" s="75">
        <v>8</v>
      </c>
      <c r="U36" s="52"/>
      <c r="V36" s="52">
        <f t="shared" si="4"/>
        <v>8</v>
      </c>
      <c r="W36" s="75">
        <v>8</v>
      </c>
      <c r="X36" s="52"/>
      <c r="Y36" s="52">
        <f t="shared" si="5"/>
        <v>8</v>
      </c>
      <c r="Z36" s="75">
        <v>6</v>
      </c>
      <c r="AA36" s="52"/>
      <c r="AB36" s="52">
        <f t="shared" si="6"/>
        <v>6</v>
      </c>
      <c r="AC36" s="362"/>
      <c r="AD36" s="52"/>
      <c r="AE36" s="52">
        <f t="shared" si="7"/>
        <v>0</v>
      </c>
      <c r="AF36" s="107">
        <f t="shared" si="9"/>
        <v>6.85</v>
      </c>
      <c r="AG36" s="202" t="str">
        <f t="shared" si="8"/>
        <v>TBK</v>
      </c>
      <c r="AJ36" s="433" t="s">
        <v>138</v>
      </c>
      <c r="AK36" s="434" t="s">
        <v>139</v>
      </c>
      <c r="AL36" s="120">
        <v>26</v>
      </c>
    </row>
    <row r="37" spans="1:38" ht="22.5" customHeight="1">
      <c r="A37" s="207">
        <v>27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54" t="s">
        <v>93</v>
      </c>
      <c r="H37" s="75">
        <v>5</v>
      </c>
      <c r="I37" s="59"/>
      <c r="J37" s="52">
        <f t="shared" si="0"/>
        <v>5</v>
      </c>
      <c r="K37" s="75">
        <v>4</v>
      </c>
      <c r="L37" s="375">
        <v>7</v>
      </c>
      <c r="M37" s="52">
        <f t="shared" si="1"/>
        <v>7</v>
      </c>
      <c r="N37" s="75">
        <v>6</v>
      </c>
      <c r="O37" s="59"/>
      <c r="P37" s="52">
        <f t="shared" si="2"/>
        <v>6</v>
      </c>
      <c r="Q37" s="75">
        <v>4</v>
      </c>
      <c r="R37" s="485">
        <v>3</v>
      </c>
      <c r="S37" s="52">
        <f t="shared" si="3"/>
        <v>4</v>
      </c>
      <c r="T37" s="75">
        <v>3</v>
      </c>
      <c r="U37" s="375">
        <v>5</v>
      </c>
      <c r="V37" s="52">
        <f t="shared" si="4"/>
        <v>5</v>
      </c>
      <c r="W37" s="75">
        <v>8</v>
      </c>
      <c r="X37" s="59"/>
      <c r="Y37" s="52">
        <f t="shared" si="5"/>
        <v>8</v>
      </c>
      <c r="Z37" s="75">
        <v>5</v>
      </c>
      <c r="AA37" s="59"/>
      <c r="AB37" s="52">
        <f t="shared" si="6"/>
        <v>5</v>
      </c>
      <c r="AC37" s="362"/>
      <c r="AD37" s="59"/>
      <c r="AE37" s="52">
        <f t="shared" si="7"/>
        <v>0</v>
      </c>
      <c r="AF37" s="107">
        <f t="shared" si="9"/>
        <v>5.85</v>
      </c>
      <c r="AG37" s="202" t="str">
        <f t="shared" si="8"/>
        <v>TB</v>
      </c>
      <c r="AJ37" s="433" t="s">
        <v>140</v>
      </c>
      <c r="AK37" s="434" t="s">
        <v>141</v>
      </c>
      <c r="AL37" s="120">
        <v>27</v>
      </c>
    </row>
    <row r="38" spans="1:38" ht="22.5" customHeight="1">
      <c r="A38" s="192">
        <v>28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54" t="s">
        <v>93</v>
      </c>
      <c r="H38" s="75">
        <v>8</v>
      </c>
      <c r="I38" s="52"/>
      <c r="J38" s="52">
        <f t="shared" si="0"/>
        <v>8</v>
      </c>
      <c r="K38" s="75">
        <v>5</v>
      </c>
      <c r="L38" s="52"/>
      <c r="M38" s="52">
        <f t="shared" si="1"/>
        <v>5</v>
      </c>
      <c r="N38" s="75">
        <v>8</v>
      </c>
      <c r="O38" s="52"/>
      <c r="P38" s="52">
        <f t="shared" si="2"/>
        <v>8</v>
      </c>
      <c r="Q38" s="75">
        <v>6</v>
      </c>
      <c r="R38" s="52"/>
      <c r="S38" s="52">
        <f t="shared" si="3"/>
        <v>6</v>
      </c>
      <c r="T38" s="75">
        <v>6</v>
      </c>
      <c r="U38" s="52"/>
      <c r="V38" s="52">
        <f t="shared" si="4"/>
        <v>6</v>
      </c>
      <c r="W38" s="75">
        <v>9</v>
      </c>
      <c r="X38" s="52"/>
      <c r="Y38" s="52">
        <f t="shared" si="5"/>
        <v>9</v>
      </c>
      <c r="Z38" s="75">
        <v>7</v>
      </c>
      <c r="AA38" s="52"/>
      <c r="AB38" s="52">
        <f t="shared" si="6"/>
        <v>7</v>
      </c>
      <c r="AC38" s="362">
        <v>10</v>
      </c>
      <c r="AD38" s="52"/>
      <c r="AE38" s="52">
        <f t="shared" si="7"/>
        <v>10</v>
      </c>
      <c r="AF38" s="107">
        <f t="shared" si="9"/>
        <v>7.31</v>
      </c>
      <c r="AG38" s="202" t="str">
        <f t="shared" si="8"/>
        <v>Khá</v>
      </c>
      <c r="AJ38" s="433" t="s">
        <v>134</v>
      </c>
      <c r="AK38" s="434" t="s">
        <v>142</v>
      </c>
      <c r="AL38" s="120">
        <v>28</v>
      </c>
    </row>
    <row r="39" spans="1:38" ht="22.5" customHeight="1">
      <c r="A39" s="207">
        <v>29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54" t="s">
        <v>93</v>
      </c>
      <c r="H39" s="75">
        <v>6</v>
      </c>
      <c r="I39" s="59"/>
      <c r="J39" s="52">
        <f t="shared" si="0"/>
        <v>6</v>
      </c>
      <c r="K39" s="75">
        <v>6</v>
      </c>
      <c r="L39" s="59"/>
      <c r="M39" s="52">
        <f t="shared" si="1"/>
        <v>6</v>
      </c>
      <c r="N39" s="75">
        <v>7</v>
      </c>
      <c r="O39" s="59"/>
      <c r="P39" s="52">
        <f t="shared" si="2"/>
        <v>7</v>
      </c>
      <c r="Q39" s="75">
        <v>4</v>
      </c>
      <c r="R39" s="485">
        <v>5</v>
      </c>
      <c r="S39" s="52">
        <f t="shared" si="3"/>
        <v>5</v>
      </c>
      <c r="T39" s="75">
        <v>5</v>
      </c>
      <c r="U39" s="59"/>
      <c r="V39" s="52">
        <f t="shared" si="4"/>
        <v>5</v>
      </c>
      <c r="W39" s="75">
        <v>8</v>
      </c>
      <c r="X39" s="59"/>
      <c r="Y39" s="52">
        <f t="shared" si="5"/>
        <v>8</v>
      </c>
      <c r="Z39" s="75">
        <v>5</v>
      </c>
      <c r="AA39" s="59"/>
      <c r="AB39" s="52">
        <f t="shared" si="6"/>
        <v>5</v>
      </c>
      <c r="AC39" s="362">
        <v>9</v>
      </c>
      <c r="AD39" s="59"/>
      <c r="AE39" s="52">
        <f t="shared" si="7"/>
        <v>9</v>
      </c>
      <c r="AF39" s="107">
        <f t="shared" si="9"/>
        <v>6.46</v>
      </c>
      <c r="AG39" s="202" t="str">
        <f t="shared" si="8"/>
        <v>TBK</v>
      </c>
      <c r="AJ39" s="433" t="s">
        <v>102</v>
      </c>
      <c r="AK39" s="434" t="s">
        <v>143</v>
      </c>
      <c r="AL39" s="120">
        <v>29</v>
      </c>
    </row>
    <row r="40" spans="1:38" ht="22.5" customHeight="1">
      <c r="A40" s="192">
        <v>30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54" t="s">
        <v>92</v>
      </c>
      <c r="H40" s="75">
        <v>8</v>
      </c>
      <c r="I40" s="52"/>
      <c r="J40" s="52">
        <f t="shared" si="0"/>
        <v>8</v>
      </c>
      <c r="K40" s="75">
        <v>7</v>
      </c>
      <c r="L40" s="52"/>
      <c r="M40" s="52">
        <f t="shared" si="1"/>
        <v>7</v>
      </c>
      <c r="N40" s="75">
        <v>7</v>
      </c>
      <c r="O40" s="52"/>
      <c r="P40" s="52">
        <f t="shared" si="2"/>
        <v>7</v>
      </c>
      <c r="Q40" s="75">
        <v>4</v>
      </c>
      <c r="R40" s="486">
        <v>5</v>
      </c>
      <c r="S40" s="52">
        <f t="shared" si="3"/>
        <v>5</v>
      </c>
      <c r="T40" s="75">
        <v>6</v>
      </c>
      <c r="U40" s="52"/>
      <c r="V40" s="52">
        <f t="shared" si="4"/>
        <v>6</v>
      </c>
      <c r="W40" s="75">
        <v>8</v>
      </c>
      <c r="X40" s="52"/>
      <c r="Y40" s="52">
        <f t="shared" si="5"/>
        <v>8</v>
      </c>
      <c r="Z40" s="75">
        <v>7</v>
      </c>
      <c r="AA40" s="52"/>
      <c r="AB40" s="52">
        <f t="shared" si="6"/>
        <v>7</v>
      </c>
      <c r="AC40" s="362">
        <v>9</v>
      </c>
      <c r="AD40" s="52"/>
      <c r="AE40" s="52">
        <f t="shared" si="7"/>
        <v>9</v>
      </c>
      <c r="AF40" s="107">
        <f t="shared" si="9"/>
        <v>7.08</v>
      </c>
      <c r="AG40" s="202" t="str">
        <f t="shared" si="8"/>
        <v>Khá</v>
      </c>
      <c r="AJ40" s="433" t="s">
        <v>144</v>
      </c>
      <c r="AK40" s="434" t="s">
        <v>145</v>
      </c>
      <c r="AL40" s="120">
        <v>30</v>
      </c>
    </row>
    <row r="41" spans="1:38" ht="22.5" customHeight="1">
      <c r="A41" s="207">
        <v>31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54" t="s">
        <v>93</v>
      </c>
      <c r="H41" s="75">
        <v>9</v>
      </c>
      <c r="I41" s="59"/>
      <c r="J41" s="52">
        <f t="shared" si="0"/>
        <v>9</v>
      </c>
      <c r="K41" s="75">
        <v>5</v>
      </c>
      <c r="L41" s="59"/>
      <c r="M41" s="52">
        <f t="shared" si="1"/>
        <v>5</v>
      </c>
      <c r="N41" s="75">
        <v>7</v>
      </c>
      <c r="O41" s="59"/>
      <c r="P41" s="52">
        <f t="shared" si="2"/>
        <v>7</v>
      </c>
      <c r="Q41" s="75">
        <v>3</v>
      </c>
      <c r="R41" s="485">
        <v>4</v>
      </c>
      <c r="S41" s="52">
        <f t="shared" si="3"/>
        <v>4</v>
      </c>
      <c r="T41" s="75">
        <v>5</v>
      </c>
      <c r="U41" s="59"/>
      <c r="V41" s="52">
        <f t="shared" si="4"/>
        <v>5</v>
      </c>
      <c r="W41" s="75">
        <v>7</v>
      </c>
      <c r="X41" s="59"/>
      <c r="Y41" s="52">
        <f t="shared" si="5"/>
        <v>7</v>
      </c>
      <c r="Z41" s="75">
        <v>5</v>
      </c>
      <c r="AA41" s="59"/>
      <c r="AB41" s="52">
        <f t="shared" si="6"/>
        <v>5</v>
      </c>
      <c r="AC41" s="362">
        <v>0</v>
      </c>
      <c r="AD41" s="59"/>
      <c r="AE41" s="52">
        <f t="shared" si="7"/>
        <v>0</v>
      </c>
      <c r="AF41" s="107">
        <f t="shared" si="9"/>
        <v>6.08</v>
      </c>
      <c r="AG41" s="202" t="str">
        <f t="shared" si="8"/>
        <v>TBK</v>
      </c>
      <c r="AJ41" s="433" t="s">
        <v>146</v>
      </c>
      <c r="AK41" s="434" t="s">
        <v>93</v>
      </c>
      <c r="AL41" s="120">
        <v>31</v>
      </c>
    </row>
    <row r="42" spans="1:37" s="567" customFormat="1" ht="22.5" customHeight="1">
      <c r="A42" s="507">
        <v>33</v>
      </c>
      <c r="B42" s="508" t="s">
        <v>211</v>
      </c>
      <c r="C42" s="509" t="s">
        <v>212</v>
      </c>
      <c r="D42" s="499">
        <v>409160082</v>
      </c>
      <c r="E42" s="496" t="s">
        <v>259</v>
      </c>
      <c r="F42" s="497" t="s">
        <v>15</v>
      </c>
      <c r="G42" s="510" t="s">
        <v>93</v>
      </c>
      <c r="H42" s="495"/>
      <c r="I42" s="499"/>
      <c r="J42" s="499">
        <f>IF(I42="",H42,IF(H42&gt;=5,I42,MAX(H42,I42)))</f>
        <v>0</v>
      </c>
      <c r="K42" s="495"/>
      <c r="L42" s="499"/>
      <c r="M42" s="499">
        <f>IF(L42="",K42,IF(K42&gt;=5,L42,MAX(K42,L42)))</f>
        <v>0</v>
      </c>
      <c r="N42" s="495"/>
      <c r="O42" s="499"/>
      <c r="P42" s="499">
        <f>IF(O42="",N42,IF(N42&gt;=5,O42,MAX(N42,O42)))</f>
        <v>0</v>
      </c>
      <c r="Q42" s="495"/>
      <c r="R42" s="499"/>
      <c r="S42" s="499">
        <f>IF(R42="",Q42,IF(Q42&gt;=5,R42,MAX(Q42,R42)))</f>
        <v>0</v>
      </c>
      <c r="T42" s="495"/>
      <c r="U42" s="499"/>
      <c r="V42" s="499">
        <f>IF(U42="",T42,IF(T42&gt;=5,U42,MAX(T42,U42)))</f>
        <v>0</v>
      </c>
      <c r="W42" s="495"/>
      <c r="X42" s="499"/>
      <c r="Y42" s="499">
        <f>IF(X42="",W42,IF(W42&gt;=5,X42,MAX(W42,X42)))</f>
        <v>0</v>
      </c>
      <c r="Z42" s="495"/>
      <c r="AA42" s="499"/>
      <c r="AB42" s="499">
        <f>IF(AA42="",Z42,IF(Z42&gt;=5,AA42,MAX(Z42,AA42)))</f>
        <v>0</v>
      </c>
      <c r="AC42" s="566"/>
      <c r="AD42" s="499"/>
      <c r="AE42" s="499">
        <f>IF(AD42="",AC42,IF(AC42&gt;=5,AD42,MAX(AC42,AD42)))</f>
        <v>0</v>
      </c>
      <c r="AF42" s="501">
        <f>ROUND(SUMPRODUCT(H42:AB42,$H$9:$AB$9)/SUM($H$9:$AB$9),2)</f>
        <v>0</v>
      </c>
      <c r="AG42" s="502" t="str">
        <f>IF(AF42&gt;=9,"Xuất sắc",IF(AF42&gt;=8,"Giỏi",IF(AF42&gt;=7,"Khá",IF(AF42&gt;=6,"TBK",IF(AF42&gt;=5,"TB",IF(AF42&gt;=4,"Yếu","Kém"))))))</f>
        <v>Kém</v>
      </c>
      <c r="AJ42" s="514"/>
      <c r="AK42" s="514"/>
    </row>
    <row r="43" spans="1:38" ht="22.5" customHeight="1">
      <c r="A43" s="192">
        <v>32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54" t="s">
        <v>93</v>
      </c>
      <c r="H43" s="75">
        <v>8</v>
      </c>
      <c r="I43" s="59"/>
      <c r="J43" s="52">
        <f t="shared" si="0"/>
        <v>8</v>
      </c>
      <c r="K43" s="75">
        <v>5</v>
      </c>
      <c r="L43" s="59"/>
      <c r="M43" s="52">
        <f t="shared" si="1"/>
        <v>5</v>
      </c>
      <c r="N43" s="75">
        <v>7</v>
      </c>
      <c r="O43" s="59"/>
      <c r="P43" s="52">
        <f t="shared" si="2"/>
        <v>7</v>
      </c>
      <c r="Q43" s="75">
        <v>6</v>
      </c>
      <c r="R43" s="59"/>
      <c r="S43" s="52">
        <f t="shared" si="3"/>
        <v>6</v>
      </c>
      <c r="T43" s="75">
        <v>5</v>
      </c>
      <c r="U43" s="59"/>
      <c r="V43" s="52">
        <f t="shared" si="4"/>
        <v>5</v>
      </c>
      <c r="W43" s="75">
        <v>8</v>
      </c>
      <c r="X43" s="59"/>
      <c r="Y43" s="52">
        <f t="shared" si="5"/>
        <v>8</v>
      </c>
      <c r="Z43" s="75">
        <v>4</v>
      </c>
      <c r="AA43" s="59"/>
      <c r="AB43" s="52">
        <f t="shared" si="6"/>
        <v>4</v>
      </c>
      <c r="AC43" s="362">
        <v>10</v>
      </c>
      <c r="AD43" s="59"/>
      <c r="AE43" s="52">
        <f t="shared" si="7"/>
        <v>10</v>
      </c>
      <c r="AF43" s="107">
        <f t="shared" si="9"/>
        <v>6.77</v>
      </c>
      <c r="AG43" s="202" t="str">
        <f t="shared" si="8"/>
        <v>TBK</v>
      </c>
      <c r="AJ43" s="433" t="s">
        <v>147</v>
      </c>
      <c r="AK43" s="434" t="s">
        <v>148</v>
      </c>
      <c r="AL43" s="120">
        <v>32</v>
      </c>
    </row>
    <row r="44" spans="1:38" ht="22.5" customHeight="1">
      <c r="A44" s="207">
        <v>33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54" t="s">
        <v>93</v>
      </c>
      <c r="H44" s="75">
        <v>5</v>
      </c>
      <c r="I44" s="52"/>
      <c r="J44" s="52">
        <f aca="true" t="shared" si="10" ref="J44:J80">IF(I44="",H44,IF(AND(I44&gt;=5,I44&gt;H44),I44,MAX(H44,I44)))</f>
        <v>5</v>
      </c>
      <c r="K44" s="75">
        <v>5</v>
      </c>
      <c r="L44" s="52"/>
      <c r="M44" s="52">
        <f t="shared" si="1"/>
        <v>5</v>
      </c>
      <c r="N44" s="75">
        <v>6</v>
      </c>
      <c r="O44" s="52"/>
      <c r="P44" s="52">
        <f t="shared" si="2"/>
        <v>6</v>
      </c>
      <c r="Q44" s="75">
        <v>3</v>
      </c>
      <c r="R44" s="486">
        <v>5</v>
      </c>
      <c r="S44" s="52">
        <f t="shared" si="3"/>
        <v>5</v>
      </c>
      <c r="T44" s="75">
        <v>5</v>
      </c>
      <c r="U44" s="52"/>
      <c r="V44" s="52">
        <f t="shared" si="4"/>
        <v>5</v>
      </c>
      <c r="W44" s="75">
        <v>7</v>
      </c>
      <c r="X44" s="52"/>
      <c r="Y44" s="52">
        <f t="shared" si="5"/>
        <v>7</v>
      </c>
      <c r="Z44" s="75">
        <v>4</v>
      </c>
      <c r="AA44" s="52"/>
      <c r="AB44" s="52">
        <f t="shared" si="6"/>
        <v>4</v>
      </c>
      <c r="AC44" s="362"/>
      <c r="AD44" s="52"/>
      <c r="AE44" s="52">
        <f t="shared" si="7"/>
        <v>0</v>
      </c>
      <c r="AF44" s="107">
        <f t="shared" si="9"/>
        <v>5.42</v>
      </c>
      <c r="AG44" s="202" t="str">
        <f aca="true" t="shared" si="11" ref="AG44:AG80">IF(AF44&gt;=9,"Xuất sắc",IF(AF44&gt;=8,"Giỏi",IF(AF44&gt;=7,"Khá",IF(AF44&gt;=6,"TBK",IF(AF44&gt;=5,"TB",IF(AF44&gt;=4,"Yếu","Kém"))))))</f>
        <v>TB</v>
      </c>
      <c r="AJ44" s="433" t="s">
        <v>149</v>
      </c>
      <c r="AK44" s="434" t="s">
        <v>150</v>
      </c>
      <c r="AL44" s="120">
        <v>33</v>
      </c>
    </row>
    <row r="45" spans="1:38" ht="22.5" customHeight="1">
      <c r="A45" s="192">
        <v>34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54" t="s">
        <v>94</v>
      </c>
      <c r="H45" s="75">
        <v>7</v>
      </c>
      <c r="I45" s="59"/>
      <c r="J45" s="52">
        <f t="shared" si="10"/>
        <v>7</v>
      </c>
      <c r="K45" s="75">
        <v>5</v>
      </c>
      <c r="L45" s="59"/>
      <c r="M45" s="52">
        <f t="shared" si="1"/>
        <v>5</v>
      </c>
      <c r="N45" s="75">
        <v>6</v>
      </c>
      <c r="O45" s="59"/>
      <c r="P45" s="52">
        <f t="shared" si="2"/>
        <v>6</v>
      </c>
      <c r="Q45" s="75">
        <v>5</v>
      </c>
      <c r="R45" s="59"/>
      <c r="S45" s="52">
        <f t="shared" si="3"/>
        <v>5</v>
      </c>
      <c r="T45" s="75">
        <v>7</v>
      </c>
      <c r="U45" s="59"/>
      <c r="V45" s="52">
        <f t="shared" si="4"/>
        <v>7</v>
      </c>
      <c r="W45" s="75">
        <v>8</v>
      </c>
      <c r="X45" s="59"/>
      <c r="Y45" s="52">
        <f t="shared" si="5"/>
        <v>8</v>
      </c>
      <c r="Z45" s="75">
        <v>4</v>
      </c>
      <c r="AA45" s="59"/>
      <c r="AB45" s="52">
        <f t="shared" si="6"/>
        <v>4</v>
      </c>
      <c r="AC45" s="362">
        <v>0</v>
      </c>
      <c r="AD45" s="59"/>
      <c r="AE45" s="52">
        <f t="shared" si="7"/>
        <v>0</v>
      </c>
      <c r="AF45" s="107">
        <f t="shared" si="9"/>
        <v>6.27</v>
      </c>
      <c r="AG45" s="202" t="str">
        <f t="shared" si="11"/>
        <v>TBK</v>
      </c>
      <c r="AJ45" s="433" t="s">
        <v>151</v>
      </c>
      <c r="AK45" s="434" t="s">
        <v>152</v>
      </c>
      <c r="AL45" s="120">
        <v>34</v>
      </c>
    </row>
    <row r="46" spans="1:38" ht="22.5" customHeight="1">
      <c r="A46" s="207">
        <v>35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54" t="s">
        <v>93</v>
      </c>
      <c r="H46" s="75">
        <v>6</v>
      </c>
      <c r="I46" s="52"/>
      <c r="J46" s="52">
        <f t="shared" si="10"/>
        <v>6</v>
      </c>
      <c r="K46" s="75">
        <v>5</v>
      </c>
      <c r="L46" s="52"/>
      <c r="M46" s="52">
        <f t="shared" si="1"/>
        <v>5</v>
      </c>
      <c r="N46" s="75">
        <v>7</v>
      </c>
      <c r="O46" s="52"/>
      <c r="P46" s="52">
        <f t="shared" si="2"/>
        <v>7</v>
      </c>
      <c r="Q46" s="75">
        <v>5</v>
      </c>
      <c r="R46" s="52"/>
      <c r="S46" s="52">
        <f t="shared" si="3"/>
        <v>5</v>
      </c>
      <c r="T46" s="75">
        <v>4</v>
      </c>
      <c r="U46" s="376">
        <v>6</v>
      </c>
      <c r="V46" s="52">
        <f t="shared" si="4"/>
        <v>6</v>
      </c>
      <c r="W46" s="75">
        <v>8</v>
      </c>
      <c r="X46" s="52"/>
      <c r="Y46" s="52">
        <f t="shared" si="5"/>
        <v>8</v>
      </c>
      <c r="Z46" s="75">
        <v>7</v>
      </c>
      <c r="AA46" s="52"/>
      <c r="AB46" s="52">
        <f t="shared" si="6"/>
        <v>7</v>
      </c>
      <c r="AC46" s="362"/>
      <c r="AD46" s="52"/>
      <c r="AE46" s="52">
        <f t="shared" si="7"/>
        <v>0</v>
      </c>
      <c r="AF46" s="107">
        <f t="shared" si="9"/>
        <v>6.12</v>
      </c>
      <c r="AG46" s="202" t="str">
        <f t="shared" si="11"/>
        <v>TBK</v>
      </c>
      <c r="AJ46" s="433" t="s">
        <v>153</v>
      </c>
      <c r="AK46" s="434" t="s">
        <v>154</v>
      </c>
      <c r="AL46" s="120">
        <v>35</v>
      </c>
    </row>
    <row r="47" spans="1:38" ht="22.5" customHeight="1">
      <c r="A47" s="192">
        <v>36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54" t="s">
        <v>92</v>
      </c>
      <c r="H47" s="75">
        <v>8</v>
      </c>
      <c r="I47" s="59"/>
      <c r="J47" s="52">
        <f t="shared" si="10"/>
        <v>8</v>
      </c>
      <c r="K47" s="75">
        <v>7</v>
      </c>
      <c r="L47" s="59"/>
      <c r="M47" s="52">
        <f t="shared" si="1"/>
        <v>7</v>
      </c>
      <c r="N47" s="75">
        <v>9</v>
      </c>
      <c r="O47" s="59"/>
      <c r="P47" s="52">
        <f t="shared" si="2"/>
        <v>9</v>
      </c>
      <c r="Q47" s="75">
        <v>4</v>
      </c>
      <c r="R47" s="485">
        <v>6</v>
      </c>
      <c r="S47" s="52">
        <f t="shared" si="3"/>
        <v>6</v>
      </c>
      <c r="T47" s="75">
        <v>8</v>
      </c>
      <c r="U47" s="59"/>
      <c r="V47" s="52">
        <f t="shared" si="4"/>
        <v>8</v>
      </c>
      <c r="W47" s="75">
        <v>8</v>
      </c>
      <c r="X47" s="59"/>
      <c r="Y47" s="52">
        <f t="shared" si="5"/>
        <v>8</v>
      </c>
      <c r="Z47" s="75">
        <v>5</v>
      </c>
      <c r="AA47" s="59"/>
      <c r="AB47" s="52">
        <f t="shared" si="6"/>
        <v>5</v>
      </c>
      <c r="AC47" s="362">
        <v>0</v>
      </c>
      <c r="AD47" s="59"/>
      <c r="AE47" s="52">
        <f t="shared" si="7"/>
        <v>0</v>
      </c>
      <c r="AF47" s="107">
        <f t="shared" si="9"/>
        <v>7.46</v>
      </c>
      <c r="AG47" s="202" t="str">
        <f t="shared" si="11"/>
        <v>Khá</v>
      </c>
      <c r="AJ47" s="433" t="s">
        <v>155</v>
      </c>
      <c r="AK47" s="434" t="s">
        <v>156</v>
      </c>
      <c r="AL47" s="120">
        <v>36</v>
      </c>
    </row>
    <row r="48" spans="1:38" ht="22.5" customHeight="1">
      <c r="A48" s="207">
        <v>37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54" t="s">
        <v>93</v>
      </c>
      <c r="H48" s="75">
        <v>9</v>
      </c>
      <c r="I48" s="52"/>
      <c r="J48" s="52">
        <f t="shared" si="10"/>
        <v>9</v>
      </c>
      <c r="K48" s="75">
        <v>6</v>
      </c>
      <c r="L48" s="52"/>
      <c r="M48" s="52">
        <f t="shared" si="1"/>
        <v>6</v>
      </c>
      <c r="N48" s="75">
        <v>6</v>
      </c>
      <c r="O48" s="52"/>
      <c r="P48" s="52">
        <f t="shared" si="2"/>
        <v>6</v>
      </c>
      <c r="Q48" s="75">
        <v>4</v>
      </c>
      <c r="R48" s="486">
        <v>5</v>
      </c>
      <c r="S48" s="52">
        <f t="shared" si="3"/>
        <v>5</v>
      </c>
      <c r="T48" s="75">
        <v>8</v>
      </c>
      <c r="U48" s="52"/>
      <c r="V48" s="52">
        <f t="shared" si="4"/>
        <v>8</v>
      </c>
      <c r="W48" s="75">
        <v>9</v>
      </c>
      <c r="X48" s="52"/>
      <c r="Y48" s="52">
        <f t="shared" si="5"/>
        <v>9</v>
      </c>
      <c r="Z48" s="75">
        <v>6</v>
      </c>
      <c r="AA48" s="52"/>
      <c r="AB48" s="52">
        <f t="shared" si="6"/>
        <v>6</v>
      </c>
      <c r="AC48" s="362">
        <v>0</v>
      </c>
      <c r="AD48" s="52"/>
      <c r="AE48" s="52">
        <f t="shared" si="7"/>
        <v>0</v>
      </c>
      <c r="AF48" s="107">
        <f t="shared" si="9"/>
        <v>7.12</v>
      </c>
      <c r="AG48" s="202" t="str">
        <f t="shared" si="11"/>
        <v>Khá</v>
      </c>
      <c r="AJ48" s="433" t="s">
        <v>157</v>
      </c>
      <c r="AK48" s="434" t="s">
        <v>158</v>
      </c>
      <c r="AL48" s="120">
        <v>37</v>
      </c>
    </row>
    <row r="49" spans="1:38" ht="22.5" customHeight="1">
      <c r="A49" s="192">
        <v>38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54" t="s">
        <v>93</v>
      </c>
      <c r="H49" s="75">
        <v>5</v>
      </c>
      <c r="I49" s="59"/>
      <c r="J49" s="52">
        <f t="shared" si="10"/>
        <v>5</v>
      </c>
      <c r="K49" s="75">
        <v>5</v>
      </c>
      <c r="L49" s="59"/>
      <c r="M49" s="52">
        <f t="shared" si="1"/>
        <v>5</v>
      </c>
      <c r="N49" s="75">
        <v>2</v>
      </c>
      <c r="O49" s="59">
        <v>7</v>
      </c>
      <c r="P49" s="52">
        <f t="shared" si="2"/>
        <v>7</v>
      </c>
      <c r="Q49" s="75">
        <v>2</v>
      </c>
      <c r="R49" s="485">
        <v>4</v>
      </c>
      <c r="S49" s="52">
        <f t="shared" si="3"/>
        <v>4</v>
      </c>
      <c r="T49" s="75">
        <v>3</v>
      </c>
      <c r="U49" s="375">
        <v>7</v>
      </c>
      <c r="V49" s="52">
        <f t="shared" si="4"/>
        <v>7</v>
      </c>
      <c r="W49" s="75">
        <v>7</v>
      </c>
      <c r="X49" s="59"/>
      <c r="Y49" s="52">
        <f t="shared" si="5"/>
        <v>7</v>
      </c>
      <c r="Z49" s="75">
        <v>6</v>
      </c>
      <c r="AA49" s="59"/>
      <c r="AB49" s="52">
        <f t="shared" si="6"/>
        <v>6</v>
      </c>
      <c r="AC49" s="362">
        <v>6</v>
      </c>
      <c r="AD49" s="59"/>
      <c r="AE49" s="52">
        <f t="shared" si="7"/>
        <v>6</v>
      </c>
      <c r="AF49" s="107">
        <f t="shared" si="9"/>
        <v>6</v>
      </c>
      <c r="AG49" s="202" t="str">
        <f t="shared" si="11"/>
        <v>TBK</v>
      </c>
      <c r="AJ49" s="433" t="s">
        <v>159</v>
      </c>
      <c r="AK49" s="434" t="s">
        <v>160</v>
      </c>
      <c r="AL49" s="120">
        <v>38</v>
      </c>
    </row>
    <row r="50" spans="1:38" ht="22.5" customHeight="1">
      <c r="A50" s="207">
        <v>39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54" t="s">
        <v>93</v>
      </c>
      <c r="H50" s="75">
        <v>9</v>
      </c>
      <c r="I50" s="52"/>
      <c r="J50" s="52">
        <f t="shared" si="10"/>
        <v>9</v>
      </c>
      <c r="K50" s="75">
        <v>7</v>
      </c>
      <c r="L50" s="52"/>
      <c r="M50" s="52">
        <f t="shared" si="1"/>
        <v>7</v>
      </c>
      <c r="N50" s="75">
        <v>9</v>
      </c>
      <c r="O50" s="52"/>
      <c r="P50" s="52">
        <f t="shared" si="2"/>
        <v>9</v>
      </c>
      <c r="Q50" s="75">
        <v>8</v>
      </c>
      <c r="R50" s="52"/>
      <c r="S50" s="52">
        <f t="shared" si="3"/>
        <v>8</v>
      </c>
      <c r="T50" s="75">
        <v>8</v>
      </c>
      <c r="U50" s="52"/>
      <c r="V50" s="52">
        <f t="shared" si="4"/>
        <v>8</v>
      </c>
      <c r="W50" s="75">
        <v>8</v>
      </c>
      <c r="X50" s="52"/>
      <c r="Y50" s="52">
        <f t="shared" si="5"/>
        <v>8</v>
      </c>
      <c r="Z50" s="75">
        <v>2</v>
      </c>
      <c r="AA50" s="52"/>
      <c r="AB50" s="52">
        <f t="shared" si="6"/>
        <v>2</v>
      </c>
      <c r="AC50" s="362">
        <v>4</v>
      </c>
      <c r="AD50" s="52"/>
      <c r="AE50" s="52">
        <f t="shared" si="7"/>
        <v>4</v>
      </c>
      <c r="AF50" s="107">
        <f t="shared" si="9"/>
        <v>8</v>
      </c>
      <c r="AG50" s="202" t="str">
        <f t="shared" si="11"/>
        <v>Giỏi</v>
      </c>
      <c r="AJ50" s="433" t="s">
        <v>122</v>
      </c>
      <c r="AK50" s="434" t="s">
        <v>161</v>
      </c>
      <c r="AL50" s="120">
        <v>39</v>
      </c>
    </row>
    <row r="51" spans="1:38" ht="22.5" customHeight="1">
      <c r="A51" s="192">
        <v>40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54" t="s">
        <v>93</v>
      </c>
      <c r="H51" s="75">
        <v>7</v>
      </c>
      <c r="I51" s="59"/>
      <c r="J51" s="52">
        <f t="shared" si="10"/>
        <v>7</v>
      </c>
      <c r="K51" s="75">
        <v>5</v>
      </c>
      <c r="L51" s="59"/>
      <c r="M51" s="52">
        <f t="shared" si="1"/>
        <v>5</v>
      </c>
      <c r="N51" s="75">
        <v>6</v>
      </c>
      <c r="O51" s="59"/>
      <c r="P51" s="52">
        <f t="shared" si="2"/>
        <v>6</v>
      </c>
      <c r="Q51" s="75">
        <v>3</v>
      </c>
      <c r="R51" s="485">
        <v>5</v>
      </c>
      <c r="S51" s="52">
        <f t="shared" si="3"/>
        <v>5</v>
      </c>
      <c r="T51" s="75">
        <v>3</v>
      </c>
      <c r="U51" s="375">
        <v>6</v>
      </c>
      <c r="V51" s="52">
        <f t="shared" si="4"/>
        <v>6</v>
      </c>
      <c r="W51" s="75">
        <v>8</v>
      </c>
      <c r="X51" s="59"/>
      <c r="Y51" s="52">
        <f t="shared" si="5"/>
        <v>8</v>
      </c>
      <c r="Z51" s="75">
        <v>3</v>
      </c>
      <c r="AA51" s="59"/>
      <c r="AB51" s="52">
        <f t="shared" si="6"/>
        <v>3</v>
      </c>
      <c r="AC51" s="362">
        <v>0</v>
      </c>
      <c r="AD51" s="59"/>
      <c r="AE51" s="52">
        <f t="shared" si="7"/>
        <v>0</v>
      </c>
      <c r="AF51" s="107">
        <f t="shared" si="9"/>
        <v>6.12</v>
      </c>
      <c r="AG51" s="202" t="str">
        <f t="shared" si="11"/>
        <v>TBK</v>
      </c>
      <c r="AJ51" s="433" t="s">
        <v>162</v>
      </c>
      <c r="AK51" s="434" t="s">
        <v>163</v>
      </c>
      <c r="AL51" s="120">
        <v>40</v>
      </c>
    </row>
    <row r="52" spans="1:38" ht="22.5" customHeight="1">
      <c r="A52" s="207">
        <v>41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54" t="s">
        <v>93</v>
      </c>
      <c r="H52" s="75">
        <v>7</v>
      </c>
      <c r="I52" s="52"/>
      <c r="J52" s="52">
        <f t="shared" si="10"/>
        <v>7</v>
      </c>
      <c r="K52" s="75">
        <v>7</v>
      </c>
      <c r="L52" s="52"/>
      <c r="M52" s="52">
        <f t="shared" si="1"/>
        <v>7</v>
      </c>
      <c r="N52" s="75">
        <v>8</v>
      </c>
      <c r="O52" s="52"/>
      <c r="P52" s="52">
        <f t="shared" si="2"/>
        <v>8</v>
      </c>
      <c r="Q52" s="75">
        <v>5</v>
      </c>
      <c r="R52" s="52"/>
      <c r="S52" s="52">
        <f t="shared" si="3"/>
        <v>5</v>
      </c>
      <c r="T52" s="75">
        <v>7</v>
      </c>
      <c r="U52" s="52"/>
      <c r="V52" s="52">
        <f t="shared" si="4"/>
        <v>7</v>
      </c>
      <c r="W52" s="75">
        <v>9</v>
      </c>
      <c r="X52" s="52"/>
      <c r="Y52" s="52">
        <f t="shared" si="5"/>
        <v>9</v>
      </c>
      <c r="Z52" s="75">
        <v>6</v>
      </c>
      <c r="AA52" s="52"/>
      <c r="AB52" s="52">
        <f t="shared" si="6"/>
        <v>6</v>
      </c>
      <c r="AC52" s="362">
        <v>6</v>
      </c>
      <c r="AD52" s="52"/>
      <c r="AE52" s="52">
        <f t="shared" si="7"/>
        <v>6</v>
      </c>
      <c r="AF52" s="107">
        <f t="shared" si="9"/>
        <v>7.35</v>
      </c>
      <c r="AG52" s="202" t="str">
        <f t="shared" si="11"/>
        <v>Khá</v>
      </c>
      <c r="AJ52" s="433" t="s">
        <v>102</v>
      </c>
      <c r="AK52" s="434" t="s">
        <v>164</v>
      </c>
      <c r="AL52" s="120">
        <v>41</v>
      </c>
    </row>
    <row r="53" spans="1:38" ht="22.5" customHeight="1">
      <c r="A53" s="192">
        <v>42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54" t="s">
        <v>93</v>
      </c>
      <c r="H53" s="75">
        <v>6</v>
      </c>
      <c r="I53" s="59"/>
      <c r="J53" s="52">
        <f t="shared" si="10"/>
        <v>6</v>
      </c>
      <c r="K53" s="75">
        <v>5</v>
      </c>
      <c r="L53" s="59"/>
      <c r="M53" s="52">
        <f t="shared" si="1"/>
        <v>5</v>
      </c>
      <c r="N53" s="75">
        <v>7</v>
      </c>
      <c r="O53" s="59"/>
      <c r="P53" s="52">
        <f t="shared" si="2"/>
        <v>7</v>
      </c>
      <c r="Q53" s="75">
        <v>6</v>
      </c>
      <c r="R53" s="59"/>
      <c r="S53" s="52">
        <f t="shared" si="3"/>
        <v>6</v>
      </c>
      <c r="T53" s="75">
        <v>7</v>
      </c>
      <c r="U53" s="59"/>
      <c r="V53" s="52">
        <f t="shared" si="4"/>
        <v>7</v>
      </c>
      <c r="W53" s="75">
        <v>7</v>
      </c>
      <c r="X53" s="59"/>
      <c r="Y53" s="52">
        <f t="shared" si="5"/>
        <v>7</v>
      </c>
      <c r="Z53" s="75">
        <v>5</v>
      </c>
      <c r="AA53" s="59"/>
      <c r="AB53" s="52">
        <f t="shared" si="6"/>
        <v>5</v>
      </c>
      <c r="AC53" s="362">
        <v>0</v>
      </c>
      <c r="AD53" s="59"/>
      <c r="AE53" s="52">
        <f t="shared" si="7"/>
        <v>0</v>
      </c>
      <c r="AF53" s="107">
        <f t="shared" si="9"/>
        <v>6.15</v>
      </c>
      <c r="AG53" s="202" t="str">
        <f t="shared" si="11"/>
        <v>TBK</v>
      </c>
      <c r="AJ53" s="433" t="s">
        <v>165</v>
      </c>
      <c r="AK53" s="434" t="s">
        <v>166</v>
      </c>
      <c r="AL53" s="120">
        <v>42</v>
      </c>
    </row>
    <row r="54" spans="1:38" ht="22.5" customHeight="1">
      <c r="A54" s="207">
        <v>43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54" t="s">
        <v>93</v>
      </c>
      <c r="H54" s="75">
        <v>8</v>
      </c>
      <c r="I54" s="52"/>
      <c r="J54" s="52">
        <f t="shared" si="10"/>
        <v>8</v>
      </c>
      <c r="K54" s="75">
        <v>7</v>
      </c>
      <c r="L54" s="52"/>
      <c r="M54" s="52">
        <f t="shared" si="1"/>
        <v>7</v>
      </c>
      <c r="N54" s="75">
        <v>7</v>
      </c>
      <c r="O54" s="52"/>
      <c r="P54" s="52">
        <f t="shared" si="2"/>
        <v>7</v>
      </c>
      <c r="Q54" s="75">
        <v>5</v>
      </c>
      <c r="R54" s="52"/>
      <c r="S54" s="52">
        <f t="shared" si="3"/>
        <v>5</v>
      </c>
      <c r="T54" s="75">
        <v>8</v>
      </c>
      <c r="U54" s="52"/>
      <c r="V54" s="52">
        <f t="shared" si="4"/>
        <v>8</v>
      </c>
      <c r="W54" s="75">
        <v>8</v>
      </c>
      <c r="X54" s="52"/>
      <c r="Y54" s="52">
        <f t="shared" si="5"/>
        <v>8</v>
      </c>
      <c r="Z54" s="75">
        <v>5</v>
      </c>
      <c r="AA54" s="52"/>
      <c r="AB54" s="52">
        <f t="shared" si="6"/>
        <v>5</v>
      </c>
      <c r="AC54" s="364">
        <v>0</v>
      </c>
      <c r="AD54" s="52"/>
      <c r="AE54" s="52">
        <f t="shared" si="7"/>
        <v>0</v>
      </c>
      <c r="AF54" s="107">
        <f t="shared" si="9"/>
        <v>7.04</v>
      </c>
      <c r="AG54" s="202" t="str">
        <f t="shared" si="11"/>
        <v>Khá</v>
      </c>
      <c r="AJ54" s="433" t="s">
        <v>167</v>
      </c>
      <c r="AK54" s="434" t="s">
        <v>168</v>
      </c>
      <c r="AL54" s="120">
        <v>43</v>
      </c>
    </row>
    <row r="55" spans="1:37" s="567" customFormat="1" ht="22.5" customHeight="1">
      <c r="A55" s="569">
        <v>46</v>
      </c>
      <c r="B55" s="508" t="s">
        <v>213</v>
      </c>
      <c r="C55" s="509" t="s">
        <v>168</v>
      </c>
      <c r="D55" s="511">
        <v>409160095</v>
      </c>
      <c r="E55" s="496" t="s">
        <v>270</v>
      </c>
      <c r="F55" s="497" t="s">
        <v>22</v>
      </c>
      <c r="G55" s="510" t="s">
        <v>93</v>
      </c>
      <c r="H55" s="495"/>
      <c r="I55" s="513"/>
      <c r="J55" s="499">
        <f>IF(I55="",H55,IF(AND(I55&gt;=5,I55&gt;H55),I55,MAX(H55,I55)))</f>
        <v>0</v>
      </c>
      <c r="K55" s="495"/>
      <c r="L55" s="513"/>
      <c r="M55" s="499">
        <f>IF(L55="",K55,IF(AND(L55&gt;=5,L55&gt;K55),L55,MAX(K55,L55)))</f>
        <v>0</v>
      </c>
      <c r="N55" s="495"/>
      <c r="O55" s="513"/>
      <c r="P55" s="499">
        <f>IF(O55="",N55,IF(AND(O55&gt;=5,O55&gt;N55),O55,MAX(N55,O55)))</f>
        <v>0</v>
      </c>
      <c r="Q55" s="495"/>
      <c r="R55" s="513"/>
      <c r="S55" s="499">
        <f>IF(R55="",Q55,IF(AND(R55&gt;=5,R55&gt;Q55),R55,MAX(Q55,R55)))</f>
        <v>0</v>
      </c>
      <c r="T55" s="495"/>
      <c r="U55" s="513"/>
      <c r="V55" s="499">
        <f>IF(U55="",T55,IF(AND(U55&gt;=5,U55&gt;T55),U55,MAX(T55,U55)))</f>
        <v>0</v>
      </c>
      <c r="W55" s="495"/>
      <c r="X55" s="513"/>
      <c r="Y55" s="499">
        <f>IF(X55="",W55,IF(AND(X55&gt;=5,X55&gt;W55),X55,MAX(W55,X55)))</f>
        <v>0</v>
      </c>
      <c r="Z55" s="495"/>
      <c r="AA55" s="513"/>
      <c r="AB55" s="499">
        <f>IF(AA55="",Z55,IF(AND(AA55&gt;=5,AA55&gt;Z55),AA55,MAX(Z55,AA55)))</f>
        <v>0</v>
      </c>
      <c r="AC55" s="566"/>
      <c r="AD55" s="513"/>
      <c r="AE55" s="499">
        <f>IF(AD55="",AC55,IF(AND(AD55&gt;=5,AD55&gt;AC55),AD55,MAX(AC55,AD55)))</f>
        <v>0</v>
      </c>
      <c r="AF55" s="501">
        <f>ROUND(SUMPRODUCT(H55:AB55,$H$9:$AB$9)/SUM($H$9:$AB$9),2)</f>
        <v>0</v>
      </c>
      <c r="AG55" s="502" t="str">
        <f>IF(AF55&gt;=9,"Xuất sắc",IF(AF55&gt;=8,"Giỏi",IF(AF55&gt;=7,"Khá",IF(AF55&gt;=6,"TBK",IF(AF55&gt;=5,"TB",IF(AF55&gt;=4,"Yếu","Kém"))))))</f>
        <v>Kém</v>
      </c>
      <c r="AJ55" s="570"/>
      <c r="AK55" s="571"/>
    </row>
    <row r="56" spans="1:37" s="567" customFormat="1" ht="22.5" customHeight="1">
      <c r="A56" s="495">
        <v>47</v>
      </c>
      <c r="B56" s="508" t="s">
        <v>214</v>
      </c>
      <c r="C56" s="509" t="s">
        <v>215</v>
      </c>
      <c r="D56" s="499">
        <v>409160096</v>
      </c>
      <c r="E56" s="496" t="s">
        <v>271</v>
      </c>
      <c r="F56" s="497" t="s">
        <v>10</v>
      </c>
      <c r="G56" s="510" t="s">
        <v>93</v>
      </c>
      <c r="H56" s="495"/>
      <c r="I56" s="499"/>
      <c r="J56" s="499">
        <f>IF(I56="",H56,IF(AND(I56&gt;=5,I56&gt;H56),I56,MAX(H56,I56)))</f>
        <v>0</v>
      </c>
      <c r="K56" s="495"/>
      <c r="L56" s="499"/>
      <c r="M56" s="499">
        <f>IF(L56="",K56,IF(AND(L56&gt;=5,L56&gt;K56),L56,MAX(K56,L56)))</f>
        <v>0</v>
      </c>
      <c r="N56" s="495"/>
      <c r="O56" s="499"/>
      <c r="P56" s="499">
        <f>IF(O56="",N56,IF(AND(O56&gt;=5,O56&gt;N56),O56,MAX(N56,O56)))</f>
        <v>0</v>
      </c>
      <c r="Q56" s="495"/>
      <c r="R56" s="499"/>
      <c r="S56" s="499">
        <f>IF(R56="",Q56,IF(AND(R56&gt;=5,R56&gt;Q56),R56,MAX(Q56,R56)))</f>
        <v>0</v>
      </c>
      <c r="T56" s="495"/>
      <c r="U56" s="499"/>
      <c r="V56" s="499">
        <f>IF(U56="",T56,IF(AND(U56&gt;=5,U56&gt;T56),U56,MAX(T56,U56)))</f>
        <v>0</v>
      </c>
      <c r="W56" s="495"/>
      <c r="X56" s="499"/>
      <c r="Y56" s="499">
        <f>IF(X56="",W56,IF(AND(X56&gt;=5,X56&gt;W56),X56,MAX(W56,X56)))</f>
        <v>0</v>
      </c>
      <c r="Z56" s="495"/>
      <c r="AA56" s="499"/>
      <c r="AB56" s="499">
        <f>IF(AA56="",Z56,IF(AND(AA56&gt;=5,AA56&gt;Z56),AA56,MAX(Z56,AA56)))</f>
        <v>0</v>
      </c>
      <c r="AC56" s="566"/>
      <c r="AD56" s="499"/>
      <c r="AE56" s="499">
        <f>IF(AD56="",AC56,IF(AND(AD56&gt;=5,AD56&gt;AC56),AD56,MAX(AC56,AD56)))</f>
        <v>0</v>
      </c>
      <c r="AF56" s="501">
        <f>ROUND(SUMPRODUCT(H56:AB56,$H$9:$AB$9)/SUM($H$9:$AB$9),2)</f>
        <v>0</v>
      </c>
      <c r="AG56" s="502" t="str">
        <f>IF(AF56&gt;=9,"Xuất sắc",IF(AF56&gt;=8,"Giỏi",IF(AF56&gt;=7,"Khá",IF(AF56&gt;=6,"TBK",IF(AF56&gt;=5,"TB",IF(AF56&gt;=4,"Yếu","Kém"))))))</f>
        <v>Kém</v>
      </c>
      <c r="AJ56" s="570"/>
      <c r="AK56" s="571"/>
    </row>
    <row r="57" spans="1:38" ht="22.5" customHeight="1">
      <c r="A57" s="192">
        <v>44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54" t="s">
        <v>93</v>
      </c>
      <c r="H57" s="75">
        <v>7</v>
      </c>
      <c r="I57" s="59"/>
      <c r="J57" s="52">
        <f t="shared" si="10"/>
        <v>7</v>
      </c>
      <c r="K57" s="75">
        <v>6</v>
      </c>
      <c r="L57" s="59"/>
      <c r="M57" s="52">
        <f t="shared" si="1"/>
        <v>6</v>
      </c>
      <c r="N57" s="75">
        <v>8</v>
      </c>
      <c r="O57" s="59"/>
      <c r="P57" s="52">
        <f t="shared" si="2"/>
        <v>8</v>
      </c>
      <c r="Q57" s="75">
        <v>4</v>
      </c>
      <c r="R57" s="485">
        <v>6</v>
      </c>
      <c r="S57" s="52">
        <f t="shared" si="3"/>
        <v>6</v>
      </c>
      <c r="T57" s="75">
        <v>8</v>
      </c>
      <c r="U57" s="59"/>
      <c r="V57" s="52">
        <f t="shared" si="4"/>
        <v>8</v>
      </c>
      <c r="W57" s="75">
        <v>8</v>
      </c>
      <c r="X57" s="59"/>
      <c r="Y57" s="52">
        <f t="shared" si="5"/>
        <v>8</v>
      </c>
      <c r="Z57" s="75">
        <v>5</v>
      </c>
      <c r="AA57" s="59"/>
      <c r="AB57" s="52">
        <f t="shared" si="6"/>
        <v>5</v>
      </c>
      <c r="AC57" s="364">
        <v>3</v>
      </c>
      <c r="AD57" s="59"/>
      <c r="AE57" s="52">
        <f t="shared" si="7"/>
        <v>3</v>
      </c>
      <c r="AF57" s="107">
        <f t="shared" si="9"/>
        <v>7.12</v>
      </c>
      <c r="AG57" s="202" t="str">
        <f t="shared" si="11"/>
        <v>Khá</v>
      </c>
      <c r="AJ57" s="433" t="s">
        <v>169</v>
      </c>
      <c r="AK57" s="434" t="s">
        <v>170</v>
      </c>
      <c r="AL57" s="120">
        <v>44</v>
      </c>
    </row>
    <row r="58" spans="1:38" ht="22.5" customHeight="1">
      <c r="A58" s="207">
        <v>45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54" t="s">
        <v>93</v>
      </c>
      <c r="H58" s="75">
        <v>8</v>
      </c>
      <c r="I58" s="52"/>
      <c r="J58" s="52">
        <f t="shared" si="10"/>
        <v>8</v>
      </c>
      <c r="K58" s="75">
        <v>6</v>
      </c>
      <c r="L58" s="52"/>
      <c r="M58" s="52">
        <f t="shared" si="1"/>
        <v>6</v>
      </c>
      <c r="N58" s="75">
        <v>9</v>
      </c>
      <c r="O58" s="52"/>
      <c r="P58" s="52">
        <f t="shared" si="2"/>
        <v>9</v>
      </c>
      <c r="Q58" s="75">
        <v>6</v>
      </c>
      <c r="R58" s="52"/>
      <c r="S58" s="52">
        <f t="shared" si="3"/>
        <v>6</v>
      </c>
      <c r="T58" s="75">
        <v>7</v>
      </c>
      <c r="U58" s="52"/>
      <c r="V58" s="52">
        <f t="shared" si="4"/>
        <v>7</v>
      </c>
      <c r="W58" s="75">
        <v>8</v>
      </c>
      <c r="X58" s="52"/>
      <c r="Y58" s="52">
        <f t="shared" si="5"/>
        <v>8</v>
      </c>
      <c r="Z58" s="75">
        <v>5</v>
      </c>
      <c r="AA58" s="52"/>
      <c r="AB58" s="52">
        <f t="shared" si="6"/>
        <v>5</v>
      </c>
      <c r="AC58" s="364">
        <v>0</v>
      </c>
      <c r="AD58" s="52"/>
      <c r="AE58" s="52">
        <f t="shared" si="7"/>
        <v>0</v>
      </c>
      <c r="AF58" s="107">
        <f t="shared" si="9"/>
        <v>7.15</v>
      </c>
      <c r="AG58" s="202" t="str">
        <f t="shared" si="11"/>
        <v>Khá</v>
      </c>
      <c r="AJ58" s="433" t="s">
        <v>171</v>
      </c>
      <c r="AK58" s="434" t="s">
        <v>172</v>
      </c>
      <c r="AL58" s="120">
        <v>45</v>
      </c>
    </row>
    <row r="59" spans="1:38" ht="22.5" customHeight="1">
      <c r="A59" s="192">
        <v>46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54" t="s">
        <v>93</v>
      </c>
      <c r="H59" s="75">
        <v>7</v>
      </c>
      <c r="I59" s="59"/>
      <c r="J59" s="52">
        <f t="shared" si="10"/>
        <v>7</v>
      </c>
      <c r="K59" s="75">
        <v>5</v>
      </c>
      <c r="L59" s="59"/>
      <c r="M59" s="52">
        <f t="shared" si="1"/>
        <v>5</v>
      </c>
      <c r="N59" s="75">
        <v>5</v>
      </c>
      <c r="O59" s="59"/>
      <c r="P59" s="52">
        <f t="shared" si="2"/>
        <v>5</v>
      </c>
      <c r="Q59" s="75">
        <v>4</v>
      </c>
      <c r="R59" s="485">
        <v>5</v>
      </c>
      <c r="S59" s="52">
        <f t="shared" si="3"/>
        <v>5</v>
      </c>
      <c r="T59" s="75">
        <v>6</v>
      </c>
      <c r="U59" s="59"/>
      <c r="V59" s="52">
        <f t="shared" si="4"/>
        <v>6</v>
      </c>
      <c r="W59" s="75">
        <v>8</v>
      </c>
      <c r="X59" s="59"/>
      <c r="Y59" s="52">
        <f t="shared" si="5"/>
        <v>8</v>
      </c>
      <c r="Z59" s="75">
        <v>6</v>
      </c>
      <c r="AA59" s="59"/>
      <c r="AB59" s="52">
        <f t="shared" si="6"/>
        <v>6</v>
      </c>
      <c r="AC59" s="364">
        <v>0</v>
      </c>
      <c r="AD59" s="59"/>
      <c r="AE59" s="52">
        <f t="shared" si="7"/>
        <v>0</v>
      </c>
      <c r="AF59" s="107">
        <f t="shared" si="9"/>
        <v>5.96</v>
      </c>
      <c r="AG59" s="202" t="str">
        <f t="shared" si="11"/>
        <v>TB</v>
      </c>
      <c r="AJ59" s="433" t="s">
        <v>173</v>
      </c>
      <c r="AK59" s="434" t="s">
        <v>172</v>
      </c>
      <c r="AL59" s="120">
        <v>46</v>
      </c>
    </row>
    <row r="60" spans="1:38" ht="22.5" customHeight="1">
      <c r="A60" s="207">
        <v>47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54" t="s">
        <v>93</v>
      </c>
      <c r="H60" s="75">
        <v>6</v>
      </c>
      <c r="I60" s="52"/>
      <c r="J60" s="52">
        <f t="shared" si="10"/>
        <v>6</v>
      </c>
      <c r="K60" s="75">
        <v>8</v>
      </c>
      <c r="L60" s="52"/>
      <c r="M60" s="52">
        <f t="shared" si="1"/>
        <v>8</v>
      </c>
      <c r="N60" s="75">
        <v>7</v>
      </c>
      <c r="O60" s="52"/>
      <c r="P60" s="52">
        <f t="shared" si="2"/>
        <v>7</v>
      </c>
      <c r="Q60" s="75">
        <v>5</v>
      </c>
      <c r="R60" s="52"/>
      <c r="S60" s="52">
        <f t="shared" si="3"/>
        <v>5</v>
      </c>
      <c r="T60" s="75">
        <v>8</v>
      </c>
      <c r="U60" s="52"/>
      <c r="V60" s="52">
        <f t="shared" si="4"/>
        <v>8</v>
      </c>
      <c r="W60" s="75">
        <v>9</v>
      </c>
      <c r="X60" s="52"/>
      <c r="Y60" s="52">
        <f t="shared" si="5"/>
        <v>9</v>
      </c>
      <c r="Z60" s="75">
        <v>5</v>
      </c>
      <c r="AA60" s="52"/>
      <c r="AB60" s="52">
        <f t="shared" si="6"/>
        <v>5</v>
      </c>
      <c r="AC60" s="364">
        <v>0</v>
      </c>
      <c r="AD60" s="52"/>
      <c r="AE60" s="52">
        <f t="shared" si="7"/>
        <v>0</v>
      </c>
      <c r="AF60" s="107">
        <f t="shared" si="9"/>
        <v>7.12</v>
      </c>
      <c r="AG60" s="202" t="str">
        <f t="shared" si="11"/>
        <v>Khá</v>
      </c>
      <c r="AJ60" s="433" t="s">
        <v>174</v>
      </c>
      <c r="AK60" s="434" t="s">
        <v>172</v>
      </c>
      <c r="AL60" s="120">
        <v>47</v>
      </c>
    </row>
    <row r="61" spans="1:38" ht="22.5" customHeight="1">
      <c r="A61" s="192">
        <v>48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54" t="s">
        <v>93</v>
      </c>
      <c r="H61" s="75">
        <v>7</v>
      </c>
      <c r="I61" s="59"/>
      <c r="J61" s="52">
        <f t="shared" si="10"/>
        <v>7</v>
      </c>
      <c r="K61" s="75">
        <v>6</v>
      </c>
      <c r="L61" s="59"/>
      <c r="M61" s="52">
        <f t="shared" si="1"/>
        <v>6</v>
      </c>
      <c r="N61" s="75">
        <v>8</v>
      </c>
      <c r="O61" s="59"/>
      <c r="P61" s="52">
        <f t="shared" si="2"/>
        <v>8</v>
      </c>
      <c r="Q61" s="75">
        <v>4</v>
      </c>
      <c r="R61" s="485">
        <v>5</v>
      </c>
      <c r="S61" s="52">
        <f t="shared" si="3"/>
        <v>5</v>
      </c>
      <c r="T61" s="75">
        <v>5</v>
      </c>
      <c r="U61" s="59"/>
      <c r="V61" s="52">
        <f t="shared" si="4"/>
        <v>5</v>
      </c>
      <c r="W61" s="75">
        <v>7</v>
      </c>
      <c r="X61" s="59"/>
      <c r="Y61" s="52">
        <f t="shared" si="5"/>
        <v>7</v>
      </c>
      <c r="Z61" s="75">
        <v>4</v>
      </c>
      <c r="AA61" s="59"/>
      <c r="AB61" s="52">
        <f t="shared" si="6"/>
        <v>4</v>
      </c>
      <c r="AC61" s="364">
        <v>0</v>
      </c>
      <c r="AD61" s="59"/>
      <c r="AE61" s="52">
        <f t="shared" si="7"/>
        <v>0</v>
      </c>
      <c r="AF61" s="107">
        <f t="shared" si="9"/>
        <v>6.19</v>
      </c>
      <c r="AG61" s="202" t="str">
        <f t="shared" si="11"/>
        <v>TBK</v>
      </c>
      <c r="AJ61" s="433" t="s">
        <v>175</v>
      </c>
      <c r="AK61" s="434" t="s">
        <v>176</v>
      </c>
      <c r="AL61" s="120">
        <v>48</v>
      </c>
    </row>
    <row r="62" spans="1:38" ht="22.5" customHeight="1">
      <c r="A62" s="207">
        <v>49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54" t="s">
        <v>93</v>
      </c>
      <c r="H62" s="75">
        <v>8</v>
      </c>
      <c r="I62" s="52"/>
      <c r="J62" s="52">
        <f t="shared" si="10"/>
        <v>8</v>
      </c>
      <c r="K62" s="75">
        <v>7</v>
      </c>
      <c r="L62" s="52"/>
      <c r="M62" s="52">
        <f t="shared" si="1"/>
        <v>7</v>
      </c>
      <c r="N62" s="75">
        <v>7</v>
      </c>
      <c r="O62" s="52"/>
      <c r="P62" s="52">
        <f t="shared" si="2"/>
        <v>7</v>
      </c>
      <c r="Q62" s="75">
        <v>6</v>
      </c>
      <c r="R62" s="52"/>
      <c r="S62" s="52">
        <f t="shared" si="3"/>
        <v>6</v>
      </c>
      <c r="T62" s="75">
        <v>7</v>
      </c>
      <c r="U62" s="52"/>
      <c r="V62" s="52">
        <f t="shared" si="4"/>
        <v>7</v>
      </c>
      <c r="W62" s="75">
        <v>8</v>
      </c>
      <c r="X62" s="52"/>
      <c r="Y62" s="52">
        <f t="shared" si="5"/>
        <v>8</v>
      </c>
      <c r="Z62" s="75">
        <v>7</v>
      </c>
      <c r="AA62" s="52"/>
      <c r="AB62" s="52">
        <f t="shared" si="6"/>
        <v>7</v>
      </c>
      <c r="AC62" s="364">
        <v>0</v>
      </c>
      <c r="AD62" s="52"/>
      <c r="AE62" s="52">
        <f t="shared" si="7"/>
        <v>0</v>
      </c>
      <c r="AF62" s="107">
        <f t="shared" si="9"/>
        <v>7</v>
      </c>
      <c r="AG62" s="202" t="str">
        <f t="shared" si="11"/>
        <v>Khá</v>
      </c>
      <c r="AJ62" s="433" t="s">
        <v>159</v>
      </c>
      <c r="AK62" s="434" t="s">
        <v>177</v>
      </c>
      <c r="AL62" s="120">
        <v>49</v>
      </c>
    </row>
    <row r="63" spans="1:38" ht="22.5" customHeight="1">
      <c r="A63" s="192">
        <v>50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54" t="s">
        <v>93</v>
      </c>
      <c r="H63" s="75">
        <v>7</v>
      </c>
      <c r="I63" s="59"/>
      <c r="J63" s="52">
        <f t="shared" si="10"/>
        <v>7</v>
      </c>
      <c r="K63" s="75">
        <v>6</v>
      </c>
      <c r="L63" s="59"/>
      <c r="M63" s="52">
        <f t="shared" si="1"/>
        <v>6</v>
      </c>
      <c r="N63" s="75">
        <v>3</v>
      </c>
      <c r="O63" s="59">
        <v>8</v>
      </c>
      <c r="P63" s="52">
        <f t="shared" si="2"/>
        <v>8</v>
      </c>
      <c r="Q63" s="75">
        <v>5</v>
      </c>
      <c r="R63" s="59"/>
      <c r="S63" s="52">
        <f t="shared" si="3"/>
        <v>5</v>
      </c>
      <c r="T63" s="75">
        <v>7</v>
      </c>
      <c r="U63" s="59"/>
      <c r="V63" s="52">
        <f t="shared" si="4"/>
        <v>7</v>
      </c>
      <c r="W63" s="75">
        <v>8</v>
      </c>
      <c r="X63" s="59"/>
      <c r="Y63" s="52">
        <f t="shared" si="5"/>
        <v>8</v>
      </c>
      <c r="Z63" s="75">
        <v>7</v>
      </c>
      <c r="AA63" s="59"/>
      <c r="AB63" s="52">
        <f t="shared" si="6"/>
        <v>7</v>
      </c>
      <c r="AC63" s="364">
        <v>10</v>
      </c>
      <c r="AD63" s="59"/>
      <c r="AE63" s="52">
        <f t="shared" si="7"/>
        <v>10</v>
      </c>
      <c r="AF63" s="107">
        <f t="shared" si="9"/>
        <v>7.12</v>
      </c>
      <c r="AG63" s="202" t="str">
        <f t="shared" si="11"/>
        <v>Khá</v>
      </c>
      <c r="AJ63" s="433" t="s">
        <v>178</v>
      </c>
      <c r="AK63" s="434" t="s">
        <v>179</v>
      </c>
      <c r="AL63" s="120">
        <v>50</v>
      </c>
    </row>
    <row r="64" spans="1:33" s="514" customFormat="1" ht="22.5" customHeight="1">
      <c r="A64" s="515">
        <v>55</v>
      </c>
      <c r="B64" s="479" t="s">
        <v>216</v>
      </c>
      <c r="C64" s="480" t="s">
        <v>209</v>
      </c>
      <c r="D64" s="481">
        <v>409160104</v>
      </c>
      <c r="E64" s="482" t="s">
        <v>49</v>
      </c>
      <c r="F64" s="516" t="s">
        <v>27</v>
      </c>
      <c r="G64" s="506" t="s">
        <v>93</v>
      </c>
      <c r="H64" s="481"/>
      <c r="I64" s="486"/>
      <c r="J64" s="486">
        <f>IF(I64="",H64,IF(H64&gt;=5,I64,MAX(H64,I64)))</f>
        <v>0</v>
      </c>
      <c r="K64" s="481"/>
      <c r="L64" s="486"/>
      <c r="M64" s="486">
        <f>IF(L64="",K64,IF(K64&gt;=5,L64,MAX(K64,L64)))</f>
        <v>0</v>
      </c>
      <c r="N64" s="481"/>
      <c r="O64" s="486"/>
      <c r="P64" s="486">
        <f>IF(O64="",N64,IF(N64&gt;=5,O64,MAX(N64,O64)))</f>
        <v>0</v>
      </c>
      <c r="Q64" s="481"/>
      <c r="R64" s="486"/>
      <c r="S64" s="486">
        <f>IF(R64="",Q64,IF(Q64&gt;=5,R64,MAX(Q64,R64)))</f>
        <v>0</v>
      </c>
      <c r="T64" s="481"/>
      <c r="U64" s="486"/>
      <c r="V64" s="486">
        <f>IF(U64="",T64,IF(T64&gt;=5,U64,MAX(T64,U64)))</f>
        <v>0</v>
      </c>
      <c r="W64" s="481"/>
      <c r="X64" s="486"/>
      <c r="Y64" s="486">
        <f>IF(X64="",W64,IF(W64&gt;=5,X64,MAX(W64,X64)))</f>
        <v>0</v>
      </c>
      <c r="Z64" s="481"/>
      <c r="AA64" s="486"/>
      <c r="AB64" s="486">
        <f>IF(AA64="",Z64,IF(Z64&gt;=5,AA64,MAX(Z64,AA64)))</f>
        <v>0</v>
      </c>
      <c r="AC64" s="568"/>
      <c r="AD64" s="486"/>
      <c r="AE64" s="486">
        <f>IF(AD64="",AC64,IF(AC64&gt;=5,AD64,MAX(AC64,AD64)))</f>
        <v>0</v>
      </c>
      <c r="AF64" s="487">
        <f>ROUND(SUMPRODUCT(H64:AB64,$H$9:$AB$9)/SUM($H$9:$AB$9),2)</f>
        <v>0</v>
      </c>
      <c r="AG64" s="488" t="str">
        <f>IF(AF64&gt;=9,"Xuất sắc",IF(AF64&gt;=8,"Giỏi",IF(AF64&gt;=7,"Khá",IF(AF64&gt;=6,"TBK",IF(AF64&gt;=5,"TB",IF(AF64&gt;=4,"Yếu","Kém"))))))</f>
        <v>Kém</v>
      </c>
    </row>
    <row r="65" spans="1:38" ht="22.5" customHeight="1">
      <c r="A65" s="207">
        <v>51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54" t="s">
        <v>93</v>
      </c>
      <c r="H65" s="75">
        <v>9</v>
      </c>
      <c r="I65" s="59"/>
      <c r="J65" s="52">
        <f t="shared" si="10"/>
        <v>9</v>
      </c>
      <c r="K65" s="75">
        <v>5</v>
      </c>
      <c r="L65" s="59"/>
      <c r="M65" s="52">
        <f t="shared" si="1"/>
        <v>5</v>
      </c>
      <c r="N65" s="75">
        <v>8</v>
      </c>
      <c r="O65" s="59"/>
      <c r="P65" s="52">
        <f t="shared" si="2"/>
        <v>8</v>
      </c>
      <c r="Q65" s="75">
        <v>4</v>
      </c>
      <c r="R65" s="485">
        <v>5</v>
      </c>
      <c r="S65" s="52">
        <f t="shared" si="3"/>
        <v>5</v>
      </c>
      <c r="T65" s="75">
        <v>8</v>
      </c>
      <c r="U65" s="59"/>
      <c r="V65" s="52">
        <f t="shared" si="4"/>
        <v>8</v>
      </c>
      <c r="W65" s="75">
        <v>7</v>
      </c>
      <c r="X65" s="59"/>
      <c r="Y65" s="52">
        <f t="shared" si="5"/>
        <v>7</v>
      </c>
      <c r="Z65" s="75">
        <v>5</v>
      </c>
      <c r="AA65" s="59"/>
      <c r="AB65" s="52">
        <f t="shared" si="6"/>
        <v>5</v>
      </c>
      <c r="AC65" s="364"/>
      <c r="AD65" s="59"/>
      <c r="AE65" s="52">
        <f t="shared" si="7"/>
        <v>0</v>
      </c>
      <c r="AF65" s="107">
        <f t="shared" si="9"/>
        <v>6.81</v>
      </c>
      <c r="AG65" s="202" t="str">
        <f t="shared" si="11"/>
        <v>TBK</v>
      </c>
      <c r="AJ65" s="433" t="s">
        <v>180</v>
      </c>
      <c r="AK65" s="434" t="s">
        <v>181</v>
      </c>
      <c r="AL65" s="120">
        <v>51</v>
      </c>
    </row>
    <row r="66" spans="1:38" ht="22.5" customHeight="1">
      <c r="A66" s="192">
        <v>52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54" t="s">
        <v>93</v>
      </c>
      <c r="H66" s="75">
        <v>6</v>
      </c>
      <c r="I66" s="52"/>
      <c r="J66" s="52">
        <f t="shared" si="10"/>
        <v>6</v>
      </c>
      <c r="K66" s="75">
        <v>6</v>
      </c>
      <c r="L66" s="52"/>
      <c r="M66" s="52">
        <f t="shared" si="1"/>
        <v>6</v>
      </c>
      <c r="N66" s="75">
        <v>5</v>
      </c>
      <c r="O66" s="52"/>
      <c r="P66" s="52">
        <f t="shared" si="2"/>
        <v>5</v>
      </c>
      <c r="Q66" s="75">
        <v>4</v>
      </c>
      <c r="R66" s="486">
        <v>4</v>
      </c>
      <c r="S66" s="52">
        <f t="shared" si="3"/>
        <v>4</v>
      </c>
      <c r="T66" s="75">
        <v>5</v>
      </c>
      <c r="U66" s="52"/>
      <c r="V66" s="52">
        <f t="shared" si="4"/>
        <v>5</v>
      </c>
      <c r="W66" s="75">
        <v>8</v>
      </c>
      <c r="X66" s="52"/>
      <c r="Y66" s="52">
        <f t="shared" si="5"/>
        <v>8</v>
      </c>
      <c r="Z66" s="75">
        <v>6</v>
      </c>
      <c r="AA66" s="52"/>
      <c r="AB66" s="52">
        <f t="shared" si="6"/>
        <v>6</v>
      </c>
      <c r="AC66" s="364"/>
      <c r="AD66" s="52"/>
      <c r="AE66" s="52">
        <f t="shared" si="7"/>
        <v>0</v>
      </c>
      <c r="AF66" s="107">
        <f t="shared" si="9"/>
        <v>5.69</v>
      </c>
      <c r="AG66" s="202" t="str">
        <f t="shared" si="11"/>
        <v>TB</v>
      </c>
      <c r="AJ66" s="433" t="s">
        <v>182</v>
      </c>
      <c r="AK66" s="434" t="s">
        <v>181</v>
      </c>
      <c r="AL66" s="120">
        <v>52</v>
      </c>
    </row>
    <row r="67" spans="1:38" ht="22.5" customHeight="1">
      <c r="A67" s="207">
        <v>53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54" t="s">
        <v>93</v>
      </c>
      <c r="H67" s="75">
        <v>0</v>
      </c>
      <c r="I67" s="59"/>
      <c r="J67" s="52">
        <f t="shared" si="10"/>
        <v>0</v>
      </c>
      <c r="K67" s="75">
        <v>0</v>
      </c>
      <c r="L67" s="375"/>
      <c r="M67" s="52">
        <f t="shared" si="1"/>
        <v>0</v>
      </c>
      <c r="N67" s="75">
        <v>0</v>
      </c>
      <c r="O67" s="59"/>
      <c r="P67" s="52">
        <f t="shared" si="2"/>
        <v>0</v>
      </c>
      <c r="Q67" s="75">
        <v>0</v>
      </c>
      <c r="R67" s="485">
        <v>5</v>
      </c>
      <c r="S67" s="52">
        <f t="shared" si="3"/>
        <v>5</v>
      </c>
      <c r="T67" s="75">
        <v>0</v>
      </c>
      <c r="U67" s="375"/>
      <c r="V67" s="52">
        <f t="shared" si="4"/>
        <v>0</v>
      </c>
      <c r="W67" s="75">
        <v>0</v>
      </c>
      <c r="X67" s="59"/>
      <c r="Y67" s="52">
        <f t="shared" si="5"/>
        <v>0</v>
      </c>
      <c r="Z67" s="75">
        <v>0</v>
      </c>
      <c r="AA67" s="59"/>
      <c r="AB67" s="52">
        <f t="shared" si="6"/>
        <v>0</v>
      </c>
      <c r="AC67" s="364"/>
      <c r="AD67" s="59"/>
      <c r="AE67" s="52">
        <f t="shared" si="7"/>
        <v>0</v>
      </c>
      <c r="AF67" s="107">
        <f t="shared" si="9"/>
        <v>0.58</v>
      </c>
      <c r="AG67" s="202" t="str">
        <f t="shared" si="11"/>
        <v>Kém</v>
      </c>
      <c r="AJ67" s="433" t="s">
        <v>175</v>
      </c>
      <c r="AK67" s="434" t="s">
        <v>181</v>
      </c>
      <c r="AL67" s="120">
        <v>53</v>
      </c>
    </row>
    <row r="68" spans="1:38" ht="22.5" customHeight="1">
      <c r="A68" s="192">
        <v>54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54" t="s">
        <v>93</v>
      </c>
      <c r="H68" s="75">
        <v>10</v>
      </c>
      <c r="I68" s="52"/>
      <c r="J68" s="52">
        <f t="shared" si="10"/>
        <v>10</v>
      </c>
      <c r="K68" s="75">
        <v>5</v>
      </c>
      <c r="L68" s="52"/>
      <c r="M68" s="52">
        <f t="shared" si="1"/>
        <v>5</v>
      </c>
      <c r="N68" s="75">
        <v>9</v>
      </c>
      <c r="O68" s="52"/>
      <c r="P68" s="52">
        <f t="shared" si="2"/>
        <v>9</v>
      </c>
      <c r="Q68" s="75">
        <v>5</v>
      </c>
      <c r="R68" s="52"/>
      <c r="S68" s="52">
        <f t="shared" si="3"/>
        <v>5</v>
      </c>
      <c r="T68" s="75">
        <v>6</v>
      </c>
      <c r="U68" s="52"/>
      <c r="V68" s="52">
        <f t="shared" si="4"/>
        <v>6</v>
      </c>
      <c r="W68" s="75">
        <v>8</v>
      </c>
      <c r="X68" s="52"/>
      <c r="Y68" s="52">
        <f t="shared" si="5"/>
        <v>8</v>
      </c>
      <c r="Z68" s="75">
        <v>2</v>
      </c>
      <c r="AA68" s="52"/>
      <c r="AB68" s="52">
        <f t="shared" si="6"/>
        <v>2</v>
      </c>
      <c r="AC68" s="364">
        <v>10</v>
      </c>
      <c r="AD68" s="52"/>
      <c r="AE68" s="52">
        <f t="shared" si="7"/>
        <v>10</v>
      </c>
      <c r="AF68" s="107">
        <f t="shared" si="9"/>
        <v>7.42</v>
      </c>
      <c r="AG68" s="202" t="str">
        <f t="shared" si="11"/>
        <v>Khá</v>
      </c>
      <c r="AJ68" s="433" t="s">
        <v>183</v>
      </c>
      <c r="AK68" s="434" t="s">
        <v>184</v>
      </c>
      <c r="AL68" s="120">
        <v>54</v>
      </c>
    </row>
    <row r="69" spans="1:38" ht="22.5" customHeight="1">
      <c r="A69" s="207">
        <v>55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54" t="s">
        <v>93</v>
      </c>
      <c r="H69" s="75">
        <v>9</v>
      </c>
      <c r="I69" s="59"/>
      <c r="J69" s="52">
        <f t="shared" si="10"/>
        <v>9</v>
      </c>
      <c r="K69" s="75">
        <v>8</v>
      </c>
      <c r="L69" s="59"/>
      <c r="M69" s="52">
        <f t="shared" si="1"/>
        <v>8</v>
      </c>
      <c r="N69" s="75">
        <v>9</v>
      </c>
      <c r="O69" s="59"/>
      <c r="P69" s="52">
        <f t="shared" si="2"/>
        <v>9</v>
      </c>
      <c r="Q69" s="75">
        <v>7</v>
      </c>
      <c r="R69" s="59"/>
      <c r="S69" s="52">
        <f t="shared" si="3"/>
        <v>7</v>
      </c>
      <c r="T69" s="75">
        <v>7</v>
      </c>
      <c r="U69" s="59"/>
      <c r="V69" s="52">
        <f t="shared" si="4"/>
        <v>7</v>
      </c>
      <c r="W69" s="75">
        <v>9</v>
      </c>
      <c r="X69" s="59"/>
      <c r="Y69" s="52">
        <f t="shared" si="5"/>
        <v>9</v>
      </c>
      <c r="Z69" s="75">
        <v>6</v>
      </c>
      <c r="AA69" s="59"/>
      <c r="AB69" s="52">
        <f t="shared" si="6"/>
        <v>6</v>
      </c>
      <c r="AC69" s="364"/>
      <c r="AD69" s="59"/>
      <c r="AE69" s="52">
        <f t="shared" si="7"/>
        <v>0</v>
      </c>
      <c r="AF69" s="107">
        <f t="shared" si="9"/>
        <v>7.96</v>
      </c>
      <c r="AG69" s="202" t="str">
        <f t="shared" si="11"/>
        <v>Khá</v>
      </c>
      <c r="AJ69" s="433" t="s">
        <v>185</v>
      </c>
      <c r="AK69" s="434" t="s">
        <v>186</v>
      </c>
      <c r="AL69" s="120">
        <v>55</v>
      </c>
    </row>
    <row r="70" spans="1:38" ht="22.5" customHeight="1">
      <c r="A70" s="192">
        <v>56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54" t="s">
        <v>93</v>
      </c>
      <c r="H70" s="75">
        <v>7</v>
      </c>
      <c r="I70" s="52"/>
      <c r="J70" s="52">
        <f t="shared" si="10"/>
        <v>7</v>
      </c>
      <c r="K70" s="75">
        <v>6</v>
      </c>
      <c r="L70" s="52"/>
      <c r="M70" s="52">
        <f t="shared" si="1"/>
        <v>6</v>
      </c>
      <c r="N70" s="75">
        <v>6</v>
      </c>
      <c r="O70" s="52"/>
      <c r="P70" s="52">
        <f t="shared" si="2"/>
        <v>6</v>
      </c>
      <c r="Q70" s="75">
        <v>5</v>
      </c>
      <c r="R70" s="52"/>
      <c r="S70" s="52">
        <f t="shared" si="3"/>
        <v>5</v>
      </c>
      <c r="T70" s="75">
        <v>5</v>
      </c>
      <c r="U70" s="52"/>
      <c r="V70" s="52">
        <f t="shared" si="4"/>
        <v>5</v>
      </c>
      <c r="W70" s="75">
        <v>7</v>
      </c>
      <c r="X70" s="52"/>
      <c r="Y70" s="52">
        <f t="shared" si="5"/>
        <v>7</v>
      </c>
      <c r="Z70" s="75">
        <v>7</v>
      </c>
      <c r="AA70" s="52"/>
      <c r="AB70" s="52">
        <f t="shared" si="6"/>
        <v>7</v>
      </c>
      <c r="AC70" s="364">
        <v>7</v>
      </c>
      <c r="AD70" s="52"/>
      <c r="AE70" s="52">
        <f t="shared" si="7"/>
        <v>7</v>
      </c>
      <c r="AF70" s="107">
        <f t="shared" si="9"/>
        <v>6.15</v>
      </c>
      <c r="AG70" s="202" t="str">
        <f t="shared" si="11"/>
        <v>TBK</v>
      </c>
      <c r="AJ70" s="433" t="s">
        <v>187</v>
      </c>
      <c r="AK70" s="434" t="s">
        <v>188</v>
      </c>
      <c r="AL70" s="120">
        <v>56</v>
      </c>
    </row>
    <row r="71" spans="1:38" ht="22.5" customHeight="1">
      <c r="A71" s="207">
        <v>57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54" t="s">
        <v>93</v>
      </c>
      <c r="H71" s="75">
        <v>7</v>
      </c>
      <c r="I71" s="59"/>
      <c r="J71" s="52">
        <f t="shared" si="10"/>
        <v>7</v>
      </c>
      <c r="K71" s="75">
        <v>7</v>
      </c>
      <c r="L71" s="59"/>
      <c r="M71" s="52">
        <f t="shared" si="1"/>
        <v>7</v>
      </c>
      <c r="N71" s="75">
        <v>7</v>
      </c>
      <c r="O71" s="59"/>
      <c r="P71" s="52">
        <f t="shared" si="2"/>
        <v>7</v>
      </c>
      <c r="Q71" s="75">
        <v>5</v>
      </c>
      <c r="R71" s="59"/>
      <c r="S71" s="52">
        <f t="shared" si="3"/>
        <v>5</v>
      </c>
      <c r="T71" s="75">
        <v>5</v>
      </c>
      <c r="U71" s="59"/>
      <c r="V71" s="52">
        <f t="shared" si="4"/>
        <v>5</v>
      </c>
      <c r="W71" s="75">
        <v>8</v>
      </c>
      <c r="X71" s="59"/>
      <c r="Y71" s="52">
        <f t="shared" si="5"/>
        <v>8</v>
      </c>
      <c r="Z71" s="75">
        <v>5</v>
      </c>
      <c r="AA71" s="59"/>
      <c r="AB71" s="52">
        <f t="shared" si="6"/>
        <v>5</v>
      </c>
      <c r="AC71" s="364"/>
      <c r="AD71" s="59"/>
      <c r="AE71" s="52">
        <f t="shared" si="7"/>
        <v>0</v>
      </c>
      <c r="AF71" s="107">
        <f t="shared" si="9"/>
        <v>6.42</v>
      </c>
      <c r="AG71" s="202" t="str">
        <f t="shared" si="11"/>
        <v>TBK</v>
      </c>
      <c r="AJ71" s="433" t="s">
        <v>189</v>
      </c>
      <c r="AK71" s="434" t="s">
        <v>190</v>
      </c>
      <c r="AL71" s="120">
        <v>57</v>
      </c>
    </row>
    <row r="72" spans="1:38" ht="22.5" customHeight="1">
      <c r="A72" s="192">
        <v>58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54" t="s">
        <v>93</v>
      </c>
      <c r="H72" s="75">
        <v>8</v>
      </c>
      <c r="I72" s="52"/>
      <c r="J72" s="52">
        <f t="shared" si="10"/>
        <v>8</v>
      </c>
      <c r="K72" s="75">
        <v>7</v>
      </c>
      <c r="L72" s="52"/>
      <c r="M72" s="52">
        <f t="shared" si="1"/>
        <v>7</v>
      </c>
      <c r="N72" s="75">
        <v>7</v>
      </c>
      <c r="O72" s="52"/>
      <c r="P72" s="52">
        <f t="shared" si="2"/>
        <v>7</v>
      </c>
      <c r="Q72" s="75">
        <v>5</v>
      </c>
      <c r="R72" s="52"/>
      <c r="S72" s="52">
        <f t="shared" si="3"/>
        <v>5</v>
      </c>
      <c r="T72" s="75">
        <v>6</v>
      </c>
      <c r="U72" s="52"/>
      <c r="V72" s="52">
        <f t="shared" si="4"/>
        <v>6</v>
      </c>
      <c r="W72" s="75">
        <v>7</v>
      </c>
      <c r="X72" s="52"/>
      <c r="Y72" s="52">
        <f t="shared" si="5"/>
        <v>7</v>
      </c>
      <c r="Z72" s="75">
        <v>4</v>
      </c>
      <c r="AA72" s="52"/>
      <c r="AB72" s="52">
        <f t="shared" si="6"/>
        <v>4</v>
      </c>
      <c r="AC72" s="364"/>
      <c r="AD72" s="52"/>
      <c r="AE72" s="52">
        <f t="shared" si="7"/>
        <v>0</v>
      </c>
      <c r="AF72" s="107">
        <f t="shared" si="9"/>
        <v>6.5</v>
      </c>
      <c r="AG72" s="202" t="str">
        <f t="shared" si="11"/>
        <v>TBK</v>
      </c>
      <c r="AJ72" s="433" t="s">
        <v>191</v>
      </c>
      <c r="AK72" s="434" t="s">
        <v>192</v>
      </c>
      <c r="AL72" s="120">
        <v>58</v>
      </c>
    </row>
    <row r="73" spans="1:38" ht="22.5" customHeight="1">
      <c r="A73" s="207">
        <v>59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54" t="s">
        <v>93</v>
      </c>
      <c r="H73" s="75">
        <v>7</v>
      </c>
      <c r="I73" s="59"/>
      <c r="J73" s="52">
        <f t="shared" si="10"/>
        <v>7</v>
      </c>
      <c r="K73" s="75">
        <v>7</v>
      </c>
      <c r="L73" s="59"/>
      <c r="M73" s="52">
        <f t="shared" si="1"/>
        <v>7</v>
      </c>
      <c r="N73" s="75">
        <v>9</v>
      </c>
      <c r="O73" s="59"/>
      <c r="P73" s="52">
        <f t="shared" si="2"/>
        <v>9</v>
      </c>
      <c r="Q73" s="75">
        <v>6</v>
      </c>
      <c r="R73" s="59"/>
      <c r="S73" s="52">
        <f t="shared" si="3"/>
        <v>6</v>
      </c>
      <c r="T73" s="75">
        <v>7</v>
      </c>
      <c r="U73" s="59"/>
      <c r="V73" s="52">
        <f t="shared" si="4"/>
        <v>7</v>
      </c>
      <c r="W73" s="75">
        <v>8</v>
      </c>
      <c r="X73" s="59"/>
      <c r="Y73" s="52">
        <f t="shared" si="5"/>
        <v>8</v>
      </c>
      <c r="Z73" s="75">
        <v>5</v>
      </c>
      <c r="AA73" s="59"/>
      <c r="AB73" s="52">
        <f t="shared" si="6"/>
        <v>5</v>
      </c>
      <c r="AC73" s="364"/>
      <c r="AD73" s="59"/>
      <c r="AE73" s="52">
        <f t="shared" si="7"/>
        <v>0</v>
      </c>
      <c r="AF73" s="107">
        <f t="shared" si="9"/>
        <v>7.15</v>
      </c>
      <c r="AG73" s="202" t="str">
        <f t="shared" si="11"/>
        <v>Khá</v>
      </c>
      <c r="AJ73" s="433" t="s">
        <v>193</v>
      </c>
      <c r="AK73" s="434" t="s">
        <v>194</v>
      </c>
      <c r="AL73" s="120">
        <v>59</v>
      </c>
    </row>
    <row r="74" spans="1:38" ht="22.5" customHeight="1">
      <c r="A74" s="192">
        <v>60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54" t="s">
        <v>93</v>
      </c>
      <c r="H74" s="75">
        <v>7</v>
      </c>
      <c r="I74" s="52"/>
      <c r="J74" s="52">
        <f t="shared" si="10"/>
        <v>7</v>
      </c>
      <c r="K74" s="75">
        <v>6</v>
      </c>
      <c r="L74" s="52"/>
      <c r="M74" s="52">
        <f t="shared" si="1"/>
        <v>6</v>
      </c>
      <c r="N74" s="75">
        <v>8</v>
      </c>
      <c r="O74" s="52"/>
      <c r="P74" s="52">
        <f t="shared" si="2"/>
        <v>8</v>
      </c>
      <c r="Q74" s="75">
        <v>6</v>
      </c>
      <c r="R74" s="52"/>
      <c r="S74" s="52">
        <f t="shared" si="3"/>
        <v>6</v>
      </c>
      <c r="T74" s="75">
        <v>7</v>
      </c>
      <c r="U74" s="52"/>
      <c r="V74" s="52">
        <f t="shared" si="4"/>
        <v>7</v>
      </c>
      <c r="W74" s="75">
        <v>7</v>
      </c>
      <c r="X74" s="52"/>
      <c r="Y74" s="52">
        <f t="shared" si="5"/>
        <v>7</v>
      </c>
      <c r="Z74" s="75">
        <v>6</v>
      </c>
      <c r="AA74" s="52"/>
      <c r="AB74" s="52">
        <f t="shared" si="6"/>
        <v>6</v>
      </c>
      <c r="AC74" s="364"/>
      <c r="AD74" s="52"/>
      <c r="AE74" s="52">
        <f t="shared" si="7"/>
        <v>0</v>
      </c>
      <c r="AF74" s="107">
        <f t="shared" si="9"/>
        <v>6.62</v>
      </c>
      <c r="AG74" s="202" t="str">
        <f t="shared" si="11"/>
        <v>TBK</v>
      </c>
      <c r="AJ74" s="433" t="s">
        <v>195</v>
      </c>
      <c r="AK74" s="434" t="s">
        <v>196</v>
      </c>
      <c r="AL74" s="120">
        <v>60</v>
      </c>
    </row>
    <row r="75" spans="1:38" ht="22.5" customHeight="1">
      <c r="A75" s="207">
        <v>61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54" t="s">
        <v>93</v>
      </c>
      <c r="H75" s="75">
        <v>5</v>
      </c>
      <c r="I75" s="59"/>
      <c r="J75" s="52">
        <f t="shared" si="10"/>
        <v>5</v>
      </c>
      <c r="K75" s="75">
        <v>6</v>
      </c>
      <c r="L75" s="59"/>
      <c r="M75" s="52">
        <f t="shared" si="1"/>
        <v>6</v>
      </c>
      <c r="N75" s="75">
        <v>7</v>
      </c>
      <c r="O75" s="59"/>
      <c r="P75" s="52">
        <f t="shared" si="2"/>
        <v>7</v>
      </c>
      <c r="Q75" s="75">
        <v>3</v>
      </c>
      <c r="R75" s="485">
        <v>5</v>
      </c>
      <c r="S75" s="52">
        <f t="shared" si="3"/>
        <v>5</v>
      </c>
      <c r="T75" s="75">
        <v>5</v>
      </c>
      <c r="U75" s="59"/>
      <c r="V75" s="52">
        <f t="shared" si="4"/>
        <v>5</v>
      </c>
      <c r="W75" s="75">
        <v>8</v>
      </c>
      <c r="X75" s="59"/>
      <c r="Y75" s="52">
        <f t="shared" si="5"/>
        <v>8</v>
      </c>
      <c r="Z75" s="75">
        <v>6</v>
      </c>
      <c r="AA75" s="59"/>
      <c r="AB75" s="52">
        <f t="shared" si="6"/>
        <v>6</v>
      </c>
      <c r="AC75" s="364"/>
      <c r="AD75" s="59"/>
      <c r="AE75" s="52">
        <f t="shared" si="7"/>
        <v>0</v>
      </c>
      <c r="AF75" s="107">
        <f t="shared" si="9"/>
        <v>5.96</v>
      </c>
      <c r="AG75" s="202" t="str">
        <f t="shared" si="11"/>
        <v>TB</v>
      </c>
      <c r="AJ75" s="433" t="s">
        <v>197</v>
      </c>
      <c r="AK75" s="434" t="s">
        <v>198</v>
      </c>
      <c r="AL75" s="120">
        <v>61</v>
      </c>
    </row>
    <row r="76" spans="1:38" ht="22.5" customHeight="1">
      <c r="A76" s="192">
        <v>62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54" t="s">
        <v>93</v>
      </c>
      <c r="H76" s="75">
        <v>9</v>
      </c>
      <c r="I76" s="52"/>
      <c r="J76" s="52">
        <f t="shared" si="10"/>
        <v>9</v>
      </c>
      <c r="K76" s="75">
        <v>8</v>
      </c>
      <c r="L76" s="52"/>
      <c r="M76" s="52">
        <f t="shared" si="1"/>
        <v>8</v>
      </c>
      <c r="N76" s="75">
        <v>8</v>
      </c>
      <c r="O76" s="52"/>
      <c r="P76" s="52">
        <f t="shared" si="2"/>
        <v>8</v>
      </c>
      <c r="Q76" s="75">
        <v>6</v>
      </c>
      <c r="R76" s="52"/>
      <c r="S76" s="52">
        <f t="shared" si="3"/>
        <v>6</v>
      </c>
      <c r="T76" s="75">
        <v>6</v>
      </c>
      <c r="U76" s="52"/>
      <c r="V76" s="52">
        <f t="shared" si="4"/>
        <v>6</v>
      </c>
      <c r="W76" s="75">
        <v>9</v>
      </c>
      <c r="X76" s="52"/>
      <c r="Y76" s="52">
        <f t="shared" si="5"/>
        <v>9</v>
      </c>
      <c r="Z76" s="75">
        <v>6</v>
      </c>
      <c r="AA76" s="52"/>
      <c r="AB76" s="52">
        <f t="shared" si="6"/>
        <v>6</v>
      </c>
      <c r="AC76" s="364"/>
      <c r="AD76" s="52"/>
      <c r="AE76" s="52">
        <f t="shared" si="7"/>
        <v>0</v>
      </c>
      <c r="AF76" s="107">
        <f t="shared" si="9"/>
        <v>7.54</v>
      </c>
      <c r="AG76" s="202" t="str">
        <f t="shared" si="11"/>
        <v>Khá</v>
      </c>
      <c r="AJ76" s="433" t="s">
        <v>199</v>
      </c>
      <c r="AK76" s="434" t="s">
        <v>200</v>
      </c>
      <c r="AL76" s="120">
        <v>62</v>
      </c>
    </row>
    <row r="77" spans="1:37" s="567" customFormat="1" ht="22.5" customHeight="1">
      <c r="A77" s="569">
        <v>68</v>
      </c>
      <c r="B77" s="493" t="s">
        <v>217</v>
      </c>
      <c r="C77" s="494" t="s">
        <v>218</v>
      </c>
      <c r="D77" s="495">
        <v>409160118</v>
      </c>
      <c r="E77" s="496" t="s">
        <v>283</v>
      </c>
      <c r="F77" s="497" t="s">
        <v>11</v>
      </c>
      <c r="G77" s="498" t="s">
        <v>93</v>
      </c>
      <c r="H77" s="495"/>
      <c r="I77" s="513"/>
      <c r="J77" s="499">
        <f>IF(I77="",H77,IF(AND(I77&gt;=5,I77&gt;H77),I77,MAX(H77,I77)))</f>
        <v>0</v>
      </c>
      <c r="K77" s="495"/>
      <c r="L77" s="513"/>
      <c r="M77" s="499">
        <f>IF(L77="",K77,IF(AND(L77&gt;=5,L77&gt;K77),L77,MAX(K77,L77)))</f>
        <v>0</v>
      </c>
      <c r="N77" s="495"/>
      <c r="O77" s="513"/>
      <c r="P77" s="499">
        <f>IF(O77="",N77,IF(AND(O77&gt;=5,O77&gt;N77),O77,MAX(N77,O77)))</f>
        <v>0</v>
      </c>
      <c r="Q77" s="495"/>
      <c r="R77" s="513"/>
      <c r="S77" s="499">
        <f>IF(R77="",Q77,IF(AND(R77&gt;=5,R77&gt;Q77),R77,MAX(Q77,R77)))</f>
        <v>0</v>
      </c>
      <c r="T77" s="495"/>
      <c r="U77" s="513"/>
      <c r="V77" s="499">
        <f>IF(U77="",T77,IF(AND(U77&gt;=5,U77&gt;T77),U77,MAX(T77,U77)))</f>
        <v>0</v>
      </c>
      <c r="W77" s="495"/>
      <c r="X77" s="513"/>
      <c r="Y77" s="499">
        <f>IF(X77="",W77,IF(AND(X77&gt;=5,X77&gt;W77),X77,MAX(W77,X77)))</f>
        <v>0</v>
      </c>
      <c r="Z77" s="495"/>
      <c r="AA77" s="513"/>
      <c r="AB77" s="499">
        <f>IF(AA77="",Z77,IF(AND(AA77&gt;=5,AA77&gt;Z77),AA77,MAX(Z77,AA77)))</f>
        <v>0</v>
      </c>
      <c r="AC77" s="566"/>
      <c r="AD77" s="513"/>
      <c r="AE77" s="499">
        <f>IF(AD77="",AC77,IF(AND(AD77&gt;=5,AD77&gt;AC77),AD77,MAX(AC77,AD77)))</f>
        <v>0</v>
      </c>
      <c r="AF77" s="501">
        <f>ROUND(SUMPRODUCT(H77:AB77,$H$9:$AB$9)/SUM($H$9:$AB$9),2)</f>
        <v>0</v>
      </c>
      <c r="AG77" s="502" t="str">
        <f>IF(AF77&gt;=9,"Xuất sắc",IF(AF77&gt;=8,"Giỏi",IF(AF77&gt;=7,"Khá",IF(AF77&gt;=6,"TBK",IF(AF77&gt;=5,"TB",IF(AF77&gt;=4,"Yếu","Kém"))))))</f>
        <v>Kém</v>
      </c>
      <c r="AJ77" s="570"/>
      <c r="AK77" s="571"/>
    </row>
    <row r="78" spans="1:33" s="567" customFormat="1" ht="22.5" customHeight="1">
      <c r="A78" s="492">
        <v>69</v>
      </c>
      <c r="B78" s="493" t="s">
        <v>219</v>
      </c>
      <c r="C78" s="494" t="s">
        <v>218</v>
      </c>
      <c r="D78" s="495">
        <v>409160119</v>
      </c>
      <c r="E78" s="496" t="s">
        <v>284</v>
      </c>
      <c r="F78" s="497" t="s">
        <v>15</v>
      </c>
      <c r="G78" s="498" t="s">
        <v>93</v>
      </c>
      <c r="H78" s="495"/>
      <c r="I78" s="499"/>
      <c r="J78" s="499">
        <f>IF(I78="",H78,IF(H78&gt;=5,I78,MAX(H78,I78)))</f>
        <v>0</v>
      </c>
      <c r="K78" s="495"/>
      <c r="L78" s="499"/>
      <c r="M78" s="499">
        <f>IF(L78="",K78,IF(K78&gt;=5,L78,MAX(K78,L78)))</f>
        <v>0</v>
      </c>
      <c r="N78" s="495"/>
      <c r="O78" s="499"/>
      <c r="P78" s="499">
        <f>IF(O78="",N78,IF(N78&gt;=5,O78,MAX(N78,O78)))</f>
        <v>0</v>
      </c>
      <c r="Q78" s="495"/>
      <c r="R78" s="499"/>
      <c r="S78" s="499">
        <f>IF(R78="",Q78,IF(Q78&gt;=5,R78,MAX(Q78,R78)))</f>
        <v>0</v>
      </c>
      <c r="T78" s="495"/>
      <c r="U78" s="499"/>
      <c r="V78" s="499">
        <f>IF(U78="",T78,IF(T78&gt;=5,U78,MAX(T78,U78)))</f>
        <v>0</v>
      </c>
      <c r="W78" s="495"/>
      <c r="X78" s="499"/>
      <c r="Y78" s="499">
        <f>IF(X78="",W78,IF(W78&gt;=5,X78,MAX(W78,X78)))</f>
        <v>0</v>
      </c>
      <c r="Z78" s="495"/>
      <c r="AA78" s="499"/>
      <c r="AB78" s="499">
        <f>IF(AA78="",Z78,IF(Z78&gt;=5,AA78,MAX(Z78,AA78)))</f>
        <v>0</v>
      </c>
      <c r="AC78" s="566"/>
      <c r="AD78" s="499"/>
      <c r="AE78" s="499">
        <f>IF(AD78="",AC78,IF(AC78&gt;=5,AD78,MAX(AC78,AD78)))</f>
        <v>0</v>
      </c>
      <c r="AF78" s="501">
        <f>ROUND(SUMPRODUCT(H78:AB78,$H$9:$AB$9)/SUM($H$9:$AB$9),2)</f>
        <v>0</v>
      </c>
      <c r="AG78" s="502" t="str">
        <f>IF(AF78&gt;=9,"Xuất sắc",IF(AF78&gt;=8,"Giỏi",IF(AF78&gt;=7,"Khá",IF(AF78&gt;=6,"TBK",IF(AF78&gt;=5,"TB",IF(AF78&gt;=4,"Yếu","Kém"))))))</f>
        <v>Kém</v>
      </c>
    </row>
    <row r="79" spans="1:38" ht="22.5" customHeight="1">
      <c r="A79" s="207">
        <v>63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61" t="s">
        <v>92</v>
      </c>
      <c r="H79" s="75">
        <v>8</v>
      </c>
      <c r="I79" s="59"/>
      <c r="J79" s="52">
        <f t="shared" si="10"/>
        <v>8</v>
      </c>
      <c r="K79" s="75">
        <v>5</v>
      </c>
      <c r="L79" s="59"/>
      <c r="M79" s="52">
        <f t="shared" si="1"/>
        <v>5</v>
      </c>
      <c r="N79" s="75">
        <v>9</v>
      </c>
      <c r="O79" s="59"/>
      <c r="P79" s="52">
        <f t="shared" si="2"/>
        <v>9</v>
      </c>
      <c r="Q79" s="75">
        <v>6</v>
      </c>
      <c r="R79" s="59"/>
      <c r="S79" s="52">
        <f t="shared" si="3"/>
        <v>6</v>
      </c>
      <c r="T79" s="75">
        <v>6</v>
      </c>
      <c r="U79" s="59"/>
      <c r="V79" s="52">
        <f t="shared" si="4"/>
        <v>6</v>
      </c>
      <c r="W79" s="75">
        <v>9</v>
      </c>
      <c r="X79" s="59"/>
      <c r="Y79" s="52">
        <f t="shared" si="5"/>
        <v>9</v>
      </c>
      <c r="Z79" s="75">
        <v>2</v>
      </c>
      <c r="AA79" s="59"/>
      <c r="AB79" s="52">
        <f t="shared" si="6"/>
        <v>2</v>
      </c>
      <c r="AC79" s="364">
        <v>10</v>
      </c>
      <c r="AD79" s="59"/>
      <c r="AE79" s="52">
        <f t="shared" si="7"/>
        <v>10</v>
      </c>
      <c r="AF79" s="107">
        <f t="shared" si="9"/>
        <v>7.46</v>
      </c>
      <c r="AG79" s="202" t="str">
        <f t="shared" si="11"/>
        <v>Khá</v>
      </c>
      <c r="AJ79" s="433" t="s">
        <v>201</v>
      </c>
      <c r="AK79" s="434" t="s">
        <v>202</v>
      </c>
      <c r="AL79" s="120">
        <v>63</v>
      </c>
    </row>
    <row r="80" spans="1:38" ht="22.5" customHeight="1">
      <c r="A80" s="192">
        <v>64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61" t="s">
        <v>93</v>
      </c>
      <c r="H80" s="75">
        <v>7</v>
      </c>
      <c r="I80" s="52"/>
      <c r="J80" s="52">
        <f t="shared" si="10"/>
        <v>7</v>
      </c>
      <c r="K80" s="75">
        <v>6</v>
      </c>
      <c r="L80" s="52"/>
      <c r="M80" s="52">
        <f t="shared" si="1"/>
        <v>6</v>
      </c>
      <c r="N80" s="75">
        <v>7</v>
      </c>
      <c r="O80" s="52"/>
      <c r="P80" s="52">
        <f t="shared" si="2"/>
        <v>7</v>
      </c>
      <c r="Q80" s="75">
        <v>3</v>
      </c>
      <c r="R80" s="486">
        <v>6</v>
      </c>
      <c r="S80" s="52">
        <f t="shared" si="3"/>
        <v>6</v>
      </c>
      <c r="T80" s="75">
        <v>7</v>
      </c>
      <c r="U80" s="52"/>
      <c r="V80" s="52">
        <f t="shared" si="4"/>
        <v>7</v>
      </c>
      <c r="W80" s="75">
        <v>8</v>
      </c>
      <c r="X80" s="52"/>
      <c r="Y80" s="52">
        <f t="shared" si="5"/>
        <v>8</v>
      </c>
      <c r="Z80" s="75">
        <v>4</v>
      </c>
      <c r="AA80" s="52"/>
      <c r="AB80" s="52">
        <f t="shared" si="6"/>
        <v>4</v>
      </c>
      <c r="AC80" s="364">
        <v>6</v>
      </c>
      <c r="AD80" s="52"/>
      <c r="AE80" s="52">
        <f t="shared" si="7"/>
        <v>6</v>
      </c>
      <c r="AF80" s="107">
        <f t="shared" si="9"/>
        <v>6.92</v>
      </c>
      <c r="AG80" s="202" t="str">
        <f t="shared" si="11"/>
        <v>TBK</v>
      </c>
      <c r="AJ80" s="433" t="s">
        <v>203</v>
      </c>
      <c r="AK80" s="434" t="s">
        <v>204</v>
      </c>
      <c r="AL80" s="120">
        <v>64</v>
      </c>
    </row>
    <row r="81" spans="1:38" ht="22.5" customHeight="1">
      <c r="A81" s="207">
        <v>65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61" t="s">
        <v>93</v>
      </c>
      <c r="H81" s="75">
        <v>8</v>
      </c>
      <c r="I81" s="59"/>
      <c r="J81" s="52">
        <f>IF(I81="",H81,IF(AND(I81&gt;=5,I81&gt;H81),I81,MAX(H81,I81)))</f>
        <v>8</v>
      </c>
      <c r="K81" s="75">
        <v>7</v>
      </c>
      <c r="L81" s="59"/>
      <c r="M81" s="52">
        <f>IF(L81="",K81,IF(AND(L81&gt;=5,L81&gt;K81),L81,MAX(K81,L81)))</f>
        <v>7</v>
      </c>
      <c r="N81" s="75">
        <v>7</v>
      </c>
      <c r="O81" s="59"/>
      <c r="P81" s="52">
        <f>IF(O81="",N81,IF(AND(O81&gt;=5,O81&gt;N81),O81,MAX(N81,O81)))</f>
        <v>7</v>
      </c>
      <c r="Q81" s="75">
        <v>7</v>
      </c>
      <c r="R81" s="59"/>
      <c r="S81" s="52">
        <f>IF(R81="",Q81,IF(AND(R81&gt;=5,R81&gt;Q81),R81,MAX(Q81,R81)))</f>
        <v>7</v>
      </c>
      <c r="T81" s="75">
        <v>8</v>
      </c>
      <c r="U81" s="59"/>
      <c r="V81" s="52">
        <f>IF(U81="",T81,IF(AND(U81&gt;=5,U81&gt;T81),U81,MAX(T81,U81)))</f>
        <v>8</v>
      </c>
      <c r="W81" s="75">
        <v>9</v>
      </c>
      <c r="X81" s="59"/>
      <c r="Y81" s="52">
        <f>IF(X81="",W81,IF(AND(X81&gt;=5,X81&gt;W81),X81,MAX(W81,X81)))</f>
        <v>9</v>
      </c>
      <c r="Z81" s="75">
        <v>6</v>
      </c>
      <c r="AA81" s="59"/>
      <c r="AB81" s="52">
        <f>IF(AA81="",Z81,IF(AND(AA81&gt;=5,AA81&gt;Z81),AA81,MAX(Z81,AA81)))</f>
        <v>6</v>
      </c>
      <c r="AC81" s="364">
        <v>1</v>
      </c>
      <c r="AD81" s="59"/>
      <c r="AE81" s="52">
        <f>IF(AD81="",AC81,IF(AND(AD81&gt;=5,AD81&gt;AC81),AD81,MAX(AC81,AD81)))</f>
        <v>1</v>
      </c>
      <c r="AF81" s="107">
        <f t="shared" si="9"/>
        <v>7.54</v>
      </c>
      <c r="AG81" s="202" t="str">
        <f aca="true" t="shared" si="12" ref="AG81:AG86">IF(AF81&gt;=9,"Xuất sắc",IF(AF81&gt;=8,"Giỏi",IF(AF81&gt;=7,"Khá",IF(AF81&gt;=6,"TBK",IF(AF81&gt;=5,"TB",IF(AF81&gt;=4,"Yếu","Kém"))))))</f>
        <v>Khá</v>
      </c>
      <c r="AJ81" s="435" t="s">
        <v>205</v>
      </c>
      <c r="AK81" s="436" t="s">
        <v>206</v>
      </c>
      <c r="AL81" s="120">
        <v>65</v>
      </c>
    </row>
    <row r="82" spans="1:38" ht="22.5" customHeight="1">
      <c r="A82" s="192">
        <v>66</v>
      </c>
      <c r="B82" s="288" t="s">
        <v>207</v>
      </c>
      <c r="C82" s="289" t="s">
        <v>208</v>
      </c>
      <c r="D82" s="290">
        <v>409160123</v>
      </c>
      <c r="E82" s="291" t="s">
        <v>288</v>
      </c>
      <c r="F82" s="292" t="s">
        <v>30</v>
      </c>
      <c r="G82" s="293" t="s">
        <v>93</v>
      </c>
      <c r="H82" s="290">
        <v>9</v>
      </c>
      <c r="I82" s="243"/>
      <c r="J82" s="243">
        <f>IF(I82="",H82,IF(AND(I82&gt;=5,I82&gt;H82),I82,MAX(H82,I82)))</f>
        <v>9</v>
      </c>
      <c r="K82" s="290">
        <v>5</v>
      </c>
      <c r="L82" s="243"/>
      <c r="M82" s="243">
        <f>IF(L82="",K82,IF(AND(L82&gt;=5,L82&gt;K82),L82,MAX(K82,L82)))</f>
        <v>5</v>
      </c>
      <c r="N82" s="290">
        <v>7</v>
      </c>
      <c r="O82" s="243"/>
      <c r="P82" s="243">
        <f>IF(O82="",N82,IF(AND(O82&gt;=5,O82&gt;N82),O82,MAX(N82,O82)))</f>
        <v>7</v>
      </c>
      <c r="Q82" s="290">
        <v>2</v>
      </c>
      <c r="R82" s="534">
        <v>5</v>
      </c>
      <c r="S82" s="243">
        <f>IF(R82="",Q82,IF(AND(R82&gt;=5,R82&gt;Q82),R82,MAX(Q82,R82)))</f>
        <v>5</v>
      </c>
      <c r="T82" s="290">
        <v>6</v>
      </c>
      <c r="U82" s="243"/>
      <c r="V82" s="243">
        <f>IF(U82="",T82,IF(AND(U82&gt;=5,U82&gt;T82),U82,MAX(T82,U82)))</f>
        <v>6</v>
      </c>
      <c r="W82" s="290">
        <v>7</v>
      </c>
      <c r="X82" s="243"/>
      <c r="Y82" s="243">
        <f>IF(X82="",W82,IF(AND(X82&gt;=5,X82&gt;W82),X82,MAX(W82,X82)))</f>
        <v>7</v>
      </c>
      <c r="Z82" s="290">
        <v>5</v>
      </c>
      <c r="AA82" s="243"/>
      <c r="AB82" s="243">
        <f>IF(AA82="",Z82,IF(AND(AA82&gt;=5,AA82&gt;Z82),AA82,MAX(Z82,AA82)))</f>
        <v>5</v>
      </c>
      <c r="AC82" s="365">
        <v>5</v>
      </c>
      <c r="AD82" s="243"/>
      <c r="AE82" s="243">
        <f>IF(AD82="",AC82,IF(AND(AD82&gt;=5,AD82&gt;AC82),AD82,MAX(AC82,AD82)))</f>
        <v>5</v>
      </c>
      <c r="AF82" s="107">
        <f>ROUND(SUMPRODUCT(H82:AE82,$H$9:$AE$9)/SUM($H$9:$AE$9),2)</f>
        <v>6.54</v>
      </c>
      <c r="AG82" s="294" t="str">
        <f t="shared" si="12"/>
        <v>TBK</v>
      </c>
      <c r="AJ82" s="435" t="s">
        <v>207</v>
      </c>
      <c r="AK82" s="436" t="s">
        <v>208</v>
      </c>
      <c r="AL82" s="120">
        <v>66</v>
      </c>
    </row>
    <row r="83" spans="1:38" ht="21" customHeight="1">
      <c r="A83" s="207">
        <v>67</v>
      </c>
      <c r="B83" s="437" t="s">
        <v>319</v>
      </c>
      <c r="C83" s="438" t="s">
        <v>314</v>
      </c>
      <c r="D83" s="75">
        <v>408160073</v>
      </c>
      <c r="E83" s="439">
        <v>33208</v>
      </c>
      <c r="F83" s="75" t="s">
        <v>12</v>
      </c>
      <c r="G83" s="61" t="s">
        <v>93</v>
      </c>
      <c r="H83" s="226">
        <v>8</v>
      </c>
      <c r="I83" s="226"/>
      <c r="J83" s="243">
        <f>IF(I83="",H83,IF(AND(I83&gt;=5,I83&gt;H83),I83,MAX(H83,I83)))</f>
        <v>8</v>
      </c>
      <c r="K83" s="226">
        <v>7</v>
      </c>
      <c r="L83" s="226"/>
      <c r="M83" s="243">
        <f>IF(L83="",K83,IF(AND(L83&gt;=5,L83&gt;K83),L83,MAX(K83,L83)))</f>
        <v>7</v>
      </c>
      <c r="N83" s="226">
        <v>0</v>
      </c>
      <c r="O83" s="226"/>
      <c r="P83" s="243">
        <f>IF(O83="",N83,IF(AND(O83&gt;=5,O83&gt;N83),O83,MAX(N83,O83)))</f>
        <v>0</v>
      </c>
      <c r="Q83" s="75">
        <v>0</v>
      </c>
      <c r="R83" s="481"/>
      <c r="S83" s="243">
        <f>IF(R83="",Q83,IF(AND(R83&gt;=5,R83&gt;Q83),R83,MAX(Q83,R83)))</f>
        <v>0</v>
      </c>
      <c r="T83" s="75">
        <v>0</v>
      </c>
      <c r="U83" s="457"/>
      <c r="V83" s="243">
        <f>IF(U83="",T83,IF(AND(U83&gt;=5,U83&gt;T83),U83,MAX(T83,U83)))</f>
        <v>0</v>
      </c>
      <c r="W83" s="75">
        <v>0</v>
      </c>
      <c r="X83" s="75"/>
      <c r="Y83" s="243">
        <f>IF(X83="",W83,IF(AND(X83&gt;=5,X83&gt;W83),X83,MAX(W83,X83)))</f>
        <v>0</v>
      </c>
      <c r="Z83" s="75">
        <v>0</v>
      </c>
      <c r="AA83" s="75"/>
      <c r="AB83" s="243">
        <f>IF(AA83="",Z83,IF(AND(AA83&gt;=5,AA83&gt;Z83),AA83,MAX(Z83,AA83)))</f>
        <v>0</v>
      </c>
      <c r="AC83" s="364"/>
      <c r="AD83" s="75"/>
      <c r="AE83" s="243">
        <f>IF(AD83="",AC83,IF(AND(AD83&gt;=5,AD83&gt;AC83),AD83,MAX(AC83,AD83)))</f>
        <v>0</v>
      </c>
      <c r="AF83" s="107">
        <f>ROUND(SUMPRODUCT(H83:AE83,$H$9:$AE$9)/SUM($H$9:$AE$9),2)</f>
        <v>2.31</v>
      </c>
      <c r="AG83" s="202" t="str">
        <f t="shared" si="12"/>
        <v>Kém</v>
      </c>
      <c r="AJ83" s="440" t="s">
        <v>319</v>
      </c>
      <c r="AK83" s="441" t="s">
        <v>314</v>
      </c>
      <c r="AL83" s="120">
        <v>69</v>
      </c>
    </row>
    <row r="84" spans="1:38" ht="21" customHeight="1">
      <c r="A84" s="192">
        <v>68</v>
      </c>
      <c r="B84" s="442" t="s">
        <v>147</v>
      </c>
      <c r="C84" s="443" t="s">
        <v>320</v>
      </c>
      <c r="D84" s="444">
        <v>408160095</v>
      </c>
      <c r="E84" s="445">
        <v>33213</v>
      </c>
      <c r="F84" s="152" t="s">
        <v>11</v>
      </c>
      <c r="G84" s="61" t="s">
        <v>93</v>
      </c>
      <c r="H84" s="226">
        <v>0</v>
      </c>
      <c r="I84" s="226"/>
      <c r="J84" s="243">
        <f>IF(I84="",H84,IF(AND(I84&gt;=5,I84&gt;H84),I84,MAX(H84,I84)))</f>
        <v>0</v>
      </c>
      <c r="K84" s="226">
        <v>0</v>
      </c>
      <c r="L84" s="528"/>
      <c r="M84" s="243">
        <f>IF(L84="",K84,IF(AND(L84&gt;=5,L84&gt;K84),L84,MAX(K84,L84)))</f>
        <v>0</v>
      </c>
      <c r="N84" s="226">
        <v>0</v>
      </c>
      <c r="O84" s="226"/>
      <c r="P84" s="243">
        <f>IF(O84="",N84,IF(AND(O84&gt;=5,O84&gt;N84),O84,MAX(N84,O84)))</f>
        <v>0</v>
      </c>
      <c r="Q84" s="75">
        <v>0</v>
      </c>
      <c r="R84" s="481"/>
      <c r="S84" s="243">
        <f>IF(R84="",Q84,IF(AND(R84&gt;=5,R84&gt;Q84),R84,MAX(Q84,R84)))</f>
        <v>0</v>
      </c>
      <c r="T84" s="75">
        <v>0</v>
      </c>
      <c r="U84" s="457"/>
      <c r="V84" s="243">
        <f>IF(U84="",T84,IF(AND(U84&gt;=5,U84&gt;T84),U84,MAX(T84,U84)))</f>
        <v>0</v>
      </c>
      <c r="W84" s="75">
        <v>0</v>
      </c>
      <c r="X84" s="75"/>
      <c r="Y84" s="243">
        <f>IF(X84="",W84,IF(AND(X84&gt;=5,X84&gt;W84),X84,MAX(W84,X84)))</f>
        <v>0</v>
      </c>
      <c r="Z84" s="75">
        <v>0</v>
      </c>
      <c r="AA84" s="75"/>
      <c r="AB84" s="243">
        <f>IF(AA84="",Z84,IF(AND(AA84&gt;=5,AA84&gt;Z84),AA84,MAX(Z84,AA84)))</f>
        <v>0</v>
      </c>
      <c r="AC84" s="364"/>
      <c r="AD84" s="75"/>
      <c r="AE84" s="243">
        <f>IF(AD84="",AC84,IF(AND(AD84&gt;=5,AD84&gt;AC84),AD84,MAX(AC84,AD84)))</f>
        <v>0</v>
      </c>
      <c r="AF84" s="107">
        <f>ROUND(SUMPRODUCT(H84:AE84,$H$9:$AE$9)/SUM($H$9:$AE$9),2)</f>
        <v>0</v>
      </c>
      <c r="AG84" s="202" t="str">
        <f t="shared" si="12"/>
        <v>Kém</v>
      </c>
      <c r="AJ84" s="446" t="s">
        <v>147</v>
      </c>
      <c r="AK84" s="447" t="s">
        <v>320</v>
      </c>
      <c r="AL84" s="120">
        <v>70</v>
      </c>
    </row>
    <row r="85" spans="1:36" s="251" customFormat="1" ht="21" customHeight="1">
      <c r="A85" s="207">
        <v>69</v>
      </c>
      <c r="B85" s="55" t="s">
        <v>318</v>
      </c>
      <c r="C85" s="56" t="s">
        <v>198</v>
      </c>
      <c r="D85" s="75">
        <v>407160102</v>
      </c>
      <c r="E85" s="297">
        <v>32858</v>
      </c>
      <c r="F85" s="46" t="s">
        <v>235</v>
      </c>
      <c r="G85" s="61" t="s">
        <v>93</v>
      </c>
      <c r="H85" s="75">
        <v>5</v>
      </c>
      <c r="I85" s="75"/>
      <c r="J85" s="75">
        <f>'[3]HK1'!R77</f>
        <v>0</v>
      </c>
      <c r="K85" s="75">
        <v>6</v>
      </c>
      <c r="L85" s="75"/>
      <c r="M85" s="75">
        <f>'[3]HK1'!U77</f>
        <v>0</v>
      </c>
      <c r="N85" s="75">
        <v>0</v>
      </c>
      <c r="O85" s="75"/>
      <c r="P85" s="75">
        <f>'[3]HK1'!X77</f>
        <v>0</v>
      </c>
      <c r="Q85" s="75">
        <v>0</v>
      </c>
      <c r="R85" s="481"/>
      <c r="S85" s="75">
        <f>'[3]HK1'!AA77</f>
        <v>0</v>
      </c>
      <c r="T85" s="75">
        <v>4</v>
      </c>
      <c r="U85" s="457">
        <v>6</v>
      </c>
      <c r="V85" s="75">
        <f>'[3]HK1'!AD77</f>
        <v>0</v>
      </c>
      <c r="W85" s="75">
        <v>0</v>
      </c>
      <c r="X85" s="75"/>
      <c r="Y85" s="75">
        <f>'[3]HK1'!AG77</f>
        <v>0</v>
      </c>
      <c r="Z85" s="75">
        <v>5</v>
      </c>
      <c r="AA85" s="75"/>
      <c r="AB85" s="75">
        <f>'[3]HK1'!AJ77</f>
        <v>0</v>
      </c>
      <c r="AC85" s="364"/>
      <c r="AD85" s="75"/>
      <c r="AE85" s="75">
        <f>'[3]HK1'!AM77</f>
        <v>0</v>
      </c>
      <c r="AF85" s="107">
        <f>ROUND(SUMPRODUCT(H85:AE85,$H$9:$AE$9)/SUM($H$9:$AE$9),2)</f>
        <v>0</v>
      </c>
      <c r="AG85" s="202" t="str">
        <f t="shared" si="12"/>
        <v>Kém</v>
      </c>
      <c r="AH85" s="133"/>
      <c r="AI85" s="133"/>
      <c r="AJ85" s="133"/>
    </row>
    <row r="86" spans="1:70" s="287" customFormat="1" ht="21" customHeight="1">
      <c r="A86" s="341">
        <v>70</v>
      </c>
      <c r="B86" s="230" t="s">
        <v>329</v>
      </c>
      <c r="C86" s="231" t="s">
        <v>209</v>
      </c>
      <c r="D86" s="228">
        <v>407160105</v>
      </c>
      <c r="E86" s="298">
        <v>32497</v>
      </c>
      <c r="F86" s="299" t="s">
        <v>22</v>
      </c>
      <c r="G86" s="234" t="s">
        <v>93</v>
      </c>
      <c r="H86" s="228">
        <v>0</v>
      </c>
      <c r="I86" s="228"/>
      <c r="J86" s="228">
        <f>'[3]HK1'!R78</f>
        <v>0</v>
      </c>
      <c r="K86" s="228">
        <v>0</v>
      </c>
      <c r="L86" s="458"/>
      <c r="M86" s="228">
        <f>'[3]HK1'!U78</f>
        <v>0</v>
      </c>
      <c r="N86" s="228">
        <v>0</v>
      </c>
      <c r="O86" s="228"/>
      <c r="P86" s="228">
        <f>'[3]HK1'!X78</f>
        <v>0</v>
      </c>
      <c r="Q86" s="228">
        <v>0</v>
      </c>
      <c r="R86" s="535"/>
      <c r="S86" s="228">
        <f>'[3]HK1'!AA78</f>
        <v>0</v>
      </c>
      <c r="T86" s="228">
        <v>0</v>
      </c>
      <c r="U86" s="458"/>
      <c r="V86" s="228">
        <f>'[3]HK1'!AD78</f>
        <v>0</v>
      </c>
      <c r="W86" s="228">
        <v>0</v>
      </c>
      <c r="X86" s="228"/>
      <c r="Y86" s="228">
        <f>'[3]HK1'!AG78</f>
        <v>0</v>
      </c>
      <c r="Z86" s="228">
        <v>0</v>
      </c>
      <c r="AA86" s="228"/>
      <c r="AB86" s="228">
        <f>'[3]HK1'!AJ78</f>
        <v>0</v>
      </c>
      <c r="AC86" s="366"/>
      <c r="AD86" s="228"/>
      <c r="AE86" s="228">
        <f>'[3]HK1'!AM78</f>
        <v>0</v>
      </c>
      <c r="AF86" s="342">
        <f>ROUND(SUMPRODUCT(H86:AE86,$H$9:$AE$9)/SUM($H$9:$AE$9),2)</f>
        <v>0</v>
      </c>
      <c r="AG86" s="660" t="str">
        <f t="shared" si="12"/>
        <v>Kém</v>
      </c>
      <c r="AH86" s="133"/>
      <c r="AI86" s="133"/>
      <c r="AJ86" s="133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</row>
    <row r="87" spans="1:33" ht="15" customHeight="1">
      <c r="A87" s="113"/>
      <c r="B87" s="114"/>
      <c r="C87" s="120"/>
      <c r="D87" s="28" t="s">
        <v>231</v>
      </c>
      <c r="E87" s="121"/>
      <c r="F87" s="122"/>
      <c r="G87" s="123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360"/>
      <c r="AD87" s="28"/>
      <c r="AE87" s="28"/>
      <c r="AF87" s="135"/>
      <c r="AG87" s="135"/>
    </row>
    <row r="88" spans="1:33" ht="15" customHeight="1">
      <c r="A88" s="113"/>
      <c r="B88" s="120"/>
      <c r="C88" s="120"/>
      <c r="D88" s="124" t="s">
        <v>31</v>
      </c>
      <c r="E88" s="125"/>
      <c r="F88" s="113"/>
      <c r="G88" s="126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360"/>
      <c r="AD88" s="28"/>
      <c r="AE88" s="28"/>
      <c r="AF88" s="120"/>
      <c r="AG88" s="120"/>
    </row>
    <row r="89" spans="1:33" ht="15.75">
      <c r="A89" s="113"/>
      <c r="B89" s="120"/>
      <c r="C89" s="120"/>
      <c r="D89" s="28"/>
      <c r="E89" s="125"/>
      <c r="F89" s="113"/>
      <c r="G89" s="126"/>
      <c r="H89" s="28"/>
      <c r="I89" s="28"/>
      <c r="J89" s="28"/>
      <c r="K89" s="28"/>
      <c r="L89" s="371"/>
      <c r="M89" s="28"/>
      <c r="N89" s="28"/>
      <c r="O89" s="28"/>
      <c r="P89" s="28"/>
      <c r="Q89" s="28"/>
      <c r="R89" s="536"/>
      <c r="S89" s="28"/>
      <c r="T89" s="28"/>
      <c r="U89" s="371"/>
      <c r="V89" s="28"/>
      <c r="W89" s="28"/>
      <c r="X89" s="28"/>
      <c r="Y89" s="28"/>
      <c r="Z89" s="28"/>
      <c r="AA89" s="28"/>
      <c r="AB89" s="28"/>
      <c r="AC89" s="360"/>
      <c r="AD89" s="28"/>
      <c r="AE89" s="28"/>
      <c r="AF89" s="120"/>
      <c r="AG89" s="120"/>
    </row>
    <row r="90" spans="1:33" ht="24.75" customHeight="1">
      <c r="A90" s="113"/>
      <c r="B90" s="120"/>
      <c r="C90" s="118"/>
      <c r="D90" s="118"/>
      <c r="E90" s="125"/>
      <c r="F90" s="113"/>
      <c r="G90" s="126"/>
      <c r="H90" s="28"/>
      <c r="I90" s="28"/>
      <c r="J90" s="28"/>
      <c r="K90" s="28"/>
      <c r="L90" s="371"/>
      <c r="M90" s="28"/>
      <c r="N90" s="28"/>
      <c r="O90" s="28"/>
      <c r="P90" s="28"/>
      <c r="Q90" s="28"/>
      <c r="R90" s="536"/>
      <c r="S90" s="28"/>
      <c r="T90" s="28"/>
      <c r="U90" s="371"/>
      <c r="V90" s="28"/>
      <c r="W90" s="28"/>
      <c r="X90" s="28"/>
      <c r="Y90" s="28"/>
      <c r="Z90" s="28"/>
      <c r="AA90" s="28"/>
      <c r="AB90" s="28"/>
      <c r="AC90" s="360"/>
      <c r="AD90" s="28"/>
      <c r="AE90" s="28"/>
      <c r="AF90" s="120"/>
      <c r="AG90" s="120"/>
    </row>
    <row r="91" spans="1:33" ht="15.75">
      <c r="A91" s="127"/>
      <c r="B91" s="120"/>
      <c r="C91" s="127"/>
      <c r="D91" s="128"/>
      <c r="E91" s="125"/>
      <c r="F91" s="113"/>
      <c r="G91" s="126"/>
      <c r="H91" s="28"/>
      <c r="I91" s="28"/>
      <c r="J91" s="28"/>
      <c r="K91" s="28"/>
      <c r="L91" s="371"/>
      <c r="M91" s="28"/>
      <c r="N91" s="28"/>
      <c r="O91" s="28"/>
      <c r="P91" s="28"/>
      <c r="Q91" s="28"/>
      <c r="R91" s="536"/>
      <c r="S91" s="28"/>
      <c r="T91" s="28"/>
      <c r="U91" s="371"/>
      <c r="V91" s="28"/>
      <c r="W91" s="28"/>
      <c r="X91" s="28"/>
      <c r="Y91" s="28"/>
      <c r="Z91" s="28"/>
      <c r="AA91" s="28"/>
      <c r="AB91" s="28"/>
      <c r="AC91" s="360"/>
      <c r="AD91" s="28"/>
      <c r="AE91" s="28"/>
      <c r="AF91" s="120"/>
      <c r="AG91" s="120"/>
    </row>
    <row r="92" spans="1:33" ht="15.75">
      <c r="A92" s="113"/>
      <c r="B92" s="120"/>
      <c r="C92" s="120"/>
      <c r="D92" s="118" t="s">
        <v>232</v>
      </c>
      <c r="E92" s="125"/>
      <c r="F92" s="113"/>
      <c r="G92" s="126"/>
      <c r="H92" s="28"/>
      <c r="I92" s="28"/>
      <c r="J92" s="28"/>
      <c r="K92" s="28"/>
      <c r="L92" s="371"/>
      <c r="M92" s="28"/>
      <c r="N92" s="28"/>
      <c r="O92" s="28"/>
      <c r="P92" s="28"/>
      <c r="Q92" s="28"/>
      <c r="R92" s="536"/>
      <c r="S92" s="28"/>
      <c r="T92" s="28"/>
      <c r="U92" s="371"/>
      <c r="V92" s="28"/>
      <c r="W92" s="28"/>
      <c r="X92" s="28"/>
      <c r="Y92" s="28"/>
      <c r="Z92" s="28"/>
      <c r="AA92" s="28"/>
      <c r="AB92" s="28"/>
      <c r="AC92" s="360"/>
      <c r="AD92" s="28"/>
      <c r="AE92" s="28"/>
      <c r="AF92" s="120"/>
      <c r="AG92" s="120"/>
    </row>
    <row r="93" spans="26:31" ht="15.75">
      <c r="Z93" s="312"/>
      <c r="AB93" s="312"/>
      <c r="AC93" s="451"/>
      <c r="AE93" s="312"/>
    </row>
    <row r="94" spans="2:31" ht="15.75">
      <c r="B94" s="448" t="s">
        <v>313</v>
      </c>
      <c r="Z94" s="312"/>
      <c r="AB94" s="312"/>
      <c r="AC94" s="451"/>
      <c r="AE94" s="312"/>
    </row>
    <row r="95" spans="2:31" ht="15.75">
      <c r="B95" s="448" t="s">
        <v>327</v>
      </c>
      <c r="Z95" s="312"/>
      <c r="AB95" s="312"/>
      <c r="AC95" s="451"/>
      <c r="AE95" s="312"/>
    </row>
    <row r="96" spans="1:37" s="412" customFormat="1" ht="22.5" customHeight="1">
      <c r="A96" s="270">
        <v>10</v>
      </c>
      <c r="B96" s="215" t="s">
        <v>210</v>
      </c>
      <c r="C96" s="216" t="s">
        <v>110</v>
      </c>
      <c r="D96" s="235">
        <v>409160057</v>
      </c>
      <c r="E96" s="218" t="s">
        <v>245</v>
      </c>
      <c r="F96" s="219" t="s">
        <v>19</v>
      </c>
      <c r="G96" s="236" t="s">
        <v>93</v>
      </c>
      <c r="H96" s="221"/>
      <c r="I96" s="237"/>
      <c r="J96" s="217">
        <f>IF(I96="",H96,IF(H96&gt;=5,I96,MAX(H96,I96)))</f>
        <v>0</v>
      </c>
      <c r="K96" s="221"/>
      <c r="L96" s="461"/>
      <c r="M96" s="217">
        <f>IF(L96="",K96,IF(K96&gt;=5,L96,MAX(K96,L96)))</f>
        <v>0</v>
      </c>
      <c r="N96" s="221"/>
      <c r="O96" s="237"/>
      <c r="P96" s="217">
        <f>IF(O96="",N96,IF(N96&gt;=5,O96,MAX(N96,O96)))</f>
        <v>0</v>
      </c>
      <c r="Q96" s="221"/>
      <c r="R96" s="513"/>
      <c r="S96" s="217">
        <f>IF(R96="",Q96,IF(Q96&gt;=5,R96,MAX(Q96,R96)))</f>
        <v>0</v>
      </c>
      <c r="T96" s="221"/>
      <c r="U96" s="461"/>
      <c r="V96" s="217">
        <f>IF(U96="",T96,IF(T96&gt;=5,U96,MAX(T96,U96)))</f>
        <v>0</v>
      </c>
      <c r="W96" s="221"/>
      <c r="X96" s="237"/>
      <c r="Y96" s="217">
        <f>IF(X96="",W96,IF(W96&gt;=5,X96,MAX(W96,X96)))</f>
        <v>0</v>
      </c>
      <c r="Z96" s="221"/>
      <c r="AA96" s="237"/>
      <c r="AB96" s="217">
        <f>IF(AA96="",Z96,IF(Z96&gt;=5,AA96,MAX(Z96,AA96)))</f>
        <v>0</v>
      </c>
      <c r="AC96" s="367"/>
      <c r="AD96" s="237"/>
      <c r="AE96" s="217">
        <f>IF(AD96="",AC96,IF(AC96&gt;=5,AD96,MAX(AC96,AD96)))</f>
        <v>0</v>
      </c>
      <c r="AF96" s="222">
        <f>ROUND(SUMPRODUCT(H96:AB96,$H$9:$AB$9)/SUM($H$9:$AB$9),2)</f>
        <v>0</v>
      </c>
      <c r="AG96" s="223" t="str">
        <f>IF(AF96&gt;=9,"Xuất sắc",IF(AF96&gt;=8,"Giỏi",IF(AF96&gt;=7,"Khá",IF(AF96&gt;=6,"TBK",IF(AF96&gt;=5,"TB",IF(AF96&gt;=4,"Yếu","Kém"))))))</f>
        <v>Kém</v>
      </c>
      <c r="AJ96" s="120"/>
      <c r="AK96" s="120"/>
    </row>
    <row r="97" spans="1:33" ht="22.5" customHeight="1">
      <c r="A97" s="271">
        <v>55</v>
      </c>
      <c r="B97" s="55" t="s">
        <v>216</v>
      </c>
      <c r="C97" s="56" t="s">
        <v>209</v>
      </c>
      <c r="D97" s="75">
        <v>409160104</v>
      </c>
      <c r="E97" s="46" t="s">
        <v>49</v>
      </c>
      <c r="F97" s="242" t="s">
        <v>27</v>
      </c>
      <c r="G97" s="54" t="s">
        <v>93</v>
      </c>
      <c r="H97" s="75"/>
      <c r="I97" s="52"/>
      <c r="J97" s="52">
        <f>IF(I97="",H97,IF(H97&gt;=5,I97,MAX(H97,I97)))</f>
        <v>0</v>
      </c>
      <c r="K97" s="75"/>
      <c r="L97" s="376"/>
      <c r="M97" s="52">
        <f>IF(L97="",K97,IF(K97&gt;=5,L97,MAX(K97,L97)))</f>
        <v>0</v>
      </c>
      <c r="N97" s="75"/>
      <c r="O97" s="52"/>
      <c r="P97" s="52">
        <f>IF(O97="",N97,IF(N97&gt;=5,O97,MAX(N97,O97)))</f>
        <v>0</v>
      </c>
      <c r="Q97" s="75"/>
      <c r="R97" s="486"/>
      <c r="S97" s="52">
        <f>IF(R97="",Q97,IF(Q97&gt;=5,R97,MAX(Q97,R97)))</f>
        <v>0</v>
      </c>
      <c r="T97" s="75"/>
      <c r="U97" s="376"/>
      <c r="V97" s="52">
        <f>IF(U97="",T97,IF(T97&gt;=5,U97,MAX(T97,U97)))</f>
        <v>0</v>
      </c>
      <c r="W97" s="75"/>
      <c r="X97" s="52"/>
      <c r="Y97" s="52">
        <f>IF(X97="",W97,IF(W97&gt;=5,X97,MAX(W97,X97)))</f>
        <v>0</v>
      </c>
      <c r="Z97" s="75"/>
      <c r="AA97" s="52"/>
      <c r="AB97" s="52">
        <f>IF(AA97="",Z97,IF(Z97&gt;=5,AA97,MAX(Z97,AA97)))</f>
        <v>0</v>
      </c>
      <c r="AC97" s="364"/>
      <c r="AD97" s="52"/>
      <c r="AE97" s="52">
        <f>IF(AD97="",AC97,IF(AC97&gt;=5,AD97,MAX(AC97,AD97)))</f>
        <v>0</v>
      </c>
      <c r="AF97" s="107">
        <f>ROUND(SUMPRODUCT(H97:AB97,$H$9:$AB$9)/SUM($H$9:$AB$9),2)</f>
        <v>0</v>
      </c>
      <c r="AG97" s="202" t="str">
        <f>IF(AF97&gt;=9,"Xuất sắc",IF(AF97&gt;=8,"Giỏi",IF(AF97&gt;=7,"Khá",IF(AF97&gt;=6,"TBK",IF(AF97&gt;=5,"TB",IF(AF97&gt;=4,"Yếu","Kém"))))))</f>
        <v>Kém</v>
      </c>
    </row>
    <row r="98" spans="1:33" s="135" customFormat="1" ht="22.5" customHeight="1">
      <c r="A98" s="252"/>
      <c r="B98" s="253"/>
      <c r="C98" s="253"/>
      <c r="D98" s="254"/>
      <c r="E98" s="255"/>
      <c r="F98" s="256"/>
      <c r="G98" s="257"/>
      <c r="H98" s="254"/>
      <c r="I98" s="258"/>
      <c r="J98" s="258"/>
      <c r="K98" s="254"/>
      <c r="L98" s="462"/>
      <c r="M98" s="258"/>
      <c r="N98" s="254"/>
      <c r="O98" s="258"/>
      <c r="P98" s="258"/>
      <c r="Q98" s="254"/>
      <c r="R98" s="538"/>
      <c r="S98" s="258"/>
      <c r="T98" s="254"/>
      <c r="U98" s="462"/>
      <c r="V98" s="258"/>
      <c r="W98" s="254"/>
      <c r="X98" s="258"/>
      <c r="Y98" s="258"/>
      <c r="Z98" s="254"/>
      <c r="AA98" s="258"/>
      <c r="AB98" s="258"/>
      <c r="AC98" s="368"/>
      <c r="AD98" s="258"/>
      <c r="AE98" s="258"/>
      <c r="AF98" s="259"/>
      <c r="AG98" s="260"/>
    </row>
    <row r="99" spans="1:33" s="135" customFormat="1" ht="22.5" customHeight="1">
      <c r="A99" s="262"/>
      <c r="B99" s="263" t="s">
        <v>328</v>
      </c>
      <c r="C99" s="263"/>
      <c r="D99" s="264"/>
      <c r="E99" s="265"/>
      <c r="F99" s="266"/>
      <c r="G99" s="267"/>
      <c r="H99" s="264"/>
      <c r="I99" s="241"/>
      <c r="J99" s="241"/>
      <c r="K99" s="264"/>
      <c r="L99" s="463"/>
      <c r="M99" s="241"/>
      <c r="N99" s="264"/>
      <c r="O99" s="241"/>
      <c r="P99" s="241"/>
      <c r="Q99" s="264"/>
      <c r="R99" s="539"/>
      <c r="S99" s="241"/>
      <c r="T99" s="264"/>
      <c r="U99" s="463"/>
      <c r="V99" s="241"/>
      <c r="W99" s="264"/>
      <c r="X99" s="241"/>
      <c r="Y99" s="241"/>
      <c r="Z99" s="264"/>
      <c r="AA99" s="241"/>
      <c r="AB99" s="241"/>
      <c r="AC99" s="369"/>
      <c r="AD99" s="241"/>
      <c r="AE99" s="241"/>
      <c r="AF99" s="268"/>
      <c r="AG99" s="269"/>
    </row>
    <row r="100" spans="1:37" s="412" customFormat="1" ht="22.5" customHeight="1">
      <c r="A100" s="270">
        <v>33</v>
      </c>
      <c r="B100" s="215" t="s">
        <v>211</v>
      </c>
      <c r="C100" s="216" t="s">
        <v>212</v>
      </c>
      <c r="D100" s="217">
        <v>409160082</v>
      </c>
      <c r="E100" s="218" t="s">
        <v>259</v>
      </c>
      <c r="F100" s="219" t="s">
        <v>15</v>
      </c>
      <c r="G100" s="220" t="s">
        <v>93</v>
      </c>
      <c r="H100" s="221"/>
      <c r="I100" s="217"/>
      <c r="J100" s="217">
        <f>IF(I100="",H100,IF(H100&gt;=5,I100,MAX(H100,I100)))</f>
        <v>0</v>
      </c>
      <c r="K100" s="221"/>
      <c r="L100" s="464"/>
      <c r="M100" s="217">
        <f>IF(L100="",K100,IF(K100&gt;=5,L100,MAX(K100,L100)))</f>
        <v>0</v>
      </c>
      <c r="N100" s="221"/>
      <c r="O100" s="217"/>
      <c r="P100" s="217">
        <f>IF(O100="",N100,IF(N100&gt;=5,O100,MAX(N100,O100)))</f>
        <v>0</v>
      </c>
      <c r="Q100" s="221"/>
      <c r="R100" s="499"/>
      <c r="S100" s="217">
        <f>IF(R100="",Q100,IF(Q100&gt;=5,R100,MAX(Q100,R100)))</f>
        <v>0</v>
      </c>
      <c r="T100" s="221"/>
      <c r="U100" s="464"/>
      <c r="V100" s="217">
        <f>IF(U100="",T100,IF(T100&gt;=5,U100,MAX(T100,U100)))</f>
        <v>0</v>
      </c>
      <c r="W100" s="221"/>
      <c r="X100" s="217"/>
      <c r="Y100" s="217">
        <f>IF(X100="",W100,IF(W100&gt;=5,X100,MAX(W100,X100)))</f>
        <v>0</v>
      </c>
      <c r="Z100" s="221"/>
      <c r="AA100" s="217"/>
      <c r="AB100" s="217">
        <f>IF(AA100="",Z100,IF(Z100&gt;=5,AA100,MAX(Z100,AA100)))</f>
        <v>0</v>
      </c>
      <c r="AC100" s="367"/>
      <c r="AD100" s="217"/>
      <c r="AE100" s="217">
        <f>IF(AD100="",AC100,IF(AC100&gt;=5,AD100,MAX(AC100,AD100)))</f>
        <v>0</v>
      </c>
      <c r="AF100" s="222">
        <f>ROUND(SUMPRODUCT(H100:AB100,$H$9:$AB$9)/SUM($H$9:$AB$9),2)</f>
        <v>0</v>
      </c>
      <c r="AG100" s="223" t="str">
        <f>IF(AF100&gt;=9,"Xuất sắc",IF(AF100&gt;=8,"Giỏi",IF(AF100&gt;=7,"Khá",IF(AF100&gt;=6,"TBK",IF(AF100&gt;=5,"TB",IF(AF100&gt;=4,"Yếu","Kém"))))))</f>
        <v>Kém</v>
      </c>
      <c r="AJ100" s="120"/>
      <c r="AK100" s="120"/>
    </row>
    <row r="101" spans="1:37" ht="22.5" customHeight="1">
      <c r="A101" s="274">
        <v>46</v>
      </c>
      <c r="B101" s="57" t="s">
        <v>213</v>
      </c>
      <c r="C101" s="44" t="s">
        <v>168</v>
      </c>
      <c r="D101" s="45">
        <v>409160095</v>
      </c>
      <c r="E101" s="46" t="s">
        <v>270</v>
      </c>
      <c r="F101" s="74" t="s">
        <v>22</v>
      </c>
      <c r="G101" s="54" t="s">
        <v>93</v>
      </c>
      <c r="H101" s="75"/>
      <c r="I101" s="59"/>
      <c r="J101" s="52">
        <f>IF(I101="",H101,IF(AND(I101&gt;=5,I101&gt;H101),I101,MAX(H101,I101)))</f>
        <v>0</v>
      </c>
      <c r="K101" s="75"/>
      <c r="L101" s="375"/>
      <c r="M101" s="52">
        <f>IF(L101="",K101,IF(AND(L101&gt;=5,L101&gt;K101),L101,MAX(K101,L101)))</f>
        <v>0</v>
      </c>
      <c r="N101" s="75"/>
      <c r="O101" s="59"/>
      <c r="P101" s="52">
        <f>IF(O101="",N101,IF(AND(O101&gt;=5,O101&gt;N101),O101,MAX(N101,O101)))</f>
        <v>0</v>
      </c>
      <c r="Q101" s="75"/>
      <c r="R101" s="485"/>
      <c r="S101" s="52">
        <f>IF(R101="",Q101,IF(AND(R101&gt;=5,R101&gt;Q101),R101,MAX(Q101,R101)))</f>
        <v>0</v>
      </c>
      <c r="T101" s="75"/>
      <c r="U101" s="375"/>
      <c r="V101" s="52">
        <f>IF(U101="",T101,IF(AND(U101&gt;=5,U101&gt;T101),U101,MAX(T101,U101)))</f>
        <v>0</v>
      </c>
      <c r="W101" s="75"/>
      <c r="X101" s="59"/>
      <c r="Y101" s="52">
        <f>IF(X101="",W101,IF(AND(X101&gt;=5,X101&gt;W101),X101,MAX(W101,X101)))</f>
        <v>0</v>
      </c>
      <c r="Z101" s="75"/>
      <c r="AA101" s="59"/>
      <c r="AB101" s="52">
        <f>IF(AA101="",Z101,IF(AND(AA101&gt;=5,AA101&gt;Z101),AA101,MAX(Z101,AA101)))</f>
        <v>0</v>
      </c>
      <c r="AC101" s="364"/>
      <c r="AD101" s="59"/>
      <c r="AE101" s="52">
        <f>IF(AD101="",AC101,IF(AND(AD101&gt;=5,AD101&gt;AC101),AD101,MAX(AC101,AD101)))</f>
        <v>0</v>
      </c>
      <c r="AF101" s="107">
        <f>ROUND(SUMPRODUCT(H101:AB101,$H$9:$AB$9)/SUM($H$9:$AB$9),2)</f>
        <v>0</v>
      </c>
      <c r="AG101" s="202" t="str">
        <f>IF(AF101&gt;=9,"Xuất sắc",IF(AF101&gt;=8,"Giỏi",IF(AF101&gt;=7,"Khá",IF(AF101&gt;=6,"TBK",IF(AF101&gt;=5,"TB",IF(AF101&gt;=4,"Yếu","Kém"))))))</f>
        <v>Kém</v>
      </c>
      <c r="AJ101" s="433"/>
      <c r="AK101" s="434"/>
    </row>
    <row r="102" spans="1:37" ht="22.5" customHeight="1">
      <c r="A102" s="80">
        <v>47</v>
      </c>
      <c r="B102" s="57" t="s">
        <v>214</v>
      </c>
      <c r="C102" s="44" t="s">
        <v>215</v>
      </c>
      <c r="D102" s="52">
        <v>409160096</v>
      </c>
      <c r="E102" s="46" t="s">
        <v>271</v>
      </c>
      <c r="F102" s="74" t="s">
        <v>10</v>
      </c>
      <c r="G102" s="54" t="s">
        <v>93</v>
      </c>
      <c r="H102" s="75"/>
      <c r="I102" s="52"/>
      <c r="J102" s="52">
        <f>IF(I102="",H102,IF(AND(I102&gt;=5,I102&gt;H102),I102,MAX(H102,I102)))</f>
        <v>0</v>
      </c>
      <c r="K102" s="75"/>
      <c r="L102" s="376"/>
      <c r="M102" s="52">
        <f>IF(L102="",K102,IF(AND(L102&gt;=5,L102&gt;K102),L102,MAX(K102,L102)))</f>
        <v>0</v>
      </c>
      <c r="N102" s="75"/>
      <c r="O102" s="52"/>
      <c r="P102" s="52">
        <f>IF(O102="",N102,IF(AND(O102&gt;=5,O102&gt;N102),O102,MAX(N102,O102)))</f>
        <v>0</v>
      </c>
      <c r="Q102" s="75"/>
      <c r="R102" s="486"/>
      <c r="S102" s="52">
        <f>IF(R102="",Q102,IF(AND(R102&gt;=5,R102&gt;Q102),R102,MAX(Q102,R102)))</f>
        <v>0</v>
      </c>
      <c r="T102" s="75"/>
      <c r="U102" s="376"/>
      <c r="V102" s="52">
        <f>IF(U102="",T102,IF(AND(U102&gt;=5,U102&gt;T102),U102,MAX(T102,U102)))</f>
        <v>0</v>
      </c>
      <c r="W102" s="75"/>
      <c r="X102" s="52"/>
      <c r="Y102" s="52">
        <f>IF(X102="",W102,IF(AND(X102&gt;=5,X102&gt;W102),X102,MAX(W102,X102)))</f>
        <v>0</v>
      </c>
      <c r="Z102" s="75"/>
      <c r="AA102" s="52"/>
      <c r="AB102" s="52">
        <f>IF(AA102="",Z102,IF(AND(AA102&gt;=5,AA102&gt;Z102),AA102,MAX(Z102,AA102)))</f>
        <v>0</v>
      </c>
      <c r="AC102" s="364"/>
      <c r="AD102" s="52"/>
      <c r="AE102" s="52">
        <f>IF(AD102="",AC102,IF(AND(AD102&gt;=5,AD102&gt;AC102),AD102,MAX(AC102,AD102)))</f>
        <v>0</v>
      </c>
      <c r="AF102" s="107">
        <f>ROUND(SUMPRODUCT(H102:AB102,$H$9:$AB$9)/SUM($H$9:$AB$9),2)</f>
        <v>0</v>
      </c>
      <c r="AG102" s="202" t="str">
        <f>IF(AF102&gt;=9,"Xuất sắc",IF(AF102&gt;=8,"Giỏi",IF(AF102&gt;=7,"Khá",IF(AF102&gt;=6,"TBK",IF(AF102&gt;=5,"TB",IF(AF102&gt;=4,"Yếu","Kém"))))))</f>
        <v>Kém</v>
      </c>
      <c r="AJ102" s="433"/>
      <c r="AK102" s="434"/>
    </row>
    <row r="103" spans="1:37" ht="22.5" customHeight="1">
      <c r="A103" s="274">
        <v>68</v>
      </c>
      <c r="B103" s="55" t="s">
        <v>217</v>
      </c>
      <c r="C103" s="56" t="s">
        <v>218</v>
      </c>
      <c r="D103" s="75">
        <v>409160118</v>
      </c>
      <c r="E103" s="46" t="s">
        <v>283</v>
      </c>
      <c r="F103" s="74" t="s">
        <v>11</v>
      </c>
      <c r="G103" s="61" t="s">
        <v>93</v>
      </c>
      <c r="H103" s="75"/>
      <c r="I103" s="59"/>
      <c r="J103" s="52">
        <f>IF(I103="",H103,IF(AND(I103&gt;=5,I103&gt;H103),I103,MAX(H103,I103)))</f>
        <v>0</v>
      </c>
      <c r="K103" s="75"/>
      <c r="L103" s="375"/>
      <c r="M103" s="52">
        <f>IF(L103="",K103,IF(AND(L103&gt;=5,L103&gt;K103),L103,MAX(K103,L103)))</f>
        <v>0</v>
      </c>
      <c r="N103" s="75"/>
      <c r="O103" s="59"/>
      <c r="P103" s="52">
        <f>IF(O103="",N103,IF(AND(O103&gt;=5,O103&gt;N103),O103,MAX(N103,O103)))</f>
        <v>0</v>
      </c>
      <c r="Q103" s="75"/>
      <c r="R103" s="485"/>
      <c r="S103" s="52">
        <f>IF(R103="",Q103,IF(AND(R103&gt;=5,R103&gt;Q103),R103,MAX(Q103,R103)))</f>
        <v>0</v>
      </c>
      <c r="T103" s="75"/>
      <c r="U103" s="375"/>
      <c r="V103" s="52">
        <f>IF(U103="",T103,IF(AND(U103&gt;=5,U103&gt;T103),U103,MAX(T103,U103)))</f>
        <v>0</v>
      </c>
      <c r="W103" s="75"/>
      <c r="X103" s="59"/>
      <c r="Y103" s="52">
        <f>IF(X103="",W103,IF(AND(X103&gt;=5,X103&gt;W103),X103,MAX(W103,X103)))</f>
        <v>0</v>
      </c>
      <c r="Z103" s="75"/>
      <c r="AA103" s="59"/>
      <c r="AB103" s="52">
        <f>IF(AA103="",Z103,IF(AND(AA103&gt;=5,AA103&gt;Z103),AA103,MAX(Z103,AA103)))</f>
        <v>0</v>
      </c>
      <c r="AC103" s="364"/>
      <c r="AD103" s="59"/>
      <c r="AE103" s="52">
        <f>IF(AD103="",AC103,IF(AND(AD103&gt;=5,AD103&gt;AC103),AD103,MAX(AC103,AD103)))</f>
        <v>0</v>
      </c>
      <c r="AF103" s="107">
        <f>ROUND(SUMPRODUCT(H103:AB103,$H$9:$AB$9)/SUM($H$9:$AB$9),2)</f>
        <v>0</v>
      </c>
      <c r="AG103" s="202" t="str">
        <f>IF(AF103&gt;=9,"Xuất sắc",IF(AF103&gt;=8,"Giỏi",IF(AF103&gt;=7,"Khá",IF(AF103&gt;=6,"TBK",IF(AF103&gt;=5,"TB",IF(AF103&gt;=4,"Yếu","Kém"))))))</f>
        <v>Kém</v>
      </c>
      <c r="AJ103" s="433"/>
      <c r="AK103" s="434"/>
    </row>
    <row r="104" spans="1:33" s="412" customFormat="1" ht="22.5" customHeight="1">
      <c r="A104" s="273">
        <v>69</v>
      </c>
      <c r="B104" s="238" t="s">
        <v>219</v>
      </c>
      <c r="C104" s="239" t="s">
        <v>218</v>
      </c>
      <c r="D104" s="221">
        <v>409160119</v>
      </c>
      <c r="E104" s="218" t="s">
        <v>284</v>
      </c>
      <c r="F104" s="219" t="s">
        <v>15</v>
      </c>
      <c r="G104" s="240" t="s">
        <v>93</v>
      </c>
      <c r="H104" s="221"/>
      <c r="I104" s="217"/>
      <c r="J104" s="217">
        <f>IF(I104="",H104,IF(H104&gt;=5,I104,MAX(H104,I104)))</f>
        <v>0</v>
      </c>
      <c r="K104" s="221"/>
      <c r="L104" s="464"/>
      <c r="M104" s="217">
        <f>IF(L104="",K104,IF(K104&gt;=5,L104,MAX(K104,L104)))</f>
        <v>0</v>
      </c>
      <c r="N104" s="221"/>
      <c r="O104" s="217"/>
      <c r="P104" s="217">
        <f>IF(O104="",N104,IF(N104&gt;=5,O104,MAX(N104,O104)))</f>
        <v>0</v>
      </c>
      <c r="Q104" s="221"/>
      <c r="R104" s="499"/>
      <c r="S104" s="217">
        <f>IF(R104="",Q104,IF(Q104&gt;=5,R104,MAX(Q104,R104)))</f>
        <v>0</v>
      </c>
      <c r="T104" s="221"/>
      <c r="U104" s="464"/>
      <c r="V104" s="217">
        <f>IF(U104="",T104,IF(T104&gt;=5,U104,MAX(T104,U104)))</f>
        <v>0</v>
      </c>
      <c r="W104" s="221"/>
      <c r="X104" s="217"/>
      <c r="Y104" s="217">
        <f>IF(X104="",W104,IF(W104&gt;=5,X104,MAX(W104,X104)))</f>
        <v>0</v>
      </c>
      <c r="Z104" s="221"/>
      <c r="AA104" s="217"/>
      <c r="AB104" s="217">
        <f>IF(AA104="",Z104,IF(Z104&gt;=5,AA104,MAX(Z104,AA104)))</f>
        <v>0</v>
      </c>
      <c r="AC104" s="367"/>
      <c r="AD104" s="217"/>
      <c r="AE104" s="217">
        <f>IF(AD104="",AC104,IF(AC104&gt;=5,AD104,MAX(AC104,AD104)))</f>
        <v>0</v>
      </c>
      <c r="AF104" s="222">
        <f>ROUND(SUMPRODUCT(H104:AB104,$H$9:$AB$9)/SUM($H$9:$AB$9),2)</f>
        <v>0</v>
      </c>
      <c r="AG104" s="223" t="str">
        <f>IF(AF104&gt;=9,"Xuất sắc",IF(AF104&gt;=8,"Giỏi",IF(AF104&gt;=7,"Khá",IF(AF104&gt;=6,"TBK",IF(AF104&gt;=5,"TB",IF(AF104&gt;=4,"Yếu","Kém"))))))</f>
        <v>Kém</v>
      </c>
    </row>
    <row r="105" spans="26:37" ht="15.75">
      <c r="Z105" s="312"/>
      <c r="AB105" s="312"/>
      <c r="AC105" s="451"/>
      <c r="AE105" s="312"/>
      <c r="AJ105" s="412"/>
      <c r="AK105" s="412"/>
    </row>
    <row r="106" spans="2:31" ht="15.75">
      <c r="B106" s="448" t="s">
        <v>330</v>
      </c>
      <c r="Z106" s="312"/>
      <c r="AB106" s="312"/>
      <c r="AC106" s="451"/>
      <c r="AE106" s="312"/>
    </row>
    <row r="107" spans="1:56" s="251" customFormat="1" ht="30" customHeight="1">
      <c r="A107" s="275">
        <f>'[3]HK1'!A99</f>
        <v>0</v>
      </c>
      <c r="B107" s="276" t="s">
        <v>318</v>
      </c>
      <c r="C107" s="277" t="s">
        <v>198</v>
      </c>
      <c r="D107" s="278">
        <v>407160102</v>
      </c>
      <c r="E107" s="279">
        <v>32858</v>
      </c>
      <c r="F107" s="280" t="s">
        <v>235</v>
      </c>
      <c r="G107" s="281">
        <f>'[3]HK1'!I99</f>
        <v>0</v>
      </c>
      <c r="H107" s="281"/>
      <c r="I107" s="281"/>
      <c r="J107" s="281">
        <f>'[3]HK1'!R99</f>
        <v>0</v>
      </c>
      <c r="K107" s="281"/>
      <c r="L107" s="465"/>
      <c r="M107" s="281">
        <f>'[3]HK1'!U99</f>
        <v>0</v>
      </c>
      <c r="N107" s="281"/>
      <c r="O107" s="281"/>
      <c r="P107" s="281">
        <f>'[3]HK1'!X99</f>
        <v>0</v>
      </c>
      <c r="Q107" s="281"/>
      <c r="R107" s="540"/>
      <c r="S107" s="281">
        <f>'[3]HK1'!AA99</f>
        <v>0</v>
      </c>
      <c r="T107" s="281"/>
      <c r="U107" s="465"/>
      <c r="V107" s="281">
        <f>'[3]HK1'!AD99</f>
        <v>0</v>
      </c>
      <c r="W107" s="281"/>
      <c r="X107" s="281"/>
      <c r="Y107" s="281">
        <f>'[3]HK1'!AG99</f>
        <v>0</v>
      </c>
      <c r="Z107" s="281"/>
      <c r="AA107" s="281"/>
      <c r="AB107" s="281">
        <f>'[3]HK1'!AJ99</f>
        <v>0</v>
      </c>
      <c r="AC107" s="370"/>
      <c r="AD107" s="281"/>
      <c r="AE107" s="281">
        <f>'[3]HK1'!AM99</f>
        <v>0</v>
      </c>
      <c r="AF107" s="272">
        <f>'[3]HK4'!AG100</f>
        <v>0</v>
      </c>
      <c r="AG107" s="272">
        <f>'[3]HK4'!AN100</f>
        <v>0</v>
      </c>
      <c r="AH107" s="272">
        <f>'[3]HK5'!I93</f>
        <v>0</v>
      </c>
      <c r="AI107" s="272">
        <f>'[3]HK5'!L93</f>
        <v>0</v>
      </c>
      <c r="AJ107" s="272">
        <f>'[3]HK5'!O93</f>
        <v>0</v>
      </c>
      <c r="AK107" s="272">
        <f>'[3]HK5'!R93</f>
        <v>0</v>
      </c>
      <c r="AL107" s="272">
        <f>'[3]HK5'!U93</f>
        <v>0</v>
      </c>
      <c r="AM107" s="272">
        <f>'[3]HK5'!X93</f>
        <v>0</v>
      </c>
      <c r="AN107" s="272">
        <f>'[3]HK5'!AA93</f>
        <v>0</v>
      </c>
      <c r="AO107" s="272">
        <f>'[3]HK5'!AD93</f>
        <v>0</v>
      </c>
      <c r="AP107" s="272">
        <f>'[3]HK6'!I93</f>
        <v>0</v>
      </c>
      <c r="AQ107" s="272">
        <f>'[3]HK6'!L93</f>
        <v>0</v>
      </c>
      <c r="AR107" s="283">
        <f>'[3]HK6'!O93</f>
        <v>0</v>
      </c>
      <c r="AS107" s="272">
        <f>'[3]HK6'!AA93</f>
        <v>0</v>
      </c>
      <c r="AT107" s="272">
        <f>'[3]HK6'!AD93</f>
        <v>0</v>
      </c>
      <c r="AU107" s="272">
        <f>'[3]HK6'!AG93</f>
        <v>0</v>
      </c>
      <c r="AV107" s="284">
        <f>ROUND(SUMPRODUCT(AI107:AU107,$AI$12:$AU$12)/SUM($AI$12:$AU$12),2)</f>
        <v>0</v>
      </c>
      <c r="AW107" s="285">
        <f>ROUND(SUMPRODUCT(G107:AU107,$G$12:$AU$12)/SUM($G$12:$AU$12),2)</f>
        <v>0</v>
      </c>
      <c r="AX107" s="278" t="str">
        <f>IF(AW107&gt;=9,"Xuất Sắc",IF(AW107&gt;=8,"Giỏi",IF(AW107&gt;=7,"Khá",IF(AW107&gt;=6,"TB.Khá",IF(AW107&gt;=5,"Trung Bình",IF(AW107&gt;=4,"Yếu","Kém"))))))</f>
        <v>Kém</v>
      </c>
      <c r="AY107" s="278">
        <f>COUNTIF(G107:AU107,"&lt;5")</f>
        <v>25</v>
      </c>
      <c r="AZ107" s="278">
        <f>SUMIF(G107:AU107,"&lt;5",$G$12:$AU$12)</f>
        <v>80.92</v>
      </c>
      <c r="BA107" s="286" t="str">
        <f>IF(AND(AV107&gt;=5,AZ107&lt;=25),"Học tiếp",IF(OR(AV107&lt;3.5,AW107&lt;4),"Thôi học","Ngừng học"))</f>
        <v>Thôi học</v>
      </c>
      <c r="BB107" s="133"/>
      <c r="BC107" s="133"/>
      <c r="BD107" s="133"/>
    </row>
    <row r="108" spans="1:90" s="287" customFormat="1" ht="30" customHeight="1">
      <c r="A108" s="275">
        <f>'[3]HK1'!A100</f>
        <v>0</v>
      </c>
      <c r="B108" s="276" t="s">
        <v>329</v>
      </c>
      <c r="C108" s="277" t="s">
        <v>209</v>
      </c>
      <c r="D108" s="278">
        <v>407160105</v>
      </c>
      <c r="E108" s="279">
        <v>32497</v>
      </c>
      <c r="F108" s="280" t="s">
        <v>22</v>
      </c>
      <c r="G108" s="281">
        <f>'[3]HK1'!I100</f>
        <v>0</v>
      </c>
      <c r="H108" s="281"/>
      <c r="I108" s="281"/>
      <c r="J108" s="281">
        <f>'[3]HK1'!R100</f>
        <v>0</v>
      </c>
      <c r="K108" s="281"/>
      <c r="L108" s="465"/>
      <c r="M108" s="281">
        <f>'[3]HK1'!U100</f>
        <v>0</v>
      </c>
      <c r="N108" s="281"/>
      <c r="O108" s="281"/>
      <c r="P108" s="281">
        <f>'[3]HK1'!X100</f>
        <v>0</v>
      </c>
      <c r="Q108" s="281"/>
      <c r="R108" s="540"/>
      <c r="S108" s="281">
        <f>'[3]HK1'!AA100</f>
        <v>0</v>
      </c>
      <c r="T108" s="281"/>
      <c r="U108" s="465"/>
      <c r="V108" s="281">
        <f>'[3]HK1'!AD100</f>
        <v>0</v>
      </c>
      <c r="W108" s="281"/>
      <c r="X108" s="281"/>
      <c r="Y108" s="281">
        <f>'[3]HK1'!AG100</f>
        <v>0</v>
      </c>
      <c r="Z108" s="281"/>
      <c r="AA108" s="281"/>
      <c r="AB108" s="281">
        <f>'[3]HK1'!AJ100</f>
        <v>0</v>
      </c>
      <c r="AC108" s="370"/>
      <c r="AD108" s="281"/>
      <c r="AE108" s="281">
        <f>'[3]HK1'!AM100</f>
        <v>0</v>
      </c>
      <c r="AF108" s="272">
        <f>'[3]HK4'!AG101</f>
        <v>0</v>
      </c>
      <c r="AG108" s="272">
        <f>'[3]HK4'!AN101</f>
        <v>0</v>
      </c>
      <c r="AH108" s="272">
        <f>'[3]HK5'!I94</f>
        <v>0</v>
      </c>
      <c r="AI108" s="272">
        <f>'[3]HK5'!L94</f>
        <v>0</v>
      </c>
      <c r="AJ108" s="272">
        <f>'[3]HK5'!O94</f>
        <v>0</v>
      </c>
      <c r="AK108" s="272">
        <f>'[3]HK5'!R94</f>
        <v>0</v>
      </c>
      <c r="AL108" s="272">
        <f>'[3]HK5'!U94</f>
        <v>0</v>
      </c>
      <c r="AM108" s="272">
        <f>'[3]HK5'!X94</f>
        <v>0</v>
      </c>
      <c r="AN108" s="272">
        <f>'[3]HK5'!AA94</f>
        <v>0</v>
      </c>
      <c r="AO108" s="272">
        <f>'[3]HK5'!AD94</f>
        <v>0</v>
      </c>
      <c r="AP108" s="272">
        <f>'[3]HK6'!I94</f>
        <v>0</v>
      </c>
      <c r="AQ108" s="272">
        <f>'[3]HK6'!L94</f>
        <v>0</v>
      </c>
      <c r="AR108" s="283">
        <f>'[3]HK6'!O94</f>
        <v>0</v>
      </c>
      <c r="AS108" s="272">
        <f>'[3]HK6'!AA94</f>
        <v>0</v>
      </c>
      <c r="AT108" s="272">
        <f>'[3]HK6'!AD94</f>
        <v>0</v>
      </c>
      <c r="AU108" s="272">
        <f>'[3]HK6'!AG94</f>
        <v>0</v>
      </c>
      <c r="AV108" s="284">
        <f>ROUND(SUMPRODUCT(AI108:AU108,$AI$12:$AU$12)/SUM($AI$12:$AU$12),2)</f>
        <v>0</v>
      </c>
      <c r="AW108" s="285">
        <f>ROUND(SUMPRODUCT(G108:AU108,$G$12:$AU$12)/SUM($G$12:$AU$12),2)</f>
        <v>0</v>
      </c>
      <c r="AX108" s="278" t="str">
        <f>IF(AW108&gt;=9,"Xuất Sắc",IF(AW108&gt;=8,"Giỏi",IF(AW108&gt;=7,"Khá",IF(AW108&gt;=6,"TB.Khá",IF(AW108&gt;=5,"Trung Bình",IF(AW108&gt;=4,"Yếu","Kém"))))))</f>
        <v>Kém</v>
      </c>
      <c r="AY108" s="278">
        <f>COUNTIF(G108:AU108,"&lt;5")</f>
        <v>25</v>
      </c>
      <c r="AZ108" s="278">
        <f>SUMIF(G108:AU108,"&lt;5",$G$12:$AU$12)</f>
        <v>80.92</v>
      </c>
      <c r="BA108" s="286" t="str">
        <f>IF(AND(AV108&gt;=5,AZ108&lt;=25),"Học tiếp",IF(OR(AV108&lt;3.5,AW108&lt;4),"Thôi học","Ngừng học"))</f>
        <v>Thôi học</v>
      </c>
      <c r="BB108" s="133"/>
      <c r="BC108" s="133"/>
      <c r="BD108" s="133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</row>
  </sheetData>
  <sheetProtection/>
  <autoFilter ref="A8:AG88"/>
  <mergeCells count="39">
    <mergeCell ref="K7:K8"/>
    <mergeCell ref="Z7:Z8"/>
    <mergeCell ref="Q7:Q8"/>
    <mergeCell ref="R7:R8"/>
    <mergeCell ref="S7:S8"/>
    <mergeCell ref="L7:L8"/>
    <mergeCell ref="U7:U8"/>
    <mergeCell ref="M7:M8"/>
    <mergeCell ref="N7:N8"/>
    <mergeCell ref="F7:F9"/>
    <mergeCell ref="A1:E1"/>
    <mergeCell ref="A4:AG4"/>
    <mergeCell ref="A5:AG5"/>
    <mergeCell ref="AA7:AA8"/>
    <mergeCell ref="E7:E9"/>
    <mergeCell ref="O7:O8"/>
    <mergeCell ref="P7:P8"/>
    <mergeCell ref="G7:G9"/>
    <mergeCell ref="AG7:AG8"/>
    <mergeCell ref="AC7:AC8"/>
    <mergeCell ref="A7:A9"/>
    <mergeCell ref="D7:D9"/>
    <mergeCell ref="A2:E2"/>
    <mergeCell ref="R2:AF2"/>
    <mergeCell ref="A3:E3"/>
    <mergeCell ref="H7:H8"/>
    <mergeCell ref="I7:I8"/>
    <mergeCell ref="J7:J8"/>
    <mergeCell ref="B7:C7"/>
    <mergeCell ref="AD7:AD8"/>
    <mergeCell ref="AE7:AE8"/>
    <mergeCell ref="R1:AF1"/>
    <mergeCell ref="W7:W8"/>
    <mergeCell ref="AB7:AB8"/>
    <mergeCell ref="AF7:AF8"/>
    <mergeCell ref="X7:X8"/>
    <mergeCell ref="V7:V8"/>
    <mergeCell ref="T7:T8"/>
    <mergeCell ref="Y7:Y8"/>
  </mergeCells>
  <printOptions/>
  <pageMargins left="0.16" right="0.16" top="0.44" bottom="0.25" header="0.24" footer="0.16"/>
  <pageSetup horizontalDpi="600" verticalDpi="600" orientation="landscape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DG130"/>
  <sheetViews>
    <sheetView workbookViewId="0" topLeftCell="A8">
      <pane xSplit="3" ySplit="2" topLeftCell="AQ82" activePane="bottomRight" state="frozen"/>
      <selection pane="topLeft" activeCell="A8" sqref="A8"/>
      <selection pane="topRight" activeCell="D8" sqref="D8"/>
      <selection pane="bottomLeft" activeCell="A10" sqref="A10"/>
      <selection pane="bottomRight" activeCell="C8" sqref="C1:C16384"/>
    </sheetView>
  </sheetViews>
  <sheetFormatPr defaultColWidth="8.796875" defaultRowHeight="15"/>
  <cols>
    <col min="1" max="1" width="4.3984375" style="155" customWidth="1"/>
    <col min="2" max="2" width="16.09765625" style="307" customWidth="1"/>
    <col min="3" max="3" width="6.5" style="307" customWidth="1"/>
    <col min="4" max="4" width="8.59765625" style="313" customWidth="1"/>
    <col min="5" max="5" width="8.69921875" style="314" customWidth="1"/>
    <col min="6" max="6" width="12.19921875" style="313" customWidth="1"/>
    <col min="7" max="7" width="5.59765625" style="313" customWidth="1"/>
    <col min="8" max="8" width="4.19921875" style="315" customWidth="1"/>
    <col min="9" max="53" width="4.19921875" style="155" customWidth="1"/>
    <col min="54" max="54" width="5.8984375" style="316" customWidth="1"/>
    <col min="55" max="55" width="5.3984375" style="316" customWidth="1"/>
    <col min="56" max="56" width="5.5" style="155" customWidth="1"/>
    <col min="57" max="57" width="3.69921875" style="155" customWidth="1"/>
    <col min="58" max="58" width="4.5" style="155" customWidth="1"/>
    <col min="59" max="59" width="10.69921875" style="312" customWidth="1"/>
    <col min="60" max="16384" width="9" style="312" customWidth="1"/>
  </cols>
  <sheetData>
    <row r="1" spans="1:57" s="305" customFormat="1" ht="17.25" customHeight="1">
      <c r="A1" s="680" t="s">
        <v>86</v>
      </c>
      <c r="B1" s="680"/>
      <c r="C1" s="680"/>
      <c r="D1" s="680"/>
      <c r="E1" s="680"/>
      <c r="F1" s="680"/>
      <c r="G1" s="680"/>
      <c r="H1" s="680"/>
      <c r="I1" s="680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22"/>
      <c r="Z1" s="680" t="s">
        <v>221</v>
      </c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23"/>
      <c r="BE1" s="23"/>
    </row>
    <row r="2" spans="1:57" s="305" customFormat="1" ht="17.25" customHeight="1">
      <c r="A2" s="680" t="s">
        <v>87</v>
      </c>
      <c r="B2" s="680"/>
      <c r="C2" s="680"/>
      <c r="D2" s="680"/>
      <c r="E2" s="680"/>
      <c r="F2" s="680"/>
      <c r="G2" s="680"/>
      <c r="H2" s="680"/>
      <c r="I2" s="680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22"/>
      <c r="Z2" s="680" t="s">
        <v>222</v>
      </c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23"/>
      <c r="BE2" s="23"/>
    </row>
    <row r="3" spans="1:24" s="305" customFormat="1" ht="17.25" customHeight="1">
      <c r="A3" s="680" t="s">
        <v>223</v>
      </c>
      <c r="B3" s="680"/>
      <c r="C3" s="680"/>
      <c r="D3" s="680"/>
      <c r="E3" s="680"/>
      <c r="F3" s="680"/>
      <c r="G3" s="680"/>
      <c r="H3" s="680"/>
      <c r="I3" s="680"/>
      <c r="J3" s="22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6"/>
      <c r="X3" s="26"/>
    </row>
    <row r="4" spans="1:59" ht="12" customHeight="1">
      <c r="A4" s="306"/>
      <c r="C4" s="308"/>
      <c r="D4" s="309"/>
      <c r="E4" s="309"/>
      <c r="F4" s="126"/>
      <c r="G4" s="126"/>
      <c r="H4" s="126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</row>
    <row r="5" spans="1:59" ht="18.75">
      <c r="A5" s="693" t="s">
        <v>88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</row>
    <row r="6" spans="1:59" ht="18.75">
      <c r="A6" s="693" t="s">
        <v>89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</row>
    <row r="7" spans="1:59" ht="12.75" customHeight="1" thickBo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</row>
    <row r="8" spans="1:59" s="581" customFormat="1" ht="114" customHeight="1" thickTop="1">
      <c r="A8" s="576" t="s">
        <v>1</v>
      </c>
      <c r="B8" s="577" t="s">
        <v>58</v>
      </c>
      <c r="C8" s="578"/>
      <c r="D8" s="579" t="s">
        <v>55</v>
      </c>
      <c r="E8" s="579" t="s">
        <v>56</v>
      </c>
      <c r="F8" s="579" t="s">
        <v>57</v>
      </c>
      <c r="G8" s="579" t="s">
        <v>220</v>
      </c>
      <c r="H8" s="572" t="s">
        <v>36</v>
      </c>
      <c r="I8" s="572" t="s">
        <v>9</v>
      </c>
      <c r="J8" s="572" t="s">
        <v>293</v>
      </c>
      <c r="K8" s="572" t="s">
        <v>32</v>
      </c>
      <c r="L8" s="572" t="s">
        <v>33</v>
      </c>
      <c r="M8" s="572" t="s">
        <v>295</v>
      </c>
      <c r="N8" s="572" t="s">
        <v>34</v>
      </c>
      <c r="O8" s="572" t="s">
        <v>38</v>
      </c>
      <c r="P8" s="572" t="s">
        <v>39</v>
      </c>
      <c r="Q8" s="572" t="s">
        <v>300</v>
      </c>
      <c r="R8" s="572" t="s">
        <v>40</v>
      </c>
      <c r="S8" s="572" t="s">
        <v>35</v>
      </c>
      <c r="T8" s="572" t="s">
        <v>59</v>
      </c>
      <c r="U8" s="572" t="s">
        <v>62</v>
      </c>
      <c r="V8" s="572" t="s">
        <v>63</v>
      </c>
      <c r="W8" s="572" t="s">
        <v>64</v>
      </c>
      <c r="X8" s="572" t="s">
        <v>65</v>
      </c>
      <c r="Y8" s="572" t="s">
        <v>66</v>
      </c>
      <c r="Z8" s="572" t="s">
        <v>67</v>
      </c>
      <c r="AA8" s="572" t="s">
        <v>68</v>
      </c>
      <c r="AB8" s="572" t="s">
        <v>76</v>
      </c>
      <c r="AC8" s="572" t="s">
        <v>77</v>
      </c>
      <c r="AD8" s="572" t="s">
        <v>78</v>
      </c>
      <c r="AE8" s="572" t="s">
        <v>79</v>
      </c>
      <c r="AF8" s="572" t="s">
        <v>80</v>
      </c>
      <c r="AG8" s="572" t="s">
        <v>81</v>
      </c>
      <c r="AH8" s="572" t="s">
        <v>408</v>
      </c>
      <c r="AI8" s="572" t="s">
        <v>83</v>
      </c>
      <c r="AJ8" s="580" t="s">
        <v>304</v>
      </c>
      <c r="AK8" s="580" t="s">
        <v>305</v>
      </c>
      <c r="AL8" s="580" t="s">
        <v>306</v>
      </c>
      <c r="AM8" s="580" t="s">
        <v>307</v>
      </c>
      <c r="AN8" s="580" t="s">
        <v>308</v>
      </c>
      <c r="AO8" s="580" t="s">
        <v>309</v>
      </c>
      <c r="AP8" s="580" t="s">
        <v>310</v>
      </c>
      <c r="AQ8" s="580" t="s">
        <v>316</v>
      </c>
      <c r="AR8" s="580" t="s">
        <v>317</v>
      </c>
      <c r="AS8" s="573" t="s">
        <v>338</v>
      </c>
      <c r="AT8" s="573" t="s">
        <v>339</v>
      </c>
      <c r="AU8" s="573" t="s">
        <v>340</v>
      </c>
      <c r="AV8" s="573" t="s">
        <v>341</v>
      </c>
      <c r="AW8" s="573" t="s">
        <v>342</v>
      </c>
      <c r="AX8" s="573" t="s">
        <v>343</v>
      </c>
      <c r="AY8" s="573" t="s">
        <v>344</v>
      </c>
      <c r="AZ8" s="573" t="s">
        <v>345</v>
      </c>
      <c r="BA8" s="573" t="s">
        <v>349</v>
      </c>
      <c r="BB8" s="573" t="s">
        <v>350</v>
      </c>
      <c r="BC8" s="572" t="s">
        <v>351</v>
      </c>
      <c r="BD8" s="572" t="s">
        <v>73</v>
      </c>
      <c r="BE8" s="574" t="s">
        <v>74</v>
      </c>
      <c r="BF8" s="574" t="s">
        <v>41</v>
      </c>
      <c r="BG8" s="575" t="s">
        <v>75</v>
      </c>
    </row>
    <row r="9" spans="1:59" ht="19.5" customHeight="1">
      <c r="A9" s="335"/>
      <c r="B9" s="336"/>
      <c r="C9" s="337"/>
      <c r="D9" s="338"/>
      <c r="E9" s="338"/>
      <c r="F9" s="338"/>
      <c r="G9" s="338"/>
      <c r="H9" s="333">
        <v>0</v>
      </c>
      <c r="I9" s="333">
        <v>4</v>
      </c>
      <c r="J9" s="333">
        <v>3</v>
      </c>
      <c r="K9" s="333">
        <v>5</v>
      </c>
      <c r="L9" s="333">
        <v>4</v>
      </c>
      <c r="M9" s="333">
        <v>4</v>
      </c>
      <c r="N9" s="333">
        <v>0</v>
      </c>
      <c r="O9" s="333">
        <v>5</v>
      </c>
      <c r="P9" s="333">
        <v>4</v>
      </c>
      <c r="Q9" s="333">
        <v>7.5</v>
      </c>
      <c r="R9" s="332">
        <v>4</v>
      </c>
      <c r="S9" s="332">
        <v>0</v>
      </c>
      <c r="T9" s="332">
        <f>'[1]HK3'!I3</f>
        <v>4</v>
      </c>
      <c r="U9" s="332">
        <f>'[1]HK3'!L3</f>
        <v>3</v>
      </c>
      <c r="V9" s="332">
        <f>'[1]HK3'!O3</f>
        <v>4</v>
      </c>
      <c r="W9" s="332">
        <f>'[1]HK3'!R3</f>
        <v>4</v>
      </c>
      <c r="X9" s="332">
        <f>'[1]HK3'!U3</f>
        <v>3</v>
      </c>
      <c r="Y9" s="332">
        <f>'[1]HK3'!X3</f>
        <v>4</v>
      </c>
      <c r="Z9" s="332">
        <f>'[1]HK3'!AA3</f>
        <v>1</v>
      </c>
      <c r="AA9" s="332">
        <f>'[1]HK3'!AD3</f>
        <v>0</v>
      </c>
      <c r="AB9" s="339">
        <f>'[1]HK4'!I3</f>
        <v>5</v>
      </c>
      <c r="AC9" s="339">
        <f>'[1]HK4'!L3</f>
        <v>5</v>
      </c>
      <c r="AD9" s="339">
        <f>'[1]HK4'!O3</f>
        <v>4</v>
      </c>
      <c r="AE9" s="339">
        <f>'[1]HK4'!R3</f>
        <v>3</v>
      </c>
      <c r="AF9" s="339">
        <f>'[1]HK4'!U3</f>
        <v>4</v>
      </c>
      <c r="AG9" s="339">
        <f>'[1]HK4'!X3</f>
        <v>1</v>
      </c>
      <c r="AH9" s="339">
        <v>1</v>
      </c>
      <c r="AI9" s="339">
        <f>'[1]HK4'!AD3</f>
        <v>0</v>
      </c>
      <c r="AJ9" s="340">
        <v>4</v>
      </c>
      <c r="AK9" s="340">
        <v>4</v>
      </c>
      <c r="AL9" s="340">
        <v>3</v>
      </c>
      <c r="AM9" s="340">
        <v>5</v>
      </c>
      <c r="AN9" s="340">
        <v>3</v>
      </c>
      <c r="AO9" s="340">
        <v>4</v>
      </c>
      <c r="AP9" s="340">
        <v>0</v>
      </c>
      <c r="AQ9" s="340">
        <v>0</v>
      </c>
      <c r="AR9" s="340">
        <v>0</v>
      </c>
      <c r="AS9" s="330">
        <v>1</v>
      </c>
      <c r="AT9" s="330">
        <v>4</v>
      </c>
      <c r="AU9" s="330">
        <v>4</v>
      </c>
      <c r="AV9" s="330">
        <v>4</v>
      </c>
      <c r="AW9" s="330">
        <v>3</v>
      </c>
      <c r="AX9" s="330">
        <v>4</v>
      </c>
      <c r="AY9" s="330">
        <v>6</v>
      </c>
      <c r="AZ9" s="330">
        <v>0</v>
      </c>
      <c r="BA9" s="330">
        <v>1</v>
      </c>
      <c r="BB9" s="331">
        <f>SUM(AJ9:BA9)</f>
        <v>50</v>
      </c>
      <c r="BC9" s="332">
        <f>SUM(H9:AI9)</f>
        <v>86.5</v>
      </c>
      <c r="BD9" s="332"/>
      <c r="BE9" s="333"/>
      <c r="BF9" s="333"/>
      <c r="BG9" s="334"/>
    </row>
    <row r="10" spans="1:59" s="133" customFormat="1" ht="18.75" customHeight="1">
      <c r="A10" s="179">
        <v>1</v>
      </c>
      <c r="B10" s="180" t="s">
        <v>95</v>
      </c>
      <c r="C10" s="181" t="s">
        <v>96</v>
      </c>
      <c r="D10" s="150">
        <v>409160048</v>
      </c>
      <c r="E10" s="182" t="s">
        <v>236</v>
      </c>
      <c r="F10" s="183" t="s">
        <v>15</v>
      </c>
      <c r="G10" s="184" t="s">
        <v>331</v>
      </c>
      <c r="H10" s="191">
        <v>6</v>
      </c>
      <c r="I10" s="191">
        <f>'[1]HK1'!J10</f>
        <v>8</v>
      </c>
      <c r="J10" s="191">
        <f>'[1]HK1'!M10</f>
        <v>7</v>
      </c>
      <c r="K10" s="191">
        <f>'[1]HK1'!P10</f>
        <v>6</v>
      </c>
      <c r="L10" s="191">
        <f>'[1]HK1'!S10</f>
        <v>9</v>
      </c>
      <c r="M10" s="191">
        <f>'[1]HK1'!V10</f>
        <v>5</v>
      </c>
      <c r="N10" s="191">
        <f>'[1]HK1'!Y10</f>
        <v>6</v>
      </c>
      <c r="O10" s="192">
        <f>'[1]HK2'!J10</f>
        <v>6</v>
      </c>
      <c r="P10" s="192">
        <f>'[1]HK2'!M10</f>
        <v>6</v>
      </c>
      <c r="Q10" s="192">
        <f>'[1]HK2'!P10</f>
        <v>6</v>
      </c>
      <c r="R10" s="193">
        <f>'[1]HK2'!S10</f>
        <v>5</v>
      </c>
      <c r="S10" s="193">
        <f>'[1]HK2'!V10</f>
        <v>7</v>
      </c>
      <c r="T10" s="193">
        <f>'[1]HK3'!I4</f>
        <v>6</v>
      </c>
      <c r="U10" s="193">
        <f>'[1]HK3'!L4</f>
        <v>6</v>
      </c>
      <c r="V10" s="193">
        <f>'[1]HK3'!O4</f>
        <v>10</v>
      </c>
      <c r="W10" s="193">
        <f>'[1]HK3'!R4</f>
        <v>6</v>
      </c>
      <c r="X10" s="193">
        <f>'[1]HK3'!U4</f>
        <v>6</v>
      </c>
      <c r="Y10" s="193">
        <f>'[1]HK3'!X4</f>
        <v>6</v>
      </c>
      <c r="Z10" s="193">
        <f>'[1]HK3'!AA4</f>
        <v>6</v>
      </c>
      <c r="AA10" s="193">
        <f>'[1]HK3'!AD4</f>
        <v>5</v>
      </c>
      <c r="AB10" s="150">
        <f>'HK4'!J10</f>
        <v>8</v>
      </c>
      <c r="AC10" s="150">
        <f>'HK4'!M10</f>
        <v>8</v>
      </c>
      <c r="AD10" s="150">
        <f>'HK4'!P10</f>
        <v>6</v>
      </c>
      <c r="AE10" s="150">
        <f>'HK4'!S10</f>
        <v>8</v>
      </c>
      <c r="AF10" s="193">
        <f>'[1]HK4'!U4</f>
        <v>7</v>
      </c>
      <c r="AG10" s="193">
        <f>'[1]HK4'!X4</f>
        <v>8</v>
      </c>
      <c r="AH10" s="150">
        <f>'HK4'!AB10</f>
        <v>0</v>
      </c>
      <c r="AI10" s="193">
        <f>'[1]HK4'!AD4</f>
        <v>6</v>
      </c>
      <c r="AJ10" s="565">
        <f>'HK5'!J10</f>
        <v>6</v>
      </c>
      <c r="AK10" s="565">
        <f>'HK5'!M10</f>
        <v>6</v>
      </c>
      <c r="AL10" s="565">
        <f>'HK5'!P10</f>
        <v>7</v>
      </c>
      <c r="AM10" s="565">
        <f>'HK5'!S10</f>
        <v>9</v>
      </c>
      <c r="AN10" s="565">
        <f>'HK5'!V10</f>
        <v>8</v>
      </c>
      <c r="AO10" s="565">
        <f>'HK5'!Y10</f>
        <v>8</v>
      </c>
      <c r="AP10" s="565">
        <f>'HK5'!AB10</f>
        <v>7</v>
      </c>
      <c r="AQ10" s="565">
        <f>'HK5'!AE10</f>
        <v>8</v>
      </c>
      <c r="AR10" s="565">
        <f>'HK5'!AH10</f>
        <v>8</v>
      </c>
      <c r="AS10" s="565">
        <f>'HK5'!AK10</f>
        <v>1</v>
      </c>
      <c r="AT10" s="565">
        <f>'HK6'!J10</f>
        <v>8</v>
      </c>
      <c r="AU10" s="565">
        <f>'HK6'!M10</f>
        <v>5</v>
      </c>
      <c r="AV10" s="565">
        <f>'HK6'!P10</f>
        <v>6</v>
      </c>
      <c r="AW10" s="565">
        <f>'HK6'!S10</f>
        <v>7</v>
      </c>
      <c r="AX10" s="565">
        <f>'HK6'!V10</f>
        <v>8</v>
      </c>
      <c r="AY10" s="565">
        <f>'HK6'!Y10</f>
        <v>8</v>
      </c>
      <c r="AZ10" s="565">
        <f>'HK6'!AB10</f>
        <v>6</v>
      </c>
      <c r="BA10" s="565">
        <f>'HK6'!AE10</f>
        <v>0</v>
      </c>
      <c r="BB10" s="563">
        <f aca="true" t="shared" si="0" ref="BB10:BB41">ROUND(SUMPRODUCT(AJ10:BA10,$AJ$9:$BA$9)/SUM($AJ$9:$BA$9),2)</f>
        <v>6.96</v>
      </c>
      <c r="BC10" s="563">
        <f aca="true" t="shared" si="1" ref="BC10:BC41">ROUND(SUMPRODUCT(H10:BA10,$H$9:$BA$9)/SUM($H$9:$BA$9),2)</f>
        <v>6.77</v>
      </c>
      <c r="BD10" s="192" t="str">
        <f aca="true" t="shared" si="2" ref="BD10:BD18">IF(BC10&gt;=9,"Xuất Sắc",IF(BC10&gt;=8,"Giỏi",IF(BC10&gt;=7,"Khá",IF(BC10&gt;=6,"TBK",IF(BC10&gt;=5,"TB",IF(BC10&gt;=4,"Yếu","Kém"))))))</f>
        <v>TBK</v>
      </c>
      <c r="BE10" s="658">
        <f aca="true" t="shared" si="3" ref="BE10:BE41">COUNTIF(H10:BA10,"&lt;5")</f>
        <v>3</v>
      </c>
      <c r="BF10" s="658">
        <f aca="true" t="shared" si="4" ref="BF10:BF41">SUMIF(H10:BA10,"&lt;5",$H$9:$BA$9)</f>
        <v>3</v>
      </c>
      <c r="BG10" s="195" t="str">
        <f aca="true" t="shared" si="5" ref="BG10:BG18">IF(AND(BB10&gt;=5,BF10&lt;=25),"Học tiếp",IF(OR(BB10&lt;3.5,BC10&lt;4),"Thôi học","Ngừng học"))</f>
        <v>Học tiếp</v>
      </c>
    </row>
    <row r="11" spans="1:59" s="133" customFormat="1" ht="18.75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170" t="s">
        <v>332</v>
      </c>
      <c r="H11" s="45">
        <v>7</v>
      </c>
      <c r="I11" s="45">
        <f>'[1]HK1'!J11</f>
        <v>8</v>
      </c>
      <c r="J11" s="45">
        <f>'[1]HK1'!M11</f>
        <v>8</v>
      </c>
      <c r="K11" s="45">
        <f>'[1]HK1'!P11</f>
        <v>5</v>
      </c>
      <c r="L11" s="45">
        <f>'[1]HK1'!S11</f>
        <v>9</v>
      </c>
      <c r="M11" s="45">
        <f>'[1]HK1'!V11</f>
        <v>5</v>
      </c>
      <c r="N11" s="45">
        <f>'[1]HK1'!Y11</f>
        <v>6</v>
      </c>
      <c r="O11" s="75">
        <f>'[1]HK2'!J11</f>
        <v>6</v>
      </c>
      <c r="P11" s="75">
        <f>'[1]HK2'!M11</f>
        <v>6</v>
      </c>
      <c r="Q11" s="75">
        <f>'[1]HK2'!P11</f>
        <v>7</v>
      </c>
      <c r="R11" s="59">
        <f>'[1]HK2'!S11</f>
        <v>6</v>
      </c>
      <c r="S11" s="59">
        <f>'[1]HK2'!V11</f>
        <v>8</v>
      </c>
      <c r="T11" s="59">
        <f>'[1]HK3'!I5</f>
        <v>6</v>
      </c>
      <c r="U11" s="59">
        <f>'[1]HK3'!L5</f>
        <v>7</v>
      </c>
      <c r="V11" s="59">
        <f>'[1]HK3'!O5</f>
        <v>10</v>
      </c>
      <c r="W11" s="59">
        <f>'[1]HK3'!R5</f>
        <v>6</v>
      </c>
      <c r="X11" s="59">
        <f>'[1]HK3'!U5</f>
        <v>6</v>
      </c>
      <c r="Y11" s="59">
        <f>'[1]HK3'!X5</f>
        <v>7</v>
      </c>
      <c r="Z11" s="59">
        <f>'[1]HK3'!AA5</f>
        <v>6</v>
      </c>
      <c r="AA11" s="59">
        <f>'[1]HK3'!AD5</f>
        <v>6</v>
      </c>
      <c r="AB11" s="150">
        <f>'HK4'!J11</f>
        <v>8</v>
      </c>
      <c r="AC11" s="150">
        <f>'HK4'!M11</f>
        <v>6</v>
      </c>
      <c r="AD11" s="150">
        <f>'HK4'!P11</f>
        <v>7</v>
      </c>
      <c r="AE11" s="150">
        <f>'HK4'!S11</f>
        <v>7</v>
      </c>
      <c r="AF11" s="59">
        <f>'[1]HK4'!U5</f>
        <v>7</v>
      </c>
      <c r="AG11" s="59">
        <f>'[1]HK4'!X5</f>
        <v>7</v>
      </c>
      <c r="AH11" s="150">
        <f>'HK4'!AB11</f>
        <v>6</v>
      </c>
      <c r="AI11" s="59">
        <f>'[1]HK4'!AD5</f>
        <v>6</v>
      </c>
      <c r="AJ11" s="52">
        <f>'HK5'!J11</f>
        <v>6</v>
      </c>
      <c r="AK11" s="52">
        <f>'HK5'!M11</f>
        <v>7</v>
      </c>
      <c r="AL11" s="52">
        <f>'HK5'!P11</f>
        <v>7</v>
      </c>
      <c r="AM11" s="52">
        <f>'HK5'!S11</f>
        <v>9</v>
      </c>
      <c r="AN11" s="52">
        <f>'HK5'!V11</f>
        <v>9</v>
      </c>
      <c r="AO11" s="52">
        <f>'HK5'!Y11</f>
        <v>6</v>
      </c>
      <c r="AP11" s="52">
        <f>'HK5'!AB11</f>
        <v>5</v>
      </c>
      <c r="AQ11" s="52">
        <f>'HK5'!AE11</f>
        <v>9</v>
      </c>
      <c r="AR11" s="52">
        <f>'HK5'!AH11</f>
        <v>9</v>
      </c>
      <c r="AS11" s="52">
        <f>'HK5'!AK11</f>
        <v>10</v>
      </c>
      <c r="AT11" s="52">
        <f>'HK6'!J11</f>
        <v>9</v>
      </c>
      <c r="AU11" s="52">
        <f>'HK6'!M11</f>
        <v>5</v>
      </c>
      <c r="AV11" s="52">
        <f>'HK6'!P11</f>
        <v>7</v>
      </c>
      <c r="AW11" s="52">
        <f>'HK6'!S11</f>
        <v>5</v>
      </c>
      <c r="AX11" s="52">
        <f>'HK6'!V11</f>
        <v>6</v>
      </c>
      <c r="AY11" s="52">
        <f>'HK6'!Y11</f>
        <v>8</v>
      </c>
      <c r="AZ11" s="52">
        <f>'HK6'!AB11</f>
        <v>4</v>
      </c>
      <c r="BA11" s="52">
        <f>'HK6'!AE11</f>
        <v>7</v>
      </c>
      <c r="BB11" s="194">
        <f t="shared" si="0"/>
        <v>7.14</v>
      </c>
      <c r="BC11" s="194">
        <f t="shared" si="1"/>
        <v>6.93</v>
      </c>
      <c r="BD11" s="192" t="str">
        <f t="shared" si="2"/>
        <v>TBK</v>
      </c>
      <c r="BE11" s="192">
        <f t="shared" si="3"/>
        <v>1</v>
      </c>
      <c r="BF11" s="192">
        <f t="shared" si="4"/>
        <v>0</v>
      </c>
      <c r="BG11" s="197" t="str">
        <f t="shared" si="5"/>
        <v>Học tiếp</v>
      </c>
    </row>
    <row r="12" spans="1:59" s="133" customFormat="1" ht="18.75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170" t="s">
        <v>332</v>
      </c>
      <c r="H12" s="45">
        <v>0</v>
      </c>
      <c r="I12" s="45">
        <f>'[1]HK1'!J12</f>
        <v>6</v>
      </c>
      <c r="J12" s="45">
        <f>'[1]HK1'!M12</f>
        <v>6</v>
      </c>
      <c r="K12" s="45">
        <f>'[1]HK1'!P12</f>
        <v>5</v>
      </c>
      <c r="L12" s="45">
        <f>'[1]HK1'!S12</f>
        <v>6</v>
      </c>
      <c r="M12" s="45">
        <f>'[1]HK1'!V12</f>
        <v>7</v>
      </c>
      <c r="N12" s="45">
        <f>'[1]HK1'!Y12</f>
        <v>8</v>
      </c>
      <c r="O12" s="75">
        <f>'[1]HK2'!J12</f>
        <v>5</v>
      </c>
      <c r="P12" s="75">
        <f>'[1]HK2'!M12</f>
        <v>5</v>
      </c>
      <c r="Q12" s="75">
        <f>'[1]HK2'!P12</f>
        <v>6</v>
      </c>
      <c r="R12" s="59">
        <f>'[1]HK2'!S12</f>
        <v>6</v>
      </c>
      <c r="S12" s="59">
        <f>'[1]HK2'!V12</f>
        <v>9</v>
      </c>
      <c r="T12" s="59">
        <f>'[1]HK3'!I6</f>
        <v>7</v>
      </c>
      <c r="U12" s="59">
        <f>'[1]HK3'!L6</f>
        <v>6</v>
      </c>
      <c r="V12" s="59">
        <f>'[1]HK3'!O6</f>
        <v>8</v>
      </c>
      <c r="W12" s="59">
        <f>'[1]HK3'!R6</f>
        <v>6</v>
      </c>
      <c r="X12" s="59">
        <f>'[1]HK3'!U6</f>
        <v>6</v>
      </c>
      <c r="Y12" s="59">
        <f>'[1]HK3'!X6</f>
        <v>5</v>
      </c>
      <c r="Z12" s="59">
        <f>'[1]HK3'!AA6</f>
        <v>5</v>
      </c>
      <c r="AA12" s="59">
        <f>'[1]HK3'!AD6</f>
        <v>8</v>
      </c>
      <c r="AB12" s="150">
        <f>'HK4'!J12</f>
        <v>6</v>
      </c>
      <c r="AC12" s="150">
        <f>'HK4'!M12</f>
        <v>5</v>
      </c>
      <c r="AD12" s="150">
        <f>'HK4'!P12</f>
        <v>5</v>
      </c>
      <c r="AE12" s="150">
        <f>'HK4'!S12</f>
        <v>5</v>
      </c>
      <c r="AF12" s="59">
        <f>'[1]HK4'!U6</f>
        <v>6</v>
      </c>
      <c r="AG12" s="59">
        <f>'[1]HK4'!X6</f>
        <v>6</v>
      </c>
      <c r="AH12" s="150">
        <f>'HK4'!AB12</f>
        <v>0</v>
      </c>
      <c r="AI12" s="59">
        <f>'[1]HK4'!AD6</f>
        <v>6</v>
      </c>
      <c r="AJ12" s="52">
        <f>'HK5'!J12</f>
        <v>5</v>
      </c>
      <c r="AK12" s="52">
        <f>'HK5'!M12</f>
        <v>6</v>
      </c>
      <c r="AL12" s="52">
        <f>'HK5'!P12</f>
        <v>7</v>
      </c>
      <c r="AM12" s="52">
        <f>'HK5'!S12</f>
        <v>7</v>
      </c>
      <c r="AN12" s="52">
        <f>'HK5'!V12</f>
        <v>1</v>
      </c>
      <c r="AO12" s="52">
        <f>'HK5'!Y12</f>
        <v>8</v>
      </c>
      <c r="AP12" s="52">
        <f>'HK5'!AB12</f>
        <v>5</v>
      </c>
      <c r="AQ12" s="52">
        <f>'HK5'!AE12</f>
        <v>8</v>
      </c>
      <c r="AR12" s="52">
        <f>'HK5'!AH12</f>
        <v>7</v>
      </c>
      <c r="AS12" s="52">
        <f>'HK5'!AK12</f>
        <v>0</v>
      </c>
      <c r="AT12" s="52">
        <f>'HK6'!J12</f>
        <v>7</v>
      </c>
      <c r="AU12" s="52">
        <f>'HK6'!M12</f>
        <v>5</v>
      </c>
      <c r="AV12" s="52">
        <f>'HK6'!P12</f>
        <v>8</v>
      </c>
      <c r="AW12" s="52">
        <f>'HK6'!S12</f>
        <v>4</v>
      </c>
      <c r="AX12" s="52">
        <f>'HK6'!V12</f>
        <v>5</v>
      </c>
      <c r="AY12" s="52">
        <f>'HK6'!Y12</f>
        <v>7</v>
      </c>
      <c r="AZ12" s="52">
        <f>'HK6'!AB12</f>
        <v>4</v>
      </c>
      <c r="BA12" s="52">
        <f>'HK6'!AE12</f>
        <v>0</v>
      </c>
      <c r="BB12" s="194">
        <f t="shared" si="0"/>
        <v>5.78</v>
      </c>
      <c r="BC12" s="194">
        <f t="shared" si="1"/>
        <v>5.77</v>
      </c>
      <c r="BD12" s="192" t="str">
        <f t="shared" si="2"/>
        <v>TB</v>
      </c>
      <c r="BE12" s="192">
        <f t="shared" si="3"/>
        <v>7</v>
      </c>
      <c r="BF12" s="192">
        <f t="shared" si="4"/>
        <v>9</v>
      </c>
      <c r="BG12" s="197" t="str">
        <f t="shared" si="5"/>
        <v>Học tiếp</v>
      </c>
    </row>
    <row r="13" spans="1:59" s="133" customFormat="1" ht="18.75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170" t="s">
        <v>332</v>
      </c>
      <c r="H13" s="45">
        <v>6</v>
      </c>
      <c r="I13" s="45">
        <f>'[1]HK1'!J13</f>
        <v>7</v>
      </c>
      <c r="J13" s="45">
        <f>'[1]HK1'!M13</f>
        <v>6</v>
      </c>
      <c r="K13" s="45">
        <f>'[1]HK1'!P13</f>
        <v>7</v>
      </c>
      <c r="L13" s="45">
        <f>'[1]HK1'!S13</f>
        <v>6</v>
      </c>
      <c r="M13" s="45">
        <f>'[1]HK1'!V13</f>
        <v>5</v>
      </c>
      <c r="N13" s="45">
        <f>'[1]HK1'!Y13</f>
        <v>8</v>
      </c>
      <c r="O13" s="75">
        <f>'[1]HK2'!J13</f>
        <v>6</v>
      </c>
      <c r="P13" s="75">
        <f>'[1]HK2'!M13</f>
        <v>5</v>
      </c>
      <c r="Q13" s="75">
        <f>'[1]HK2'!P13</f>
        <v>6</v>
      </c>
      <c r="R13" s="59">
        <f>'[1]HK2'!S13</f>
        <v>8</v>
      </c>
      <c r="S13" s="59">
        <f>'[1]HK2'!V13</f>
        <v>8</v>
      </c>
      <c r="T13" s="59">
        <f>'[1]HK3'!I7</f>
        <v>6</v>
      </c>
      <c r="U13" s="59">
        <f>'[1]HK3'!L7</f>
        <v>6</v>
      </c>
      <c r="V13" s="59">
        <f>'[1]HK3'!O7</f>
        <v>7</v>
      </c>
      <c r="W13" s="59">
        <f>'[1]HK3'!R7</f>
        <v>6</v>
      </c>
      <c r="X13" s="59">
        <f>'[1]HK3'!U7</f>
        <v>5</v>
      </c>
      <c r="Y13" s="59">
        <f>'[1]HK3'!X7</f>
        <v>6</v>
      </c>
      <c r="Z13" s="59">
        <f>'[1]HK3'!AA7</f>
        <v>5</v>
      </c>
      <c r="AA13" s="59">
        <f>'[1]HK3'!AD7</f>
        <v>8</v>
      </c>
      <c r="AB13" s="150">
        <f>'HK4'!J13</f>
        <v>8</v>
      </c>
      <c r="AC13" s="150">
        <f>'HK4'!M13</f>
        <v>6</v>
      </c>
      <c r="AD13" s="150">
        <f>'HK4'!P13</f>
        <v>7</v>
      </c>
      <c r="AE13" s="150">
        <f>'HK4'!S13</f>
        <v>8</v>
      </c>
      <c r="AF13" s="59">
        <f>'[1]HK4'!U7</f>
        <v>6</v>
      </c>
      <c r="AG13" s="59">
        <f>'[1]HK4'!X7</f>
        <v>7</v>
      </c>
      <c r="AH13" s="150">
        <f>'HK4'!AB13</f>
        <v>3</v>
      </c>
      <c r="AI13" s="59">
        <f>'[1]HK4'!AD7</f>
        <v>6</v>
      </c>
      <c r="AJ13" s="52">
        <f>'HK5'!J13</f>
        <v>7</v>
      </c>
      <c r="AK13" s="52">
        <f>'HK5'!M13</f>
        <v>6</v>
      </c>
      <c r="AL13" s="52">
        <f>'HK5'!P13</f>
        <v>7</v>
      </c>
      <c r="AM13" s="52">
        <f>'HK5'!S13</f>
        <v>7</v>
      </c>
      <c r="AN13" s="52">
        <f>'HK5'!V13</f>
        <v>8</v>
      </c>
      <c r="AO13" s="52">
        <f>'HK5'!Y13</f>
        <v>5</v>
      </c>
      <c r="AP13" s="52">
        <f>'HK5'!AB13</f>
        <v>7</v>
      </c>
      <c r="AQ13" s="52">
        <f>'HK5'!AE13</f>
        <v>8</v>
      </c>
      <c r="AR13" s="52">
        <f>'HK5'!AH13</f>
        <v>8</v>
      </c>
      <c r="AS13" s="52">
        <f>'HK5'!AK13</f>
        <v>3</v>
      </c>
      <c r="AT13" s="52">
        <f>'HK6'!J13</f>
        <v>5</v>
      </c>
      <c r="AU13" s="52">
        <f>'HK6'!M13</f>
        <v>5</v>
      </c>
      <c r="AV13" s="52">
        <f>'HK6'!P13</f>
        <v>8</v>
      </c>
      <c r="AW13" s="52">
        <f>'HK6'!S13</f>
        <v>6</v>
      </c>
      <c r="AX13" s="52">
        <f>'HK6'!V13</f>
        <v>6</v>
      </c>
      <c r="AY13" s="52">
        <f>'HK6'!Y13</f>
        <v>8</v>
      </c>
      <c r="AZ13" s="52">
        <f>'HK6'!AB13</f>
        <v>6</v>
      </c>
      <c r="BA13" s="52">
        <f>'HK6'!AE13</f>
        <v>0</v>
      </c>
      <c r="BB13" s="194">
        <f t="shared" si="0"/>
        <v>6.34</v>
      </c>
      <c r="BC13" s="194">
        <f t="shared" si="1"/>
        <v>6.32</v>
      </c>
      <c r="BD13" s="192" t="str">
        <f t="shared" si="2"/>
        <v>TBK</v>
      </c>
      <c r="BE13" s="192">
        <f t="shared" si="3"/>
        <v>3</v>
      </c>
      <c r="BF13" s="192">
        <f t="shared" si="4"/>
        <v>3</v>
      </c>
      <c r="BG13" s="197" t="str">
        <f t="shared" si="5"/>
        <v>Học tiếp</v>
      </c>
    </row>
    <row r="14" spans="1:59" s="133" customFormat="1" ht="18.75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170" t="s">
        <v>332</v>
      </c>
      <c r="H14" s="45">
        <v>6</v>
      </c>
      <c r="I14" s="45">
        <f>'[1]HK1'!J14</f>
        <v>6</v>
      </c>
      <c r="J14" s="45">
        <f>'[1]HK1'!M14</f>
        <v>6</v>
      </c>
      <c r="K14" s="45">
        <f>'[1]HK1'!P14</f>
        <v>7</v>
      </c>
      <c r="L14" s="45">
        <f>'[1]HK1'!S14</f>
        <v>6</v>
      </c>
      <c r="M14" s="45">
        <f>'[1]HK1'!V14</f>
        <v>9</v>
      </c>
      <c r="N14" s="45">
        <f>'[1]HK1'!Y14</f>
        <v>7</v>
      </c>
      <c r="O14" s="75">
        <f>'[1]HK2'!J14</f>
        <v>5</v>
      </c>
      <c r="P14" s="75">
        <f>'[1]HK2'!M14</f>
        <v>4</v>
      </c>
      <c r="Q14" s="75">
        <f>'[1]HK2'!P14</f>
        <v>6</v>
      </c>
      <c r="R14" s="59">
        <f>'[1]HK2'!S14</f>
        <v>4</v>
      </c>
      <c r="S14" s="59">
        <f>'[1]HK2'!V14</f>
        <v>8</v>
      </c>
      <c r="T14" s="59">
        <f>'[1]HK3'!I8</f>
        <v>6</v>
      </c>
      <c r="U14" s="59">
        <f>'[1]HK3'!L8</f>
        <v>7</v>
      </c>
      <c r="V14" s="59">
        <f>'[1]HK3'!O8</f>
        <v>10</v>
      </c>
      <c r="W14" s="59">
        <f>'[1]HK3'!R8</f>
        <v>5</v>
      </c>
      <c r="X14" s="59">
        <f>'[1]HK3'!U8</f>
        <v>4</v>
      </c>
      <c r="Y14" s="59">
        <f>'[1]HK3'!X8</f>
        <v>5</v>
      </c>
      <c r="Z14" s="59">
        <f>'[1]HK3'!AA8</f>
        <v>6</v>
      </c>
      <c r="AA14" s="59">
        <f>'[1]HK3'!AD8</f>
        <v>8</v>
      </c>
      <c r="AB14" s="150">
        <f>'HK4'!J14</f>
        <v>7</v>
      </c>
      <c r="AC14" s="150">
        <f>'HK4'!M14</f>
        <v>6</v>
      </c>
      <c r="AD14" s="150">
        <f>'HK4'!P14</f>
        <v>5</v>
      </c>
      <c r="AE14" s="150">
        <f>'HK4'!S14</f>
        <v>5</v>
      </c>
      <c r="AF14" s="59">
        <f>'[1]HK4'!U8</f>
        <v>7</v>
      </c>
      <c r="AG14" s="59">
        <f>'[1]HK4'!X8</f>
        <v>7</v>
      </c>
      <c r="AH14" s="150">
        <f>'HK4'!AB14</f>
        <v>10</v>
      </c>
      <c r="AI14" s="59">
        <f>'[1]HK4'!AD8</f>
        <v>6</v>
      </c>
      <c r="AJ14" s="52">
        <f>'HK5'!J14</f>
        <v>7</v>
      </c>
      <c r="AK14" s="52">
        <f>'HK5'!M14</f>
        <v>6</v>
      </c>
      <c r="AL14" s="52">
        <f>'HK5'!P14</f>
        <v>7</v>
      </c>
      <c r="AM14" s="52">
        <f>'HK5'!S14</f>
        <v>7</v>
      </c>
      <c r="AN14" s="52">
        <f>'HK5'!V14</f>
        <v>6</v>
      </c>
      <c r="AO14" s="52">
        <f>'HK5'!Y14</f>
        <v>7</v>
      </c>
      <c r="AP14" s="52">
        <f>'HK5'!AB14</f>
        <v>5</v>
      </c>
      <c r="AQ14" s="52">
        <f>'HK5'!AE14</f>
        <v>9</v>
      </c>
      <c r="AR14" s="52">
        <f>'HK5'!AH14</f>
        <v>9</v>
      </c>
      <c r="AS14" s="52">
        <f>'HK5'!AK14</f>
        <v>9</v>
      </c>
      <c r="AT14" s="52">
        <f>'HK6'!J14</f>
        <v>6</v>
      </c>
      <c r="AU14" s="52">
        <f>'HK6'!M14</f>
        <v>6</v>
      </c>
      <c r="AV14" s="52">
        <f>'HK6'!P14</f>
        <v>8</v>
      </c>
      <c r="AW14" s="52">
        <f>'HK6'!S14</f>
        <v>5</v>
      </c>
      <c r="AX14" s="52">
        <f>'HK6'!V14</f>
        <v>7</v>
      </c>
      <c r="AY14" s="52">
        <f>'HK6'!Y14</f>
        <v>7</v>
      </c>
      <c r="AZ14" s="52">
        <f>'HK6'!AB14</f>
        <v>7</v>
      </c>
      <c r="BA14" s="52">
        <f>'HK6'!AE14</f>
        <v>4</v>
      </c>
      <c r="BB14" s="194">
        <f t="shared" si="0"/>
        <v>6.64</v>
      </c>
      <c r="BC14" s="194">
        <f t="shared" si="1"/>
        <v>6.29</v>
      </c>
      <c r="BD14" s="192" t="str">
        <f t="shared" si="2"/>
        <v>TBK</v>
      </c>
      <c r="BE14" s="192">
        <f t="shared" si="3"/>
        <v>4</v>
      </c>
      <c r="BF14" s="192">
        <f t="shared" si="4"/>
        <v>12</v>
      </c>
      <c r="BG14" s="197" t="str">
        <f t="shared" si="5"/>
        <v>Học tiếp</v>
      </c>
    </row>
    <row r="15" spans="1:59" s="133" customFormat="1" ht="18.75" customHeight="1">
      <c r="A15" s="73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170" t="s">
        <v>332</v>
      </c>
      <c r="H15" s="45" t="s">
        <v>37</v>
      </c>
      <c r="I15" s="45">
        <f>'[1]HK1'!J15</f>
        <v>7</v>
      </c>
      <c r="J15" s="45">
        <f>'[1]HK1'!M15</f>
        <v>7</v>
      </c>
      <c r="K15" s="45">
        <f>'[1]HK1'!P15</f>
        <v>7</v>
      </c>
      <c r="L15" s="45">
        <f>'[1]HK1'!S15</f>
        <v>9</v>
      </c>
      <c r="M15" s="45">
        <f>'[1]HK1'!V15</f>
        <v>8</v>
      </c>
      <c r="N15" s="45">
        <f>'[1]HK1'!Y15</f>
        <v>7</v>
      </c>
      <c r="O15" s="75">
        <f>'[1]HK2'!J15</f>
        <v>5</v>
      </c>
      <c r="P15" s="75">
        <f>'[1]HK2'!M15</f>
        <v>6</v>
      </c>
      <c r="Q15" s="75">
        <f>'[1]HK2'!P15</f>
        <v>6</v>
      </c>
      <c r="R15" s="59">
        <f>'[1]HK2'!S15</f>
        <v>6</v>
      </c>
      <c r="S15" s="59">
        <f>'[1]HK2'!V15</f>
        <v>8</v>
      </c>
      <c r="T15" s="59">
        <f>'[1]HK3'!I9</f>
        <v>7</v>
      </c>
      <c r="U15" s="59">
        <f>'[1]HK3'!L9</f>
        <v>7</v>
      </c>
      <c r="V15" s="59">
        <f>'[1]HK3'!O9</f>
        <v>10</v>
      </c>
      <c r="W15" s="59">
        <f>'[1]HK3'!R9</f>
        <v>8</v>
      </c>
      <c r="X15" s="59">
        <f>'[1]HK3'!U9</f>
        <v>6</v>
      </c>
      <c r="Y15" s="59">
        <f>'[1]HK3'!X9</f>
        <v>5</v>
      </c>
      <c r="Z15" s="59">
        <f>'[1]HK3'!AA9</f>
        <v>5</v>
      </c>
      <c r="AA15" s="59">
        <f>'[1]HK3'!AD9</f>
        <v>7</v>
      </c>
      <c r="AB15" s="150">
        <f>'HK4'!J15</f>
        <v>6</v>
      </c>
      <c r="AC15" s="150">
        <f>'HK4'!M15</f>
        <v>6</v>
      </c>
      <c r="AD15" s="150">
        <f>'HK4'!P15</f>
        <v>7</v>
      </c>
      <c r="AE15" s="150">
        <f>'HK4'!S15</f>
        <v>6</v>
      </c>
      <c r="AF15" s="59">
        <f>'[1]HK4'!U9</f>
        <v>8</v>
      </c>
      <c r="AG15" s="59">
        <f>'[1]HK4'!X9</f>
        <v>6</v>
      </c>
      <c r="AH15" s="150">
        <f>'HK4'!AB15</f>
        <v>0</v>
      </c>
      <c r="AI15" s="59">
        <f>'[1]HK4'!AD9</f>
        <v>6</v>
      </c>
      <c r="AJ15" s="52">
        <f>'HK5'!J15</f>
        <v>7</v>
      </c>
      <c r="AK15" s="52">
        <f>'HK5'!M15</f>
        <v>7</v>
      </c>
      <c r="AL15" s="52">
        <f>'HK5'!P15</f>
        <v>8</v>
      </c>
      <c r="AM15" s="52">
        <f>'HK5'!S15</f>
        <v>9</v>
      </c>
      <c r="AN15" s="52">
        <f>'HK5'!V15</f>
        <v>9</v>
      </c>
      <c r="AO15" s="52">
        <f>'HK5'!Y15</f>
        <v>6</v>
      </c>
      <c r="AP15" s="52">
        <f>'HK5'!AB15</f>
        <v>5</v>
      </c>
      <c r="AQ15" s="52">
        <f>'HK5'!AE15</f>
        <v>9</v>
      </c>
      <c r="AR15" s="52">
        <f>'HK5'!AH15</f>
        <v>9</v>
      </c>
      <c r="AS15" s="52">
        <f>'HK5'!AK15</f>
        <v>4</v>
      </c>
      <c r="AT15" s="52">
        <f>'HK6'!J15</f>
        <v>6</v>
      </c>
      <c r="AU15" s="52">
        <f>'HK6'!M15</f>
        <v>7</v>
      </c>
      <c r="AV15" s="52">
        <f>'HK6'!P15</f>
        <v>7</v>
      </c>
      <c r="AW15" s="52">
        <f>'HK6'!S15</f>
        <v>6</v>
      </c>
      <c r="AX15" s="52">
        <f>'HK6'!V15</f>
        <v>8</v>
      </c>
      <c r="AY15" s="52">
        <f>'HK6'!Y15</f>
        <v>8</v>
      </c>
      <c r="AZ15" s="52">
        <f>'HK6'!AB15</f>
        <v>6</v>
      </c>
      <c r="BA15" s="52">
        <f>'HK6'!AE15</f>
        <v>0</v>
      </c>
      <c r="BB15" s="194">
        <f t="shared" si="0"/>
        <v>7.16</v>
      </c>
      <c r="BC15" s="194">
        <f t="shared" si="1"/>
        <v>6.86</v>
      </c>
      <c r="BD15" s="192" t="str">
        <f t="shared" si="2"/>
        <v>TBK</v>
      </c>
      <c r="BE15" s="192">
        <f t="shared" si="3"/>
        <v>3</v>
      </c>
      <c r="BF15" s="192">
        <f t="shared" si="4"/>
        <v>3</v>
      </c>
      <c r="BG15" s="197" t="str">
        <f t="shared" si="5"/>
        <v>Học tiếp</v>
      </c>
    </row>
    <row r="16" spans="1:59" s="133" customFormat="1" ht="18.75" customHeight="1">
      <c r="A16" s="77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170" t="s">
        <v>332</v>
      </c>
      <c r="H16" s="45">
        <v>8</v>
      </c>
      <c r="I16" s="45">
        <f>'[1]HK1'!J16</f>
        <v>6</v>
      </c>
      <c r="J16" s="45">
        <f>'[1]HK1'!M16</f>
        <v>6</v>
      </c>
      <c r="K16" s="45">
        <f>'[1]HK1'!P16</f>
        <v>6</v>
      </c>
      <c r="L16" s="45">
        <f>'[1]HK1'!S16</f>
        <v>6</v>
      </c>
      <c r="M16" s="45">
        <f>'[1]HK1'!V16</f>
        <v>5</v>
      </c>
      <c r="N16" s="45">
        <f>'[1]HK1'!Y16</f>
        <v>6</v>
      </c>
      <c r="O16" s="75">
        <f>'[1]HK2'!J16</f>
        <v>6</v>
      </c>
      <c r="P16" s="75">
        <f>'[1]HK2'!M16</f>
        <v>6</v>
      </c>
      <c r="Q16" s="75">
        <f>'[1]HK2'!P16</f>
        <v>5</v>
      </c>
      <c r="R16" s="59">
        <f>'[1]HK2'!S16</f>
        <v>7</v>
      </c>
      <c r="S16" s="59">
        <f>'[1]HK2'!V16</f>
        <v>8</v>
      </c>
      <c r="T16" s="59">
        <f>'[1]HK3'!I10</f>
        <v>6</v>
      </c>
      <c r="U16" s="59">
        <f>'[1]HK3'!L10</f>
        <v>7</v>
      </c>
      <c r="V16" s="59">
        <f>'[1]HK3'!O10</f>
        <v>10</v>
      </c>
      <c r="W16" s="59">
        <f>'[1]HK3'!R10</f>
        <v>5</v>
      </c>
      <c r="X16" s="59">
        <f>'[1]HK3'!U10</f>
        <v>6</v>
      </c>
      <c r="Y16" s="59">
        <f>'[1]HK3'!X10</f>
        <v>5</v>
      </c>
      <c r="Z16" s="59">
        <f>'[1]HK3'!AA10</f>
        <v>6</v>
      </c>
      <c r="AA16" s="59">
        <f>'[1]HK3'!AD10</f>
        <v>7</v>
      </c>
      <c r="AB16" s="150">
        <f>'HK4'!J16</f>
        <v>6</v>
      </c>
      <c r="AC16" s="150">
        <f>'HK4'!M16</f>
        <v>5</v>
      </c>
      <c r="AD16" s="150">
        <f>'HK4'!P16</f>
        <v>5</v>
      </c>
      <c r="AE16" s="150">
        <f>'HK4'!S16</f>
        <v>5</v>
      </c>
      <c r="AF16" s="59">
        <f>'[1]HK4'!U10</f>
        <v>7</v>
      </c>
      <c r="AG16" s="59">
        <f>'[1]HK4'!X10</f>
        <v>6</v>
      </c>
      <c r="AH16" s="150">
        <f>'HK4'!AB16</f>
        <v>10</v>
      </c>
      <c r="AI16" s="59">
        <f>'[1]HK4'!AD10</f>
        <v>6</v>
      </c>
      <c r="AJ16" s="52">
        <f>'HK5'!J16</f>
        <v>6</v>
      </c>
      <c r="AK16" s="52">
        <f>'HK5'!M16</f>
        <v>6</v>
      </c>
      <c r="AL16" s="52">
        <f>'HK5'!P16</f>
        <v>7</v>
      </c>
      <c r="AM16" s="52">
        <f>'HK5'!S16</f>
        <v>8</v>
      </c>
      <c r="AN16" s="52">
        <f>'HK5'!V16</f>
        <v>6</v>
      </c>
      <c r="AO16" s="52">
        <f>'HK5'!Y16</f>
        <v>5</v>
      </c>
      <c r="AP16" s="52">
        <f>'HK5'!AB16</f>
        <v>7</v>
      </c>
      <c r="AQ16" s="52">
        <f>'HK5'!AE16</f>
        <v>9</v>
      </c>
      <c r="AR16" s="52">
        <f>'HK5'!AH16</f>
        <v>9</v>
      </c>
      <c r="AS16" s="52">
        <f>'HK5'!AK16</f>
        <v>0</v>
      </c>
      <c r="AT16" s="52">
        <f>'HK6'!J16</f>
        <v>8</v>
      </c>
      <c r="AU16" s="52">
        <f>'HK6'!M16</f>
        <v>5</v>
      </c>
      <c r="AV16" s="52">
        <f>'HK6'!P16</f>
        <v>7</v>
      </c>
      <c r="AW16" s="52">
        <f>'HK6'!S16</f>
        <v>5</v>
      </c>
      <c r="AX16" s="52">
        <f>'HK6'!V16</f>
        <v>6</v>
      </c>
      <c r="AY16" s="52">
        <f>'HK6'!Y16</f>
        <v>8</v>
      </c>
      <c r="AZ16" s="52">
        <f>'HK6'!AB16</f>
        <v>7</v>
      </c>
      <c r="BA16" s="52">
        <f>'HK6'!AE16</f>
        <v>0</v>
      </c>
      <c r="BB16" s="194">
        <f t="shared" si="0"/>
        <v>6.28</v>
      </c>
      <c r="BC16" s="194">
        <f t="shared" si="1"/>
        <v>6.1</v>
      </c>
      <c r="BD16" s="192" t="str">
        <f t="shared" si="2"/>
        <v>TBK</v>
      </c>
      <c r="BE16" s="192">
        <f t="shared" si="3"/>
        <v>2</v>
      </c>
      <c r="BF16" s="192">
        <f t="shared" si="4"/>
        <v>2</v>
      </c>
      <c r="BG16" s="197" t="str">
        <f t="shared" si="5"/>
        <v>Học tiếp</v>
      </c>
    </row>
    <row r="17" spans="1:59" s="133" customFormat="1" ht="18.75" customHeight="1">
      <c r="A17" s="73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170" t="s">
        <v>332</v>
      </c>
      <c r="H17" s="45">
        <v>6</v>
      </c>
      <c r="I17" s="45">
        <f>'[1]HK1'!J17</f>
        <v>7</v>
      </c>
      <c r="J17" s="45">
        <f>'[1]HK1'!M17</f>
        <v>7</v>
      </c>
      <c r="K17" s="45">
        <f>'[1]HK1'!P17</f>
        <v>5</v>
      </c>
      <c r="L17" s="45">
        <f>'[1]HK1'!S17</f>
        <v>8</v>
      </c>
      <c r="M17" s="45">
        <f>'[1]HK1'!V17</f>
        <v>6</v>
      </c>
      <c r="N17" s="45">
        <f>'[1]HK1'!Y17</f>
        <v>8</v>
      </c>
      <c r="O17" s="75">
        <f>'[1]HK2'!J17</f>
        <v>6</v>
      </c>
      <c r="P17" s="75">
        <f>'[1]HK2'!M17</f>
        <v>6</v>
      </c>
      <c r="Q17" s="75">
        <f>'[1]HK2'!P17</f>
        <v>7</v>
      </c>
      <c r="R17" s="59">
        <f>'[1]HK2'!S17</f>
        <v>6</v>
      </c>
      <c r="S17" s="59">
        <f>'[1]HK2'!V17</f>
        <v>8</v>
      </c>
      <c r="T17" s="59">
        <f>'[1]HK3'!I11</f>
        <v>6</v>
      </c>
      <c r="U17" s="59">
        <f>'[1]HK3'!L11</f>
        <v>6</v>
      </c>
      <c r="V17" s="59">
        <f>'[1]HK3'!O11</f>
        <v>10</v>
      </c>
      <c r="W17" s="59">
        <f>'[1]HK3'!R11</f>
        <v>6</v>
      </c>
      <c r="X17" s="59">
        <f>'[1]HK3'!U11</f>
        <v>7</v>
      </c>
      <c r="Y17" s="59">
        <f>'[1]HK3'!X11</f>
        <v>5</v>
      </c>
      <c r="Z17" s="59">
        <f>'[1]HK3'!AA11</f>
        <v>5</v>
      </c>
      <c r="AA17" s="59">
        <f>'[1]HK3'!AD11</f>
        <v>10</v>
      </c>
      <c r="AB17" s="150">
        <f>'HK4'!J17</f>
        <v>7</v>
      </c>
      <c r="AC17" s="150">
        <f>'HK4'!M17</f>
        <v>7</v>
      </c>
      <c r="AD17" s="150">
        <f>'HK4'!P17</f>
        <v>6</v>
      </c>
      <c r="AE17" s="150">
        <f>'HK4'!S17</f>
        <v>6</v>
      </c>
      <c r="AF17" s="59">
        <f>'[1]HK4'!U11</f>
        <v>6</v>
      </c>
      <c r="AG17" s="59">
        <f>'[1]HK4'!X11</f>
        <v>7</v>
      </c>
      <c r="AH17" s="150">
        <f>'HK4'!AB17</f>
        <v>8</v>
      </c>
      <c r="AI17" s="59">
        <f>'[1]HK4'!AD11</f>
        <v>7</v>
      </c>
      <c r="AJ17" s="52">
        <f>'HK5'!J17</f>
        <v>5</v>
      </c>
      <c r="AK17" s="52">
        <f>'HK5'!M17</f>
        <v>5</v>
      </c>
      <c r="AL17" s="52">
        <f>'HK5'!P17</f>
        <v>7</v>
      </c>
      <c r="AM17" s="52">
        <f>'HK5'!S17</f>
        <v>8</v>
      </c>
      <c r="AN17" s="52">
        <f>'HK5'!V17</f>
        <v>8</v>
      </c>
      <c r="AO17" s="52">
        <f>'HK5'!Y17</f>
        <v>8</v>
      </c>
      <c r="AP17" s="52">
        <f>'HK5'!AB17</f>
        <v>6</v>
      </c>
      <c r="AQ17" s="52">
        <f>'HK5'!AE17</f>
        <v>7</v>
      </c>
      <c r="AR17" s="52">
        <f>'HK5'!AH17</f>
        <v>7</v>
      </c>
      <c r="AS17" s="52">
        <f>'HK5'!AK17</f>
        <v>3</v>
      </c>
      <c r="AT17" s="52">
        <f>'HK6'!J17</f>
        <v>8</v>
      </c>
      <c r="AU17" s="52">
        <f>'HK6'!M17</f>
        <v>5</v>
      </c>
      <c r="AV17" s="52">
        <f>'HK6'!P17</f>
        <v>7</v>
      </c>
      <c r="AW17" s="52">
        <f>'HK6'!S17</f>
        <v>6</v>
      </c>
      <c r="AX17" s="52">
        <f>'HK6'!V17</f>
        <v>6</v>
      </c>
      <c r="AY17" s="52">
        <f>'HK6'!Y17</f>
        <v>7</v>
      </c>
      <c r="AZ17" s="52">
        <f>'HK6'!AB17</f>
        <v>7</v>
      </c>
      <c r="BA17" s="52">
        <f>'HK6'!AE17</f>
        <v>0</v>
      </c>
      <c r="BB17" s="194">
        <f t="shared" si="0"/>
        <v>6.48</v>
      </c>
      <c r="BC17" s="194">
        <f t="shared" si="1"/>
        <v>6.5</v>
      </c>
      <c r="BD17" s="192" t="str">
        <f t="shared" si="2"/>
        <v>TBK</v>
      </c>
      <c r="BE17" s="192">
        <f t="shared" si="3"/>
        <v>2</v>
      </c>
      <c r="BF17" s="192">
        <f t="shared" si="4"/>
        <v>2</v>
      </c>
      <c r="BG17" s="197" t="str">
        <f t="shared" si="5"/>
        <v>Học tiếp</v>
      </c>
    </row>
    <row r="18" spans="1:59" s="133" customFormat="1" ht="18.75" customHeight="1">
      <c r="A18" s="77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170" t="s">
        <v>332</v>
      </c>
      <c r="H18" s="45">
        <v>6</v>
      </c>
      <c r="I18" s="45">
        <f>'[1]HK1'!J18</f>
        <v>6</v>
      </c>
      <c r="J18" s="45">
        <f>'[1]HK1'!M18</f>
        <v>7</v>
      </c>
      <c r="K18" s="45">
        <f>'[1]HK1'!P18</f>
        <v>5</v>
      </c>
      <c r="L18" s="45">
        <f>'[1]HK1'!S18</f>
        <v>9</v>
      </c>
      <c r="M18" s="45">
        <f>'[1]HK1'!V18</f>
        <v>7</v>
      </c>
      <c r="N18" s="45">
        <f>'[1]HK1'!Y18</f>
        <v>8</v>
      </c>
      <c r="O18" s="75">
        <f>'[1]HK2'!J18</f>
        <v>5</v>
      </c>
      <c r="P18" s="75">
        <f>'[1]HK2'!M18</f>
        <v>6</v>
      </c>
      <c r="Q18" s="75">
        <f>'[1]HK2'!P18</f>
        <v>6</v>
      </c>
      <c r="R18" s="59">
        <f>'[1]HK2'!S18</f>
        <v>6</v>
      </c>
      <c r="S18" s="59">
        <f>'[1]HK2'!V18</f>
        <v>8</v>
      </c>
      <c r="T18" s="59">
        <f>'[1]HK3'!I12</f>
        <v>7</v>
      </c>
      <c r="U18" s="59">
        <f>'[1]HK3'!L12</f>
        <v>7</v>
      </c>
      <c r="V18" s="59">
        <f>'[1]HK3'!O12</f>
        <v>10</v>
      </c>
      <c r="W18" s="59">
        <f>'[1]HK3'!R12</f>
        <v>6</v>
      </c>
      <c r="X18" s="59">
        <f>'[1]HK3'!U12</f>
        <v>6</v>
      </c>
      <c r="Y18" s="59">
        <f>'[1]HK3'!X12</f>
        <v>5</v>
      </c>
      <c r="Z18" s="59">
        <f>'[1]HK3'!AA12</f>
        <v>6</v>
      </c>
      <c r="AA18" s="59">
        <f>'[1]HK3'!AD12</f>
        <v>8</v>
      </c>
      <c r="AB18" s="150">
        <f>'HK4'!J18</f>
        <v>8</v>
      </c>
      <c r="AC18" s="150">
        <f>'HK4'!M18</f>
        <v>5</v>
      </c>
      <c r="AD18" s="150">
        <f>'HK4'!P18</f>
        <v>6</v>
      </c>
      <c r="AE18" s="150">
        <f>'HK4'!S18</f>
        <v>6</v>
      </c>
      <c r="AF18" s="59">
        <f>'[1]HK4'!U12</f>
        <v>7</v>
      </c>
      <c r="AG18" s="59">
        <f>'[1]HK4'!X12</f>
        <v>8</v>
      </c>
      <c r="AH18" s="150">
        <f>'HK4'!AB18</f>
        <v>10</v>
      </c>
      <c r="AI18" s="59">
        <f>'[1]HK4'!AD12</f>
        <v>7</v>
      </c>
      <c r="AJ18" s="52">
        <f>'HK5'!J18</f>
        <v>8</v>
      </c>
      <c r="AK18" s="52">
        <f>'HK5'!M18</f>
        <v>6</v>
      </c>
      <c r="AL18" s="52">
        <f>'HK5'!P18</f>
        <v>8</v>
      </c>
      <c r="AM18" s="52">
        <f>'HK5'!S18</f>
        <v>8</v>
      </c>
      <c r="AN18" s="52">
        <f>'HK5'!V18</f>
        <v>9</v>
      </c>
      <c r="AO18" s="52">
        <f>'HK5'!Y18</f>
        <v>5</v>
      </c>
      <c r="AP18" s="52">
        <f>'HK5'!AB18</f>
        <v>6</v>
      </c>
      <c r="AQ18" s="52">
        <f>'HK5'!AE18</f>
        <v>9</v>
      </c>
      <c r="AR18" s="52">
        <f>'HK5'!AH18</f>
        <v>9</v>
      </c>
      <c r="AS18" s="52">
        <f>'HK5'!AK18</f>
        <v>7</v>
      </c>
      <c r="AT18" s="52">
        <f>'HK6'!J18</f>
        <v>7</v>
      </c>
      <c r="AU18" s="52">
        <f>'HK6'!M18</f>
        <v>5</v>
      </c>
      <c r="AV18" s="52">
        <f>'HK6'!P18</f>
        <v>9</v>
      </c>
      <c r="AW18" s="52">
        <f>'HK6'!S18</f>
        <v>5</v>
      </c>
      <c r="AX18" s="52">
        <f>'HK6'!V18</f>
        <v>8</v>
      </c>
      <c r="AY18" s="52">
        <f>'HK6'!Y18</f>
        <v>9</v>
      </c>
      <c r="AZ18" s="52">
        <f>'HK6'!AB18</f>
        <v>6</v>
      </c>
      <c r="BA18" s="52">
        <f>'HK6'!AE18</f>
        <v>2</v>
      </c>
      <c r="BB18" s="194">
        <f t="shared" si="0"/>
        <v>7.22</v>
      </c>
      <c r="BC18" s="194">
        <f t="shared" si="1"/>
        <v>6.76</v>
      </c>
      <c r="BD18" s="192" t="str">
        <f t="shared" si="2"/>
        <v>TBK</v>
      </c>
      <c r="BE18" s="192">
        <f t="shared" si="3"/>
        <v>1</v>
      </c>
      <c r="BF18" s="192">
        <f t="shared" si="4"/>
        <v>1</v>
      </c>
      <c r="BG18" s="197" t="str">
        <f t="shared" si="5"/>
        <v>Học tiếp</v>
      </c>
    </row>
    <row r="19" spans="1:58" s="500" customFormat="1" ht="22.5" customHeight="1" hidden="1">
      <c r="A19" s="507">
        <v>10</v>
      </c>
      <c r="B19" s="508" t="s">
        <v>210</v>
      </c>
      <c r="C19" s="509" t="s">
        <v>110</v>
      </c>
      <c r="D19" s="511">
        <v>409160057</v>
      </c>
      <c r="E19" s="496" t="s">
        <v>245</v>
      </c>
      <c r="F19" s="497" t="s">
        <v>19</v>
      </c>
      <c r="G19" s="512" t="s">
        <v>93</v>
      </c>
      <c r="H19" s="495"/>
      <c r="I19" s="513"/>
      <c r="J19" s="499">
        <f>IF(I19="",H19,IF(H19&gt;=5,I19,MAX(H19,I19)))</f>
        <v>0</v>
      </c>
      <c r="K19" s="495"/>
      <c r="L19" s="513"/>
      <c r="M19" s="499">
        <f>IF(L19="",K19,IF(K19&gt;=5,L19,MAX(K19,L19)))</f>
        <v>0</v>
      </c>
      <c r="N19" s="495"/>
      <c r="O19" s="513"/>
      <c r="P19" s="499">
        <f>IF(O19="",N19,IF(N19&gt;=5,O19,MAX(N19,O19)))</f>
        <v>0</v>
      </c>
      <c r="Q19" s="495"/>
      <c r="R19" s="513"/>
      <c r="S19" s="499">
        <f>IF(R19="",Q19,IF(Q19&gt;=5,R19,MAX(Q19,R19)))</f>
        <v>0</v>
      </c>
      <c r="T19" s="495"/>
      <c r="U19" s="513"/>
      <c r="V19" s="499">
        <f>IF(U19="",T19,IF(T19&gt;=5,U19,MAX(T19,U19)))</f>
        <v>0</v>
      </c>
      <c r="W19" s="495"/>
      <c r="X19" s="513"/>
      <c r="Y19" s="499">
        <f>IF(X19="",W19,IF(W19&gt;=5,X19,MAX(W19,X19)))</f>
        <v>0</v>
      </c>
      <c r="Z19" s="495"/>
      <c r="AA19" s="513"/>
      <c r="AB19" s="150">
        <f>'HK4'!J19</f>
        <v>0</v>
      </c>
      <c r="AC19" s="150">
        <f>'HK4'!M19</f>
        <v>5</v>
      </c>
      <c r="AD19" s="150">
        <f>'HK4'!P19</f>
        <v>0</v>
      </c>
      <c r="AE19" s="150">
        <f>'HK4'!S19</f>
        <v>0</v>
      </c>
      <c r="AF19" s="499">
        <v>6</v>
      </c>
      <c r="AG19" s="513"/>
      <c r="AH19" s="150">
        <f>'HK4'!AB19</f>
        <v>0</v>
      </c>
      <c r="AI19" s="499"/>
      <c r="AJ19" s="52">
        <f>'HK5'!J19</f>
        <v>0</v>
      </c>
      <c r="AK19" s="52">
        <f>'HK5'!M19</f>
        <v>0</v>
      </c>
      <c r="AL19" s="52">
        <f>'HK5'!P19</f>
        <v>0</v>
      </c>
      <c r="AM19" s="52">
        <f>'HK5'!S19</f>
        <v>0</v>
      </c>
      <c r="AN19" s="52">
        <f>'HK5'!V19</f>
        <v>0</v>
      </c>
      <c r="AO19" s="52">
        <f>'HK5'!Y19</f>
        <v>0</v>
      </c>
      <c r="AP19" s="52">
        <f>'HK5'!AB19</f>
        <v>0</v>
      </c>
      <c r="AQ19" s="52">
        <f>'HK5'!AE19</f>
        <v>6</v>
      </c>
      <c r="AR19" s="52">
        <f>'HK5'!AH19</f>
        <v>6</v>
      </c>
      <c r="AS19" s="52">
        <f>'HK5'!AK19</f>
        <v>0</v>
      </c>
      <c r="AT19" s="52">
        <f>'HK6'!J19</f>
        <v>0</v>
      </c>
      <c r="AU19" s="52">
        <f>'HK6'!M19</f>
        <v>0</v>
      </c>
      <c r="AV19" s="52">
        <f>'HK6'!P19</f>
        <v>0</v>
      </c>
      <c r="AW19" s="52">
        <f>'HK6'!S19</f>
        <v>0</v>
      </c>
      <c r="AX19" s="52">
        <f>'HK6'!V19</f>
        <v>0</v>
      </c>
      <c r="AY19" s="52">
        <f>'HK6'!Y19</f>
        <v>0</v>
      </c>
      <c r="AZ19" s="52">
        <f>'HK6'!AB19</f>
        <v>0</v>
      </c>
      <c r="BA19" s="52">
        <f>'HK6'!AE19</f>
        <v>0</v>
      </c>
      <c r="BB19" s="194">
        <f t="shared" si="0"/>
        <v>0</v>
      </c>
      <c r="BC19" s="194">
        <f t="shared" si="1"/>
        <v>0.36</v>
      </c>
      <c r="BE19" s="192">
        <f t="shared" si="3"/>
        <v>26</v>
      </c>
      <c r="BF19" s="192">
        <f t="shared" si="4"/>
        <v>82</v>
      </c>
    </row>
    <row r="20" spans="1:59" s="133" customFormat="1" ht="18.75" customHeight="1">
      <c r="A20" s="73">
        <v>10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170" t="s">
        <v>332</v>
      </c>
      <c r="H20" s="45">
        <v>6</v>
      </c>
      <c r="I20" s="45">
        <f>'[1]HK1'!J20</f>
        <v>5</v>
      </c>
      <c r="J20" s="45">
        <f>'[1]HK1'!M20</f>
        <v>6</v>
      </c>
      <c r="K20" s="45">
        <f>'[1]HK1'!P20</f>
        <v>7</v>
      </c>
      <c r="L20" s="45">
        <f>'[1]HK1'!S20</f>
        <v>8</v>
      </c>
      <c r="M20" s="45">
        <f>'[1]HK1'!V20</f>
        <v>6</v>
      </c>
      <c r="N20" s="45">
        <f>'[1]HK1'!Y20</f>
        <v>6</v>
      </c>
      <c r="O20" s="75">
        <f>'[1]HK2'!J20</f>
        <v>7</v>
      </c>
      <c r="P20" s="75">
        <f>'[1]HK2'!M20</f>
        <v>4</v>
      </c>
      <c r="Q20" s="75">
        <f>'[1]HK2'!P20</f>
        <v>5</v>
      </c>
      <c r="R20" s="59">
        <f>'[1]HK2'!S20</f>
        <v>4</v>
      </c>
      <c r="S20" s="59">
        <f>'[1]HK2'!V20</f>
        <v>8</v>
      </c>
      <c r="T20" s="59">
        <f>'[1]HK3'!I14</f>
        <v>5</v>
      </c>
      <c r="U20" s="59">
        <f>'[1]HK3'!L14</f>
        <v>6</v>
      </c>
      <c r="V20" s="59">
        <f>'[1]HK3'!O14</f>
        <v>8</v>
      </c>
      <c r="W20" s="59">
        <f>'[1]HK3'!R14</f>
        <v>2</v>
      </c>
      <c r="X20" s="59">
        <f>'[1]HK3'!U14</f>
        <v>3</v>
      </c>
      <c r="Y20" s="59">
        <f>'[1]HK3'!X14</f>
        <v>6</v>
      </c>
      <c r="Z20" s="59">
        <f>'[1]HK3'!AA14</f>
        <v>5</v>
      </c>
      <c r="AA20" s="59">
        <f>'[1]HK3'!AD14</f>
        <v>5</v>
      </c>
      <c r="AB20" s="150">
        <f>'HK4'!J20</f>
        <v>6</v>
      </c>
      <c r="AC20" s="150">
        <f>'HK4'!M20</f>
        <v>5</v>
      </c>
      <c r="AD20" s="150">
        <f>'HK4'!P20</f>
        <v>6</v>
      </c>
      <c r="AE20" s="150">
        <f>'HK4'!S20</f>
        <v>7</v>
      </c>
      <c r="AF20" s="59">
        <f>'[1]HK4'!U14</f>
        <v>6</v>
      </c>
      <c r="AG20" s="59">
        <f>'[1]HK4'!X14</f>
        <v>6</v>
      </c>
      <c r="AH20" s="150">
        <f>'HK4'!AB20</f>
        <v>8</v>
      </c>
      <c r="AI20" s="59">
        <f>'[1]HK4'!AD14</f>
        <v>5</v>
      </c>
      <c r="AJ20" s="52">
        <f>'HK5'!J20</f>
        <v>5</v>
      </c>
      <c r="AK20" s="52">
        <f>'HK5'!M20</f>
        <v>5</v>
      </c>
      <c r="AL20" s="52">
        <f>'HK5'!P20</f>
        <v>6</v>
      </c>
      <c r="AM20" s="52">
        <f>'HK5'!S20</f>
        <v>8</v>
      </c>
      <c r="AN20" s="52">
        <f>'HK5'!V20</f>
        <v>5</v>
      </c>
      <c r="AO20" s="52">
        <f>'HK5'!Y20</f>
        <v>5</v>
      </c>
      <c r="AP20" s="52">
        <f>'HK5'!AB20</f>
        <v>5</v>
      </c>
      <c r="AQ20" s="52">
        <f>'HK5'!AE20</f>
        <v>8</v>
      </c>
      <c r="AR20" s="52">
        <f>'HK5'!AH20</f>
        <v>8</v>
      </c>
      <c r="AS20" s="52">
        <f>'HK5'!AK20</f>
        <v>0</v>
      </c>
      <c r="AT20" s="52">
        <f>'HK6'!J20</f>
        <v>5</v>
      </c>
      <c r="AU20" s="52">
        <f>'HK6'!M20</f>
        <v>5</v>
      </c>
      <c r="AV20" s="52">
        <f>'HK6'!P20</f>
        <v>7</v>
      </c>
      <c r="AW20" s="52">
        <f>'HK6'!S20</f>
        <v>4</v>
      </c>
      <c r="AX20" s="52">
        <f>'HK6'!V20</f>
        <v>6</v>
      </c>
      <c r="AY20" s="52">
        <f>'HK6'!Y20</f>
        <v>7</v>
      </c>
      <c r="AZ20" s="52">
        <f>'HK6'!AB20</f>
        <v>6</v>
      </c>
      <c r="BA20" s="52">
        <f>'HK6'!AE20</f>
        <v>0</v>
      </c>
      <c r="BB20" s="194">
        <f t="shared" si="0"/>
        <v>5.58</v>
      </c>
      <c r="BC20" s="194">
        <f t="shared" si="1"/>
        <v>5.62</v>
      </c>
      <c r="BD20" s="192" t="str">
        <f aca="true" t="shared" si="6" ref="BD20:BD41">IF(BC20&gt;=9,"Xuất Sắc",IF(BC20&gt;=8,"Giỏi",IF(BC20&gt;=7,"Khá",IF(BC20&gt;=6,"TBK",IF(BC20&gt;=5,"TB",IF(BC20&gt;=4,"Yếu","Kém"))))))</f>
        <v>TB</v>
      </c>
      <c r="BE20" s="192">
        <f t="shared" si="3"/>
        <v>7</v>
      </c>
      <c r="BF20" s="192">
        <f t="shared" si="4"/>
        <v>20</v>
      </c>
      <c r="BG20" s="197" t="str">
        <f aca="true" t="shared" si="7" ref="BG20:BG41">IF(AND(BB20&gt;=5,BF20&lt;=25),"Học tiếp",IF(OR(BB20&lt;3.5,BC20&lt;4),"Thôi học","Ngừng học"))</f>
        <v>Học tiếp</v>
      </c>
    </row>
    <row r="21" spans="1:59" s="133" customFormat="1" ht="18.75" customHeight="1">
      <c r="A21" s="77">
        <v>11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170" t="s">
        <v>332</v>
      </c>
      <c r="H21" s="45">
        <v>5</v>
      </c>
      <c r="I21" s="45">
        <f>'[1]HK1'!J21</f>
        <v>5</v>
      </c>
      <c r="J21" s="45">
        <f>'[1]HK1'!M21</f>
        <v>6</v>
      </c>
      <c r="K21" s="45">
        <f>'[1]HK1'!P21</f>
        <v>5</v>
      </c>
      <c r="L21" s="45">
        <f>'[1]HK1'!S21</f>
        <v>6</v>
      </c>
      <c r="M21" s="45">
        <f>'[1]HK1'!V21</f>
        <v>7</v>
      </c>
      <c r="N21" s="45">
        <f>'[1]HK1'!Y21</f>
        <v>8</v>
      </c>
      <c r="O21" s="75">
        <f>'[1]HK2'!J21</f>
        <v>6</v>
      </c>
      <c r="P21" s="75">
        <f>'[1]HK2'!M21</f>
        <v>7</v>
      </c>
      <c r="Q21" s="75">
        <f>'[1]HK2'!P21</f>
        <v>5</v>
      </c>
      <c r="R21" s="59">
        <f>'[1]HK2'!S21</f>
        <v>6</v>
      </c>
      <c r="S21" s="59">
        <f>'[1]HK2'!V21</f>
        <v>9</v>
      </c>
      <c r="T21" s="59">
        <f>'[1]HK3'!I15</f>
        <v>6</v>
      </c>
      <c r="U21" s="59">
        <f>'[1]HK3'!L15</f>
        <v>7</v>
      </c>
      <c r="V21" s="59">
        <f>'[1]HK3'!O15</f>
        <v>10</v>
      </c>
      <c r="W21" s="59">
        <f>'[1]HK3'!R15</f>
        <v>7</v>
      </c>
      <c r="X21" s="59">
        <f>'[1]HK3'!U15</f>
        <v>6</v>
      </c>
      <c r="Y21" s="59">
        <f>'[1]HK3'!X15</f>
        <v>5</v>
      </c>
      <c r="Z21" s="59">
        <f>'[1]HK3'!AA15</f>
        <v>5</v>
      </c>
      <c r="AA21" s="59">
        <f>'[1]HK3'!AD15</f>
        <v>8</v>
      </c>
      <c r="AB21" s="150">
        <f>'HK4'!J21</f>
        <v>7</v>
      </c>
      <c r="AC21" s="150">
        <f>'HK4'!M21</f>
        <v>5</v>
      </c>
      <c r="AD21" s="150">
        <f>'HK4'!P21</f>
        <v>5</v>
      </c>
      <c r="AE21" s="150">
        <f>'HK4'!S21</f>
        <v>5</v>
      </c>
      <c r="AF21" s="59">
        <f>'[1]HK4'!U15</f>
        <v>6</v>
      </c>
      <c r="AG21" s="59">
        <f>'[1]HK4'!X15</f>
        <v>7</v>
      </c>
      <c r="AH21" s="150">
        <f>'HK4'!AB21</f>
        <v>0</v>
      </c>
      <c r="AI21" s="59">
        <f>'[1]HK4'!AD15</f>
        <v>5</v>
      </c>
      <c r="AJ21" s="52">
        <f>'HK5'!J21</f>
        <v>7</v>
      </c>
      <c r="AK21" s="52">
        <f>'HK5'!M21</f>
        <v>5</v>
      </c>
      <c r="AL21" s="52">
        <f>'HK5'!P21</f>
        <v>7</v>
      </c>
      <c r="AM21" s="52">
        <f>'HK5'!S21</f>
        <v>8</v>
      </c>
      <c r="AN21" s="52">
        <f>'HK5'!V21</f>
        <v>7</v>
      </c>
      <c r="AO21" s="52">
        <f>'HK5'!Y21</f>
        <v>5</v>
      </c>
      <c r="AP21" s="52">
        <f>'HK5'!AB21</f>
        <v>7</v>
      </c>
      <c r="AQ21" s="52">
        <f>'HK5'!AE21</f>
        <v>8</v>
      </c>
      <c r="AR21" s="52">
        <f>'HK5'!AH21</f>
        <v>8</v>
      </c>
      <c r="AS21" s="52">
        <f>'HK5'!AK21</f>
        <v>0</v>
      </c>
      <c r="AT21" s="52">
        <f>'HK6'!J21</f>
        <v>8</v>
      </c>
      <c r="AU21" s="52">
        <f>'HK6'!M21</f>
        <v>6</v>
      </c>
      <c r="AV21" s="52">
        <f>'HK6'!P21</f>
        <v>7</v>
      </c>
      <c r="AW21" s="52">
        <f>'HK6'!S21</f>
        <v>6</v>
      </c>
      <c r="AX21" s="52">
        <f>'HK6'!V21</f>
        <v>7</v>
      </c>
      <c r="AY21" s="52">
        <f>'HK6'!Y21</f>
        <v>8</v>
      </c>
      <c r="AZ21" s="52">
        <f>'HK6'!AB21</f>
        <v>6</v>
      </c>
      <c r="BA21" s="52">
        <f>'HK6'!AE21</f>
        <v>0</v>
      </c>
      <c r="BB21" s="194">
        <f t="shared" si="0"/>
        <v>6.56</v>
      </c>
      <c r="BC21" s="194">
        <f t="shared" si="1"/>
        <v>6.19</v>
      </c>
      <c r="BD21" s="192" t="str">
        <f t="shared" si="6"/>
        <v>TBK</v>
      </c>
      <c r="BE21" s="192">
        <f t="shared" si="3"/>
        <v>3</v>
      </c>
      <c r="BF21" s="192">
        <f t="shared" si="4"/>
        <v>3</v>
      </c>
      <c r="BG21" s="197" t="str">
        <f t="shared" si="7"/>
        <v>Học tiếp</v>
      </c>
    </row>
    <row r="22" spans="1:59" s="133" customFormat="1" ht="18.75" customHeight="1">
      <c r="A22" s="73">
        <v>12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170" t="s">
        <v>332</v>
      </c>
      <c r="H22" s="45">
        <v>8</v>
      </c>
      <c r="I22" s="45">
        <f>'[1]HK1'!J22</f>
        <v>8</v>
      </c>
      <c r="J22" s="45">
        <f>'[1]HK1'!M22</f>
        <v>8</v>
      </c>
      <c r="K22" s="45">
        <f>'[1]HK1'!P22</f>
        <v>5</v>
      </c>
      <c r="L22" s="45">
        <f>'[1]HK1'!S22</f>
        <v>8</v>
      </c>
      <c r="M22" s="45">
        <f>'[1]HK1'!V22</f>
        <v>5</v>
      </c>
      <c r="N22" s="45">
        <f>'[1]HK1'!Y22</f>
        <v>9</v>
      </c>
      <c r="O22" s="75">
        <f>'[1]HK2'!J22</f>
        <v>6</v>
      </c>
      <c r="P22" s="75">
        <f>'[1]HK2'!M22</f>
        <v>7</v>
      </c>
      <c r="Q22" s="75">
        <f>'[1]HK2'!P22</f>
        <v>8</v>
      </c>
      <c r="R22" s="59">
        <f>'[1]HK2'!S22</f>
        <v>6</v>
      </c>
      <c r="S22" s="59">
        <f>'[1]HK2'!V22</f>
        <v>9</v>
      </c>
      <c r="T22" s="59">
        <f>'[1]HK3'!I16</f>
        <v>6</v>
      </c>
      <c r="U22" s="59">
        <f>'[1]HK3'!L16</f>
        <v>7</v>
      </c>
      <c r="V22" s="59">
        <f>'[1]HK3'!O16</f>
        <v>10</v>
      </c>
      <c r="W22" s="59">
        <f>'[1]HK3'!R16</f>
        <v>7</v>
      </c>
      <c r="X22" s="59">
        <f>'[1]HK3'!U16</f>
        <v>6</v>
      </c>
      <c r="Y22" s="59">
        <f>'[1]HK3'!X16</f>
        <v>6</v>
      </c>
      <c r="Z22" s="59">
        <f>'[1]HK3'!AA16</f>
        <v>5</v>
      </c>
      <c r="AA22" s="59">
        <f>'[1]HK3'!AD16</f>
        <v>9</v>
      </c>
      <c r="AB22" s="150">
        <f>'HK4'!J22</f>
        <v>7</v>
      </c>
      <c r="AC22" s="150">
        <f>'HK4'!M22</f>
        <v>6</v>
      </c>
      <c r="AD22" s="150">
        <f>'HK4'!P22</f>
        <v>7</v>
      </c>
      <c r="AE22" s="150">
        <f>'HK4'!S22</f>
        <v>6</v>
      </c>
      <c r="AF22" s="59">
        <f>'[1]HK4'!U16</f>
        <v>7</v>
      </c>
      <c r="AG22" s="59">
        <f>'[1]HK4'!X16</f>
        <v>7</v>
      </c>
      <c r="AH22" s="150">
        <f>'HK4'!AB22</f>
        <v>10</v>
      </c>
      <c r="AI22" s="59">
        <f>'[1]HK4'!AD16</f>
        <v>7</v>
      </c>
      <c r="AJ22" s="52">
        <f>'HK5'!J22</f>
        <v>6</v>
      </c>
      <c r="AK22" s="52">
        <f>'HK5'!M22</f>
        <v>7</v>
      </c>
      <c r="AL22" s="52">
        <f>'HK5'!P22</f>
        <v>7</v>
      </c>
      <c r="AM22" s="52">
        <f>'HK5'!S22</f>
        <v>9</v>
      </c>
      <c r="AN22" s="52">
        <f>'HK5'!V22</f>
        <v>9</v>
      </c>
      <c r="AO22" s="52">
        <f>'HK5'!Y22</f>
        <v>6</v>
      </c>
      <c r="AP22" s="52">
        <f>'HK5'!AB22</f>
        <v>7</v>
      </c>
      <c r="AQ22" s="52">
        <f>'HK5'!AE22</f>
        <v>8</v>
      </c>
      <c r="AR22" s="52">
        <f>'HK5'!AH22</f>
        <v>8</v>
      </c>
      <c r="AS22" s="52">
        <f>'HK5'!AK22</f>
        <v>0</v>
      </c>
      <c r="AT22" s="52">
        <f>'HK6'!J22</f>
        <v>9</v>
      </c>
      <c r="AU22" s="52">
        <f>'HK6'!M22</f>
        <v>6</v>
      </c>
      <c r="AV22" s="52">
        <f>'HK6'!P22</f>
        <v>9</v>
      </c>
      <c r="AW22" s="52">
        <f>'HK6'!S22</f>
        <v>6</v>
      </c>
      <c r="AX22" s="52">
        <f>'HK6'!V22</f>
        <v>8</v>
      </c>
      <c r="AY22" s="52">
        <f>'HK6'!Y22</f>
        <v>9</v>
      </c>
      <c r="AZ22" s="52">
        <f>'HK6'!AB22</f>
        <v>4</v>
      </c>
      <c r="BA22" s="52">
        <f>'HK6'!AE22</f>
        <v>0</v>
      </c>
      <c r="BB22" s="194">
        <f t="shared" si="0"/>
        <v>7.38</v>
      </c>
      <c r="BC22" s="194">
        <f t="shared" si="1"/>
        <v>7.03</v>
      </c>
      <c r="BD22" s="192" t="str">
        <f t="shared" si="6"/>
        <v>Khá</v>
      </c>
      <c r="BE22" s="192">
        <f t="shared" si="3"/>
        <v>3</v>
      </c>
      <c r="BF22" s="192">
        <f t="shared" si="4"/>
        <v>2</v>
      </c>
      <c r="BG22" s="197" t="str">
        <f t="shared" si="7"/>
        <v>Học tiếp</v>
      </c>
    </row>
    <row r="23" spans="1:59" s="133" customFormat="1" ht="18.75" customHeight="1">
      <c r="A23" s="77">
        <v>13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170" t="s">
        <v>332</v>
      </c>
      <c r="H23" s="45">
        <v>6</v>
      </c>
      <c r="I23" s="45">
        <f>'[1]HK1'!J23</f>
        <v>7</v>
      </c>
      <c r="J23" s="45">
        <f>'[1]HK1'!M23</f>
        <v>6</v>
      </c>
      <c r="K23" s="45">
        <f>'[1]HK1'!P23</f>
        <v>5</v>
      </c>
      <c r="L23" s="45">
        <f>'[1]HK1'!S23</f>
        <v>8</v>
      </c>
      <c r="M23" s="45">
        <f>'[1]HK1'!V23</f>
        <v>5</v>
      </c>
      <c r="N23" s="45">
        <f>'[1]HK1'!Y23</f>
        <v>6</v>
      </c>
      <c r="O23" s="75">
        <f>'[1]HK2'!J23</f>
        <v>6</v>
      </c>
      <c r="P23" s="75">
        <f>'[1]HK2'!M23</f>
        <v>5</v>
      </c>
      <c r="Q23" s="75">
        <f>'[1]HK2'!P23</f>
        <v>5</v>
      </c>
      <c r="R23" s="59">
        <f>'[1]HK2'!S23</f>
        <v>5</v>
      </c>
      <c r="S23" s="59">
        <f>'[1]HK2'!V23</f>
        <v>8</v>
      </c>
      <c r="T23" s="59">
        <f>'[1]HK3'!I17</f>
        <v>5</v>
      </c>
      <c r="U23" s="59">
        <f>'[1]HK3'!L17</f>
        <v>6</v>
      </c>
      <c r="V23" s="59">
        <f>'[1]HK3'!O17</f>
        <v>10</v>
      </c>
      <c r="W23" s="59">
        <f>'[1]HK3'!R17</f>
        <v>6</v>
      </c>
      <c r="X23" s="59">
        <f>'[1]HK3'!U17</f>
        <v>4</v>
      </c>
      <c r="Y23" s="59">
        <f>'[1]HK3'!X17</f>
        <v>5</v>
      </c>
      <c r="Z23" s="59">
        <f>'[1]HK3'!AA17</f>
        <v>5</v>
      </c>
      <c r="AA23" s="59">
        <f>'[1]HK3'!AD17</f>
        <v>8</v>
      </c>
      <c r="AB23" s="150">
        <f>'HK4'!J23</f>
        <v>6</v>
      </c>
      <c r="AC23" s="150">
        <f>'HK4'!M23</f>
        <v>5</v>
      </c>
      <c r="AD23" s="150">
        <f>'HK4'!P23</f>
        <v>5</v>
      </c>
      <c r="AE23" s="150">
        <f>'HK4'!S23</f>
        <v>6</v>
      </c>
      <c r="AF23" s="59">
        <f>'[1]HK4'!U17</f>
        <v>7</v>
      </c>
      <c r="AG23" s="59">
        <f>'[1]HK4'!X17</f>
        <v>7</v>
      </c>
      <c r="AH23" s="150">
        <f>'HK4'!AB23</f>
        <v>10</v>
      </c>
      <c r="AI23" s="59">
        <f>'[1]HK4'!AD17</f>
        <v>8</v>
      </c>
      <c r="AJ23" s="52">
        <f>'HK5'!J23</f>
        <v>6</v>
      </c>
      <c r="AK23" s="52">
        <f>'HK5'!M23</f>
        <v>6</v>
      </c>
      <c r="AL23" s="52">
        <f>'HK5'!P23</f>
        <v>7</v>
      </c>
      <c r="AM23" s="52">
        <f>'HK5'!S23</f>
        <v>7</v>
      </c>
      <c r="AN23" s="52">
        <f>'HK5'!V23</f>
        <v>7</v>
      </c>
      <c r="AO23" s="52">
        <f>'HK5'!Y23</f>
        <v>5</v>
      </c>
      <c r="AP23" s="52">
        <f>'HK5'!AB23</f>
        <v>7</v>
      </c>
      <c r="AQ23" s="52">
        <f>'HK5'!AE23</f>
        <v>8</v>
      </c>
      <c r="AR23" s="52">
        <f>'HK5'!AH23</f>
        <v>8</v>
      </c>
      <c r="AS23" s="52">
        <f>'HK5'!AK23</f>
        <v>0</v>
      </c>
      <c r="AT23" s="52">
        <f>'HK6'!J23</f>
        <v>7</v>
      </c>
      <c r="AU23" s="52">
        <f>'HK6'!M23</f>
        <v>5</v>
      </c>
      <c r="AV23" s="52">
        <f>'HK6'!P23</f>
        <v>5</v>
      </c>
      <c r="AW23" s="52">
        <f>'HK6'!S23</f>
        <v>4</v>
      </c>
      <c r="AX23" s="52">
        <f>'HK6'!V23</f>
        <v>6</v>
      </c>
      <c r="AY23" s="52">
        <f>'HK6'!Y23</f>
        <v>8</v>
      </c>
      <c r="AZ23" s="52">
        <f>'HK6'!AB23</f>
        <v>6</v>
      </c>
      <c r="BA23" s="52">
        <f>'HK6'!AE23</f>
        <v>0</v>
      </c>
      <c r="BB23" s="194">
        <f t="shared" si="0"/>
        <v>5.94</v>
      </c>
      <c r="BC23" s="194">
        <f t="shared" si="1"/>
        <v>5.89</v>
      </c>
      <c r="BD23" s="192" t="str">
        <f t="shared" si="6"/>
        <v>TB</v>
      </c>
      <c r="BE23" s="192">
        <f t="shared" si="3"/>
        <v>4</v>
      </c>
      <c r="BF23" s="192">
        <f t="shared" si="4"/>
        <v>8</v>
      </c>
      <c r="BG23" s="197" t="str">
        <f t="shared" si="7"/>
        <v>Học tiếp</v>
      </c>
    </row>
    <row r="24" spans="1:59" s="133" customFormat="1" ht="18.75" customHeight="1">
      <c r="A24" s="73">
        <v>14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170" t="s">
        <v>332</v>
      </c>
      <c r="H24" s="45">
        <v>7</v>
      </c>
      <c r="I24" s="45">
        <f>'[1]HK1'!J24</f>
        <v>8</v>
      </c>
      <c r="J24" s="45">
        <f>'[1]HK1'!M24</f>
        <v>6</v>
      </c>
      <c r="K24" s="45">
        <f>'[1]HK1'!P24</f>
        <v>5</v>
      </c>
      <c r="L24" s="45">
        <f>'[1]HK1'!S24</f>
        <v>8</v>
      </c>
      <c r="M24" s="45">
        <f>'[1]HK1'!V24</f>
        <v>6</v>
      </c>
      <c r="N24" s="45">
        <f>'[1]HK1'!Y24</f>
        <v>7</v>
      </c>
      <c r="O24" s="75">
        <f>'[1]HK2'!J24</f>
        <v>5</v>
      </c>
      <c r="P24" s="75">
        <f>'[1]HK2'!M24</f>
        <v>6</v>
      </c>
      <c r="Q24" s="75">
        <f>'[1]HK2'!P24</f>
        <v>5</v>
      </c>
      <c r="R24" s="59">
        <f>'[1]HK2'!S24</f>
        <v>6</v>
      </c>
      <c r="S24" s="59">
        <f>'[1]HK2'!V24</f>
        <v>9</v>
      </c>
      <c r="T24" s="59">
        <f>'[1]HK3'!I18</f>
        <v>6</v>
      </c>
      <c r="U24" s="59">
        <f>'[1]HK3'!L18</f>
        <v>6</v>
      </c>
      <c r="V24" s="59">
        <f>'[1]HK3'!O18</f>
        <v>10</v>
      </c>
      <c r="W24" s="59">
        <f>'[1]HK3'!R18</f>
        <v>6</v>
      </c>
      <c r="X24" s="59">
        <f>'[1]HK3'!U18</f>
        <v>4</v>
      </c>
      <c r="Y24" s="59">
        <f>'[1]HK3'!X18</f>
        <v>5</v>
      </c>
      <c r="Z24" s="59">
        <f>'[1]HK3'!AA18</f>
        <v>5</v>
      </c>
      <c r="AA24" s="59">
        <f>'[1]HK3'!AD18</f>
        <v>7</v>
      </c>
      <c r="AB24" s="150">
        <f>'HK4'!J24</f>
        <v>7</v>
      </c>
      <c r="AC24" s="150">
        <f>'HK4'!M24</f>
        <v>5</v>
      </c>
      <c r="AD24" s="150">
        <f>'HK4'!P24</f>
        <v>7</v>
      </c>
      <c r="AE24" s="150">
        <f>'HK4'!S24</f>
        <v>5</v>
      </c>
      <c r="AF24" s="59">
        <f>'[1]HK4'!U18</f>
        <v>7</v>
      </c>
      <c r="AG24" s="59">
        <f>'[1]HK4'!X18</f>
        <v>5</v>
      </c>
      <c r="AH24" s="150">
        <f>'HK4'!AB24</f>
        <v>0</v>
      </c>
      <c r="AI24" s="59">
        <f>'[1]HK4'!AD18</f>
        <v>6</v>
      </c>
      <c r="AJ24" s="52">
        <f>'HK5'!J24</f>
        <v>7</v>
      </c>
      <c r="AK24" s="52">
        <f>'HK5'!M24</f>
        <v>5</v>
      </c>
      <c r="AL24" s="52">
        <f>'HK5'!P24</f>
        <v>7</v>
      </c>
      <c r="AM24" s="52">
        <f>'HK5'!S24</f>
        <v>7</v>
      </c>
      <c r="AN24" s="52">
        <f>'HK5'!V24</f>
        <v>8</v>
      </c>
      <c r="AO24" s="52">
        <f>'HK5'!Y24</f>
        <v>5</v>
      </c>
      <c r="AP24" s="52">
        <f>'HK5'!AB24</f>
        <v>8</v>
      </c>
      <c r="AQ24" s="52">
        <f>'HK5'!AE24</f>
        <v>8</v>
      </c>
      <c r="AR24" s="52">
        <f>'HK5'!AH24</f>
        <v>8</v>
      </c>
      <c r="AS24" s="52">
        <f>'HK5'!AK24</f>
        <v>0</v>
      </c>
      <c r="AT24" s="52">
        <f>'HK6'!J24</f>
        <v>5</v>
      </c>
      <c r="AU24" s="52">
        <f>'HK6'!M24</f>
        <v>6</v>
      </c>
      <c r="AV24" s="52">
        <f>'HK6'!P24</f>
        <v>8</v>
      </c>
      <c r="AW24" s="52">
        <f>'HK6'!S24</f>
        <v>4</v>
      </c>
      <c r="AX24" s="52">
        <f>'HK6'!V24</f>
        <v>5</v>
      </c>
      <c r="AY24" s="52">
        <f>'HK6'!Y24</f>
        <v>7</v>
      </c>
      <c r="AZ24" s="52">
        <f>'HK6'!AB24</f>
        <v>6</v>
      </c>
      <c r="BA24" s="52">
        <f>'HK6'!AE24</f>
        <v>0</v>
      </c>
      <c r="BB24" s="194">
        <f t="shared" si="0"/>
        <v>5.96</v>
      </c>
      <c r="BC24" s="194">
        <f t="shared" si="1"/>
        <v>6</v>
      </c>
      <c r="BD24" s="192" t="str">
        <f t="shared" si="6"/>
        <v>TBK</v>
      </c>
      <c r="BE24" s="192">
        <f t="shared" si="3"/>
        <v>5</v>
      </c>
      <c r="BF24" s="192">
        <f t="shared" si="4"/>
        <v>9</v>
      </c>
      <c r="BG24" s="197" t="str">
        <f t="shared" si="7"/>
        <v>Học tiếp</v>
      </c>
    </row>
    <row r="25" spans="1:59" s="133" customFormat="1" ht="18.75" customHeight="1">
      <c r="A25" s="77">
        <v>15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171" t="s">
        <v>332</v>
      </c>
      <c r="H25" s="45">
        <v>6</v>
      </c>
      <c r="I25" s="45">
        <f>'[1]HK1'!J25</f>
        <v>7</v>
      </c>
      <c r="J25" s="45">
        <f>'[1]HK1'!M25</f>
        <v>5</v>
      </c>
      <c r="K25" s="45">
        <f>'[1]HK1'!P25</f>
        <v>5</v>
      </c>
      <c r="L25" s="45">
        <f>'[1]HK1'!S25</f>
        <v>6</v>
      </c>
      <c r="M25" s="45">
        <f>'[1]HK1'!V25</f>
        <v>6</v>
      </c>
      <c r="N25" s="45">
        <f>'[1]HK1'!Y25</f>
        <v>8</v>
      </c>
      <c r="O25" s="75">
        <f>'[1]HK2'!J25</f>
        <v>5</v>
      </c>
      <c r="P25" s="75">
        <f>'[1]HK2'!M25</f>
        <v>5</v>
      </c>
      <c r="Q25" s="75">
        <f>'[1]HK2'!P25</f>
        <v>6</v>
      </c>
      <c r="R25" s="59">
        <f>'[1]HK2'!S25</f>
        <v>5</v>
      </c>
      <c r="S25" s="59">
        <f>'[1]HK2'!V25</f>
        <v>8</v>
      </c>
      <c r="T25" s="59">
        <f>'[1]HK3'!I19</f>
        <v>6</v>
      </c>
      <c r="U25" s="59">
        <f>'[1]HK3'!L19</f>
        <v>6</v>
      </c>
      <c r="V25" s="59">
        <f>'[1]HK3'!O19</f>
        <v>10</v>
      </c>
      <c r="W25" s="59">
        <f>'[1]HK3'!R19</f>
        <v>5</v>
      </c>
      <c r="X25" s="59">
        <f>'[1]HK3'!U19</f>
        <v>5</v>
      </c>
      <c r="Y25" s="59">
        <f>'[1]HK3'!X19</f>
        <v>5</v>
      </c>
      <c r="Z25" s="59">
        <f>'[1]HK3'!AA19</f>
        <v>5</v>
      </c>
      <c r="AA25" s="59">
        <f>'[1]HK3'!AD19</f>
        <v>10</v>
      </c>
      <c r="AB25" s="150">
        <f>'HK4'!J25</f>
        <v>6</v>
      </c>
      <c r="AC25" s="150">
        <f>'HK4'!M25</f>
        <v>6</v>
      </c>
      <c r="AD25" s="150">
        <f>'HK4'!P25</f>
        <v>6</v>
      </c>
      <c r="AE25" s="150">
        <f>'HK4'!S25</f>
        <v>5</v>
      </c>
      <c r="AF25" s="59">
        <f>'[1]HK4'!U19</f>
        <v>7</v>
      </c>
      <c r="AG25" s="59">
        <f>'[1]HK4'!X19</f>
        <v>8</v>
      </c>
      <c r="AH25" s="150">
        <f>'HK4'!AB25</f>
        <v>0</v>
      </c>
      <c r="AI25" s="59">
        <f>'[1]HK4'!AD19</f>
        <v>5</v>
      </c>
      <c r="AJ25" s="52">
        <f>'HK5'!J25</f>
        <v>6</v>
      </c>
      <c r="AK25" s="52">
        <f>'HK5'!M25</f>
        <v>6</v>
      </c>
      <c r="AL25" s="52">
        <f>'HK5'!P25</f>
        <v>7</v>
      </c>
      <c r="AM25" s="52">
        <f>'HK5'!S25</f>
        <v>7</v>
      </c>
      <c r="AN25" s="52">
        <f>'HK5'!V25</f>
        <v>7</v>
      </c>
      <c r="AO25" s="52">
        <f>'HK5'!Y25</f>
        <v>8</v>
      </c>
      <c r="AP25" s="52">
        <f>'HK5'!AB25</f>
        <v>5</v>
      </c>
      <c r="AQ25" s="52">
        <f>'HK5'!AE25</f>
        <v>7</v>
      </c>
      <c r="AR25" s="52">
        <f>'HK5'!AH25</f>
        <v>7</v>
      </c>
      <c r="AS25" s="52">
        <f>'HK5'!AK25</f>
        <v>0</v>
      </c>
      <c r="AT25" s="52">
        <f>'HK6'!J25</f>
        <v>5</v>
      </c>
      <c r="AU25" s="52">
        <f>'HK6'!M25</f>
        <v>5</v>
      </c>
      <c r="AV25" s="52">
        <f>'HK6'!P25</f>
        <v>7</v>
      </c>
      <c r="AW25" s="52">
        <f>'HK6'!S25</f>
        <v>6</v>
      </c>
      <c r="AX25" s="52">
        <f>'HK6'!V25</f>
        <v>5</v>
      </c>
      <c r="AY25" s="52">
        <f>'HK6'!Y25</f>
        <v>7</v>
      </c>
      <c r="AZ25" s="52">
        <f>'HK6'!AB25</f>
        <v>6</v>
      </c>
      <c r="BA25" s="52">
        <f>'HK6'!AE25</f>
        <v>0</v>
      </c>
      <c r="BB25" s="194">
        <f t="shared" si="0"/>
        <v>6.1</v>
      </c>
      <c r="BC25" s="194">
        <f t="shared" si="1"/>
        <v>5.92</v>
      </c>
      <c r="BD25" s="192" t="str">
        <f t="shared" si="6"/>
        <v>TB</v>
      </c>
      <c r="BE25" s="192">
        <f t="shared" si="3"/>
        <v>3</v>
      </c>
      <c r="BF25" s="192">
        <f t="shared" si="4"/>
        <v>3</v>
      </c>
      <c r="BG25" s="197" t="str">
        <f t="shared" si="7"/>
        <v>Học tiếp</v>
      </c>
    </row>
    <row r="26" spans="1:59" s="133" customFormat="1" ht="18.75" customHeight="1">
      <c r="A26" s="73">
        <v>16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171" t="s">
        <v>332</v>
      </c>
      <c r="H26" s="45">
        <v>7</v>
      </c>
      <c r="I26" s="45">
        <f>'[1]HK1'!J26</f>
        <v>7</v>
      </c>
      <c r="J26" s="45">
        <f>'[1]HK1'!M26</f>
        <v>7</v>
      </c>
      <c r="K26" s="45">
        <f>'[1]HK1'!P26</f>
        <v>5</v>
      </c>
      <c r="L26" s="45">
        <f>'[1]HK1'!S26</f>
        <v>7</v>
      </c>
      <c r="M26" s="45">
        <f>'[1]HK1'!V26</f>
        <v>6</v>
      </c>
      <c r="N26" s="45">
        <f>'[1]HK1'!Y26</f>
        <v>7</v>
      </c>
      <c r="O26" s="75">
        <f>'[1]HK2'!J26</f>
        <v>6</v>
      </c>
      <c r="P26" s="75">
        <f>'[1]HK2'!M26</f>
        <v>6</v>
      </c>
      <c r="Q26" s="75">
        <f>'[1]HK2'!P26</f>
        <v>8</v>
      </c>
      <c r="R26" s="59">
        <f>'[1]HK2'!S26</f>
        <v>6</v>
      </c>
      <c r="S26" s="59">
        <f>'[1]HK2'!V26</f>
        <v>9</v>
      </c>
      <c r="T26" s="59">
        <f>'[1]HK3'!I20</f>
        <v>7</v>
      </c>
      <c r="U26" s="59">
        <f>'[1]HK3'!L20</f>
        <v>7</v>
      </c>
      <c r="V26" s="59">
        <f>'[1]HK3'!O20</f>
        <v>10</v>
      </c>
      <c r="W26" s="59">
        <f>'[1]HK3'!R20</f>
        <v>6</v>
      </c>
      <c r="X26" s="59">
        <f>'[1]HK3'!U20</f>
        <v>6</v>
      </c>
      <c r="Y26" s="59">
        <f>'[1]HK3'!X20</f>
        <v>6</v>
      </c>
      <c r="Z26" s="59">
        <f>'[1]HK3'!AA20</f>
        <v>6</v>
      </c>
      <c r="AA26" s="59">
        <f>'[1]HK3'!AD20</f>
        <v>10</v>
      </c>
      <c r="AB26" s="150">
        <f>'HK4'!J26</f>
        <v>6</v>
      </c>
      <c r="AC26" s="150">
        <f>'HK4'!M26</f>
        <v>7</v>
      </c>
      <c r="AD26" s="150">
        <f>'HK4'!P26</f>
        <v>6</v>
      </c>
      <c r="AE26" s="150">
        <f>'HK4'!S26</f>
        <v>5</v>
      </c>
      <c r="AF26" s="59">
        <f>'[1]HK4'!U20</f>
        <v>8</v>
      </c>
      <c r="AG26" s="59">
        <f>'[1]HK4'!X20</f>
        <v>7</v>
      </c>
      <c r="AH26" s="150">
        <f>'HK4'!AB26</f>
        <v>0</v>
      </c>
      <c r="AI26" s="59">
        <f>'[1]HK4'!AD20</f>
        <v>8</v>
      </c>
      <c r="AJ26" s="52">
        <f>'HK5'!J26</f>
        <v>9</v>
      </c>
      <c r="AK26" s="52">
        <f>'HK5'!M26</f>
        <v>8</v>
      </c>
      <c r="AL26" s="52">
        <f>'HK5'!P26</f>
        <v>8</v>
      </c>
      <c r="AM26" s="52">
        <f>'HK5'!S26</f>
        <v>8</v>
      </c>
      <c r="AN26" s="52">
        <f>'HK5'!V26</f>
        <v>9</v>
      </c>
      <c r="AO26" s="52">
        <f>'HK5'!Y26</f>
        <v>8</v>
      </c>
      <c r="AP26" s="52">
        <f>'HK5'!AB26</f>
        <v>7</v>
      </c>
      <c r="AQ26" s="52">
        <f>'HK5'!AE26</f>
        <v>9</v>
      </c>
      <c r="AR26" s="52">
        <f>'HK5'!AH26</f>
        <v>9</v>
      </c>
      <c r="AS26" s="52">
        <f>'HK5'!AK26</f>
        <v>0</v>
      </c>
      <c r="AT26" s="52">
        <f>'HK6'!J26</f>
        <v>9</v>
      </c>
      <c r="AU26" s="52">
        <f>'HK6'!M26</f>
        <v>7</v>
      </c>
      <c r="AV26" s="52">
        <f>'HK6'!P26</f>
        <v>8</v>
      </c>
      <c r="AW26" s="52">
        <f>'HK6'!S26</f>
        <v>7</v>
      </c>
      <c r="AX26" s="52">
        <f>'HK6'!V26</f>
        <v>7</v>
      </c>
      <c r="AY26" s="52">
        <f>'HK6'!Y26</f>
        <v>8</v>
      </c>
      <c r="AZ26" s="52">
        <f>'HK6'!AB26</f>
        <v>5</v>
      </c>
      <c r="BA26" s="52">
        <f>'HK6'!AE26</f>
        <v>0</v>
      </c>
      <c r="BB26" s="194">
        <f t="shared" si="0"/>
        <v>7.68</v>
      </c>
      <c r="BC26" s="194">
        <f t="shared" si="1"/>
        <v>6.97</v>
      </c>
      <c r="BD26" s="192" t="str">
        <f t="shared" si="6"/>
        <v>TBK</v>
      </c>
      <c r="BE26" s="192">
        <f t="shared" si="3"/>
        <v>3</v>
      </c>
      <c r="BF26" s="192">
        <f t="shared" si="4"/>
        <v>3</v>
      </c>
      <c r="BG26" s="197" t="str">
        <f t="shared" si="7"/>
        <v>Học tiếp</v>
      </c>
    </row>
    <row r="27" spans="1:59" s="133" customFormat="1" ht="18.75" customHeight="1">
      <c r="A27" s="77">
        <v>17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171" t="s">
        <v>332</v>
      </c>
      <c r="H27" s="45">
        <v>7</v>
      </c>
      <c r="I27" s="45">
        <f>'[1]HK1'!J27</f>
        <v>7</v>
      </c>
      <c r="J27" s="45">
        <f>'[1]HK1'!M27</f>
        <v>7</v>
      </c>
      <c r="K27" s="45">
        <f>'[1]HK1'!P27</f>
        <v>7</v>
      </c>
      <c r="L27" s="45">
        <f>'[1]HK1'!S27</f>
        <v>5</v>
      </c>
      <c r="M27" s="45">
        <f>'[1]HK1'!V27</f>
        <v>6</v>
      </c>
      <c r="N27" s="45">
        <f>'[1]HK1'!Y27</f>
        <v>7</v>
      </c>
      <c r="O27" s="75">
        <f>'[1]HK2'!J27</f>
        <v>6</v>
      </c>
      <c r="P27" s="75">
        <f>'[1]HK2'!M27</f>
        <v>6</v>
      </c>
      <c r="Q27" s="75">
        <f>'[1]HK2'!P27</f>
        <v>5</v>
      </c>
      <c r="R27" s="59">
        <f>'[1]HK2'!S27</f>
        <v>6</v>
      </c>
      <c r="S27" s="59">
        <f>'[1]HK2'!V27</f>
        <v>8</v>
      </c>
      <c r="T27" s="59">
        <f>'[1]HK3'!I21</f>
        <v>6</v>
      </c>
      <c r="U27" s="59">
        <f>'[1]HK3'!L21</f>
        <v>7</v>
      </c>
      <c r="V27" s="59">
        <f>'[1]HK3'!O21</f>
        <v>10</v>
      </c>
      <c r="W27" s="59">
        <f>'[1]HK3'!R21</f>
        <v>6</v>
      </c>
      <c r="X27" s="59">
        <f>'[1]HK3'!U21</f>
        <v>7</v>
      </c>
      <c r="Y27" s="59">
        <f>'[1]HK3'!X21</f>
        <v>6</v>
      </c>
      <c r="Z27" s="59">
        <f>'[1]HK3'!AA21</f>
        <v>6</v>
      </c>
      <c r="AA27" s="59">
        <f>'[1]HK3'!AD21</f>
        <v>8</v>
      </c>
      <c r="AB27" s="150">
        <f>'HK4'!J27</f>
        <v>8</v>
      </c>
      <c r="AC27" s="150">
        <f>'HK4'!M27</f>
        <v>6</v>
      </c>
      <c r="AD27" s="150">
        <f>'HK4'!P27</f>
        <v>5</v>
      </c>
      <c r="AE27" s="150">
        <f>'HK4'!S27</f>
        <v>5</v>
      </c>
      <c r="AF27" s="59">
        <f>'[1]HK4'!U21</f>
        <v>7</v>
      </c>
      <c r="AG27" s="59">
        <f>'[1]HK4'!X21</f>
        <v>7</v>
      </c>
      <c r="AH27" s="150">
        <f>'HK4'!AB27</f>
        <v>6</v>
      </c>
      <c r="AI27" s="59">
        <f>'[1]HK4'!AD21</f>
        <v>9</v>
      </c>
      <c r="AJ27" s="52">
        <f>'HK5'!J27</f>
        <v>6</v>
      </c>
      <c r="AK27" s="52">
        <f>'HK5'!M27</f>
        <v>7</v>
      </c>
      <c r="AL27" s="52">
        <f>'HK5'!P27</f>
        <v>6</v>
      </c>
      <c r="AM27" s="52">
        <f>'HK5'!S27</f>
        <v>9</v>
      </c>
      <c r="AN27" s="52">
        <f>'HK5'!V27</f>
        <v>9</v>
      </c>
      <c r="AO27" s="52">
        <f>'HK5'!Y27</f>
        <v>5</v>
      </c>
      <c r="AP27" s="52">
        <f>'HK5'!AB27</f>
        <v>9</v>
      </c>
      <c r="AQ27" s="52">
        <f>'HK5'!AE27</f>
        <v>9</v>
      </c>
      <c r="AR27" s="52">
        <f>'HK5'!AH27</f>
        <v>9</v>
      </c>
      <c r="AS27" s="52">
        <f>'HK5'!AK27</f>
        <v>10</v>
      </c>
      <c r="AT27" s="52">
        <f>'HK6'!J27</f>
        <v>6</v>
      </c>
      <c r="AU27" s="52">
        <f>'HK6'!M27</f>
        <v>5</v>
      </c>
      <c r="AV27" s="52">
        <f>'HK6'!P27</f>
        <v>8</v>
      </c>
      <c r="AW27" s="52">
        <f>'HK6'!S27</f>
        <v>6</v>
      </c>
      <c r="AX27" s="52">
        <f>'HK6'!V27</f>
        <v>6</v>
      </c>
      <c r="AY27" s="52">
        <f>'HK6'!Y27</f>
        <v>8</v>
      </c>
      <c r="AZ27" s="52">
        <f>'HK6'!AB27</f>
        <v>5</v>
      </c>
      <c r="BA27" s="52">
        <f>'HK6'!AE27</f>
        <v>7</v>
      </c>
      <c r="BB27" s="194">
        <f t="shared" si="0"/>
        <v>6.9</v>
      </c>
      <c r="BC27" s="194">
        <f t="shared" si="1"/>
        <v>6.55</v>
      </c>
      <c r="BD27" s="192" t="str">
        <f t="shared" si="6"/>
        <v>TBK</v>
      </c>
      <c r="BE27" s="192">
        <f t="shared" si="3"/>
        <v>0</v>
      </c>
      <c r="BF27" s="192">
        <f t="shared" si="4"/>
        <v>0</v>
      </c>
      <c r="BG27" s="197" t="str">
        <f t="shared" si="7"/>
        <v>Học tiếp</v>
      </c>
    </row>
    <row r="28" spans="1:59" s="133" customFormat="1" ht="18.75" customHeight="1">
      <c r="A28" s="73">
        <v>18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171" t="s">
        <v>332</v>
      </c>
      <c r="H28" s="45">
        <v>7</v>
      </c>
      <c r="I28" s="45">
        <f>'[1]HK1'!J28</f>
        <v>8</v>
      </c>
      <c r="J28" s="45">
        <f>'[1]HK1'!M28</f>
        <v>7</v>
      </c>
      <c r="K28" s="45">
        <f>'[1]HK1'!P28</f>
        <v>6</v>
      </c>
      <c r="L28" s="45">
        <f>'[1]HK1'!S28</f>
        <v>10</v>
      </c>
      <c r="M28" s="45">
        <f>'[1]HK1'!V28</f>
        <v>7</v>
      </c>
      <c r="N28" s="45">
        <f>'[1]HK1'!Y28</f>
        <v>8</v>
      </c>
      <c r="O28" s="75">
        <f>'[1]HK2'!J28</f>
        <v>5</v>
      </c>
      <c r="P28" s="75">
        <f>'[1]HK2'!M28</f>
        <v>6</v>
      </c>
      <c r="Q28" s="75">
        <f>'[1]HK2'!P28</f>
        <v>7</v>
      </c>
      <c r="R28" s="59">
        <f>'[1]HK2'!S28</f>
        <v>6</v>
      </c>
      <c r="S28" s="59">
        <f>'[1]HK2'!V28</f>
        <v>9</v>
      </c>
      <c r="T28" s="59">
        <f>'[1]HK3'!I22</f>
        <v>5</v>
      </c>
      <c r="U28" s="59">
        <f>'[1]HK3'!L22</f>
        <v>7</v>
      </c>
      <c r="V28" s="59">
        <f>'[1]HK3'!O22</f>
        <v>10</v>
      </c>
      <c r="W28" s="59">
        <f>'[1]HK3'!R22</f>
        <v>6</v>
      </c>
      <c r="X28" s="59">
        <f>'[1]HK3'!U22</f>
        <v>6</v>
      </c>
      <c r="Y28" s="59">
        <f>'[1]HK3'!X22</f>
        <v>5</v>
      </c>
      <c r="Z28" s="59">
        <f>'[1]HK3'!AA22</f>
        <v>6</v>
      </c>
      <c r="AA28" s="59">
        <f>'[1]HK3'!AD22</f>
        <v>9</v>
      </c>
      <c r="AB28" s="150">
        <f>'HK4'!J28</f>
        <v>7</v>
      </c>
      <c r="AC28" s="150">
        <f>'HK4'!M28</f>
        <v>6</v>
      </c>
      <c r="AD28" s="150">
        <f>'HK4'!P28</f>
        <v>6</v>
      </c>
      <c r="AE28" s="150">
        <f>'HK4'!S28</f>
        <v>7</v>
      </c>
      <c r="AF28" s="59">
        <f>'[1]HK4'!U22</f>
        <v>7</v>
      </c>
      <c r="AG28" s="59">
        <f>'[1]HK4'!X22</f>
        <v>6</v>
      </c>
      <c r="AH28" s="150">
        <f>'HK4'!AB28</f>
        <v>0</v>
      </c>
      <c r="AI28" s="59">
        <f>'[1]HK4'!AD22</f>
        <v>5</v>
      </c>
      <c r="AJ28" s="52">
        <f>'HK5'!J28</f>
        <v>5</v>
      </c>
      <c r="AK28" s="52">
        <f>'HK5'!M28</f>
        <v>6</v>
      </c>
      <c r="AL28" s="52">
        <f>'HK5'!P28</f>
        <v>7</v>
      </c>
      <c r="AM28" s="52">
        <f>'HK5'!S28</f>
        <v>9</v>
      </c>
      <c r="AN28" s="52">
        <f>'HK5'!V28</f>
        <v>10</v>
      </c>
      <c r="AO28" s="52">
        <f>'HK5'!Y28</f>
        <v>5</v>
      </c>
      <c r="AP28" s="52">
        <f>'HK5'!AB28</f>
        <v>7</v>
      </c>
      <c r="AQ28" s="52">
        <f>'HK5'!AE28</f>
        <v>9</v>
      </c>
      <c r="AR28" s="52">
        <f>'HK5'!AH28</f>
        <v>9</v>
      </c>
      <c r="AS28" s="52">
        <f>'HK5'!AK28</f>
        <v>0</v>
      </c>
      <c r="AT28" s="52">
        <f>'HK6'!J28</f>
        <v>9</v>
      </c>
      <c r="AU28" s="52">
        <f>'HK6'!M28</f>
        <v>6</v>
      </c>
      <c r="AV28" s="52">
        <f>'HK6'!P28</f>
        <v>7</v>
      </c>
      <c r="AW28" s="52">
        <f>'HK6'!S28</f>
        <v>6</v>
      </c>
      <c r="AX28" s="52">
        <f>'HK6'!V28</f>
        <v>7</v>
      </c>
      <c r="AY28" s="52">
        <f>'HK6'!Y28</f>
        <v>9</v>
      </c>
      <c r="AZ28" s="52">
        <f>'HK6'!AB28</f>
        <v>6</v>
      </c>
      <c r="BA28" s="52">
        <f>'HK6'!AE28</f>
        <v>0</v>
      </c>
      <c r="BB28" s="194">
        <f t="shared" si="0"/>
        <v>6.96</v>
      </c>
      <c r="BC28" s="194">
        <f t="shared" si="1"/>
        <v>6.72</v>
      </c>
      <c r="BD28" s="192" t="str">
        <f t="shared" si="6"/>
        <v>TBK</v>
      </c>
      <c r="BE28" s="192">
        <f t="shared" si="3"/>
        <v>3</v>
      </c>
      <c r="BF28" s="192">
        <f t="shared" si="4"/>
        <v>3</v>
      </c>
      <c r="BG28" s="197" t="str">
        <f t="shared" si="7"/>
        <v>Học tiếp</v>
      </c>
    </row>
    <row r="29" spans="1:59" s="133" customFormat="1" ht="18.75" customHeight="1">
      <c r="A29" s="77">
        <v>19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171" t="s">
        <v>332</v>
      </c>
      <c r="H29" s="45">
        <v>7</v>
      </c>
      <c r="I29" s="45">
        <f>'[1]HK1'!J29</f>
        <v>5</v>
      </c>
      <c r="J29" s="45">
        <f>'[1]HK1'!M29</f>
        <v>7</v>
      </c>
      <c r="K29" s="45">
        <f>'[1]HK1'!P29</f>
        <v>5</v>
      </c>
      <c r="L29" s="45">
        <f>'[1]HK1'!S29</f>
        <v>4</v>
      </c>
      <c r="M29" s="45">
        <f>'[1]HK1'!V29</f>
        <v>5</v>
      </c>
      <c r="N29" s="45">
        <f>'[1]HK1'!Y29</f>
        <v>8</v>
      </c>
      <c r="O29" s="75">
        <f>'[1]HK2'!J29</f>
        <v>5</v>
      </c>
      <c r="P29" s="75">
        <f>'[1]HK2'!M29</f>
        <v>7</v>
      </c>
      <c r="Q29" s="75">
        <f>'[1]HK2'!P29</f>
        <v>7</v>
      </c>
      <c r="R29" s="59">
        <f>'[1]HK2'!S29</f>
        <v>6</v>
      </c>
      <c r="S29" s="59">
        <f>'[1]HK2'!V29</f>
        <v>8</v>
      </c>
      <c r="T29" s="59">
        <f>'[1]HK3'!I23</f>
        <v>5</v>
      </c>
      <c r="U29" s="59">
        <f>'[1]HK3'!L23</f>
        <v>7</v>
      </c>
      <c r="V29" s="59">
        <f>'[1]HK3'!O23</f>
        <v>6</v>
      </c>
      <c r="W29" s="59">
        <f>'[1]HK3'!R23</f>
        <v>5</v>
      </c>
      <c r="X29" s="59">
        <f>'[1]HK3'!U23</f>
        <v>4</v>
      </c>
      <c r="Y29" s="59">
        <f>'[1]HK3'!X23</f>
        <v>0</v>
      </c>
      <c r="Z29" s="59">
        <f>'[1]HK3'!AA23</f>
        <v>6</v>
      </c>
      <c r="AA29" s="59">
        <f>'[1]HK3'!AD23</f>
        <v>7</v>
      </c>
      <c r="AB29" s="150">
        <f>'HK4'!J29</f>
        <v>7</v>
      </c>
      <c r="AC29" s="150">
        <f>'HK4'!M29</f>
        <v>7</v>
      </c>
      <c r="AD29" s="150">
        <f>'HK4'!P29</f>
        <v>7</v>
      </c>
      <c r="AE29" s="150">
        <f>'HK4'!S29</f>
        <v>5</v>
      </c>
      <c r="AF29" s="59">
        <f>'[1]HK4'!U23</f>
        <v>7</v>
      </c>
      <c r="AG29" s="59">
        <f>'[1]HK4'!X23</f>
        <v>7</v>
      </c>
      <c r="AH29" s="150">
        <f>'HK4'!AB29</f>
        <v>0</v>
      </c>
      <c r="AI29" s="59">
        <f>'[1]HK4'!AD23</f>
        <v>9</v>
      </c>
      <c r="AJ29" s="52">
        <f>'HK5'!J29</f>
        <v>7</v>
      </c>
      <c r="AK29" s="52">
        <f>'HK5'!M29</f>
        <v>7</v>
      </c>
      <c r="AL29" s="52">
        <f>'HK5'!P29</f>
        <v>7</v>
      </c>
      <c r="AM29" s="52">
        <f>'HK5'!S29</f>
        <v>8</v>
      </c>
      <c r="AN29" s="52">
        <f>'HK5'!V29</f>
        <v>8</v>
      </c>
      <c r="AO29" s="52">
        <f>'HK5'!Y29</f>
        <v>7</v>
      </c>
      <c r="AP29" s="52">
        <f>'HK5'!AB29</f>
        <v>7</v>
      </c>
      <c r="AQ29" s="52">
        <f>'HK5'!AE29</f>
        <v>7</v>
      </c>
      <c r="AR29" s="52">
        <f>'HK5'!AH29</f>
        <v>8</v>
      </c>
      <c r="AS29" s="52">
        <f>'HK5'!AK29</f>
        <v>0</v>
      </c>
      <c r="AT29" s="52">
        <f>'HK6'!J29</f>
        <v>6</v>
      </c>
      <c r="AU29" s="52">
        <f>'HK6'!M29</f>
        <v>7</v>
      </c>
      <c r="AV29" s="52">
        <f>'HK6'!P29</f>
        <v>8</v>
      </c>
      <c r="AW29" s="52">
        <f>'HK6'!S29</f>
        <v>5</v>
      </c>
      <c r="AX29" s="52">
        <f>'HK6'!V29</f>
        <v>6</v>
      </c>
      <c r="AY29" s="52">
        <f>'HK6'!Y29</f>
        <v>7</v>
      </c>
      <c r="AZ29" s="52">
        <f>'HK6'!AB29</f>
        <v>6</v>
      </c>
      <c r="BA29" s="52">
        <f>'HK6'!AE29</f>
        <v>0</v>
      </c>
      <c r="BB29" s="194">
        <f t="shared" si="0"/>
        <v>6.68</v>
      </c>
      <c r="BC29" s="194">
        <f t="shared" si="1"/>
        <v>5.98</v>
      </c>
      <c r="BD29" s="192" t="str">
        <f t="shared" si="6"/>
        <v>TB</v>
      </c>
      <c r="BE29" s="192">
        <f t="shared" si="3"/>
        <v>6</v>
      </c>
      <c r="BF29" s="192">
        <f t="shared" si="4"/>
        <v>14</v>
      </c>
      <c r="BG29" s="197" t="str">
        <f t="shared" si="7"/>
        <v>Học tiếp</v>
      </c>
    </row>
    <row r="30" spans="1:59" s="133" customFormat="1" ht="18.75" customHeight="1">
      <c r="A30" s="73">
        <v>20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171" t="s">
        <v>332</v>
      </c>
      <c r="H30" s="45">
        <v>6</v>
      </c>
      <c r="I30" s="45">
        <f>'[1]HK1'!J30</f>
        <v>6</v>
      </c>
      <c r="J30" s="45">
        <f>'[1]HK1'!M30</f>
        <v>6</v>
      </c>
      <c r="K30" s="45">
        <f>'[1]HK1'!P30</f>
        <v>7</v>
      </c>
      <c r="L30" s="45">
        <f>'[1]HK1'!S30</f>
        <v>9</v>
      </c>
      <c r="M30" s="45">
        <f>'[1]HK1'!V30</f>
        <v>7</v>
      </c>
      <c r="N30" s="45">
        <f>'[1]HK1'!Y30</f>
        <v>7</v>
      </c>
      <c r="O30" s="75">
        <f>'[1]HK2'!J30</f>
        <v>6</v>
      </c>
      <c r="P30" s="75">
        <f>'[1]HK2'!M30</f>
        <v>6</v>
      </c>
      <c r="Q30" s="75">
        <f>'[1]HK2'!P30</f>
        <v>5</v>
      </c>
      <c r="R30" s="59">
        <f>'[1]HK2'!S30</f>
        <v>4</v>
      </c>
      <c r="S30" s="59">
        <f>'[1]HK2'!V30</f>
        <v>8</v>
      </c>
      <c r="T30" s="59">
        <f>'[1]HK3'!I24</f>
        <v>5</v>
      </c>
      <c r="U30" s="59">
        <f>'[1]HK3'!L24</f>
        <v>6</v>
      </c>
      <c r="V30" s="59">
        <f>'[1]HK3'!O24</f>
        <v>10</v>
      </c>
      <c r="W30" s="59">
        <f>'[1]HK3'!R24</f>
        <v>5</v>
      </c>
      <c r="X30" s="59">
        <f>'[1]HK3'!U24</f>
        <v>5</v>
      </c>
      <c r="Y30" s="59">
        <f>'[1]HK3'!X24</f>
        <v>6</v>
      </c>
      <c r="Z30" s="59">
        <f>'[1]HK3'!AA24</f>
        <v>6</v>
      </c>
      <c r="AA30" s="59">
        <f>'[1]HK3'!AD24</f>
        <v>7</v>
      </c>
      <c r="AB30" s="150">
        <f>'HK4'!J30</f>
        <v>5</v>
      </c>
      <c r="AC30" s="150">
        <f>'HK4'!M30</f>
        <v>5</v>
      </c>
      <c r="AD30" s="150">
        <f>'HK4'!P30</f>
        <v>5</v>
      </c>
      <c r="AE30" s="150">
        <f>'HK4'!S30</f>
        <v>5</v>
      </c>
      <c r="AF30" s="59">
        <f>'[1]HK4'!U24</f>
        <v>6</v>
      </c>
      <c r="AG30" s="59">
        <f>'[1]HK4'!X24</f>
        <v>6</v>
      </c>
      <c r="AH30" s="150">
        <f>'HK4'!AB30</f>
        <v>7</v>
      </c>
      <c r="AI30" s="59">
        <f>'[1]HK4'!AD24</f>
        <v>8</v>
      </c>
      <c r="AJ30" s="52">
        <f>'HK5'!J30</f>
        <v>7</v>
      </c>
      <c r="AK30" s="52">
        <f>'HK5'!M30</f>
        <v>5</v>
      </c>
      <c r="AL30" s="52">
        <f>'HK5'!P30</f>
        <v>7</v>
      </c>
      <c r="AM30" s="52">
        <f>'HK5'!S30</f>
        <v>7</v>
      </c>
      <c r="AN30" s="52">
        <f>'HK5'!V30</f>
        <v>7</v>
      </c>
      <c r="AO30" s="52">
        <f>'HK5'!Y30</f>
        <v>7</v>
      </c>
      <c r="AP30" s="52">
        <f>'HK5'!AB30</f>
        <v>7</v>
      </c>
      <c r="AQ30" s="52">
        <f>'HK5'!AE30</f>
        <v>9</v>
      </c>
      <c r="AR30" s="52">
        <f>'HK5'!AH30</f>
        <v>9</v>
      </c>
      <c r="AS30" s="52">
        <f>'HK5'!AK30</f>
        <v>10</v>
      </c>
      <c r="AT30" s="52">
        <f>'HK6'!J30</f>
        <v>7</v>
      </c>
      <c r="AU30" s="52">
        <f>'HK6'!M30</f>
        <v>6</v>
      </c>
      <c r="AV30" s="52">
        <f>'HK6'!P30</f>
        <v>7</v>
      </c>
      <c r="AW30" s="52">
        <f>'HK6'!S30</f>
        <v>5</v>
      </c>
      <c r="AX30" s="52">
        <f>'HK6'!V30</f>
        <v>5</v>
      </c>
      <c r="AY30" s="52">
        <f>'HK6'!Y30</f>
        <v>7</v>
      </c>
      <c r="AZ30" s="52">
        <f>'HK6'!AB30</f>
        <v>5</v>
      </c>
      <c r="BA30" s="52">
        <f>'HK6'!AE30</f>
        <v>10</v>
      </c>
      <c r="BB30" s="194">
        <f t="shared" si="0"/>
        <v>6.6</v>
      </c>
      <c r="BC30" s="194">
        <f t="shared" si="1"/>
        <v>6.18</v>
      </c>
      <c r="BD30" s="192" t="str">
        <f t="shared" si="6"/>
        <v>TBK</v>
      </c>
      <c r="BE30" s="192">
        <f t="shared" si="3"/>
        <v>1</v>
      </c>
      <c r="BF30" s="192">
        <f t="shared" si="4"/>
        <v>4</v>
      </c>
      <c r="BG30" s="197" t="str">
        <f t="shared" si="7"/>
        <v>Học tiếp</v>
      </c>
    </row>
    <row r="31" spans="1:59" s="133" customFormat="1" ht="18.75" customHeight="1">
      <c r="A31" s="77">
        <v>21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171" t="s">
        <v>332</v>
      </c>
      <c r="H31" s="45">
        <v>0</v>
      </c>
      <c r="I31" s="45">
        <f>'[1]HK1'!J31</f>
        <v>6</v>
      </c>
      <c r="J31" s="45">
        <f>'[1]HK1'!M31</f>
        <v>7</v>
      </c>
      <c r="K31" s="45">
        <f>'[1]HK1'!P31</f>
        <v>6</v>
      </c>
      <c r="L31" s="45">
        <f>'[1]HK1'!S31</f>
        <v>7</v>
      </c>
      <c r="M31" s="45">
        <f>'[1]HK1'!V31</f>
        <v>7</v>
      </c>
      <c r="N31" s="45">
        <f>'[1]HK1'!Y31</f>
        <v>7</v>
      </c>
      <c r="O31" s="75">
        <f>'[1]HK2'!J31</f>
        <v>7</v>
      </c>
      <c r="P31" s="75">
        <f>'[1]HK2'!M31</f>
        <v>6</v>
      </c>
      <c r="Q31" s="75">
        <f>'[1]HK2'!P31</f>
        <v>6</v>
      </c>
      <c r="R31" s="59">
        <f>'[1]HK2'!S31</f>
        <v>6</v>
      </c>
      <c r="S31" s="59">
        <f>'[1]HK2'!V31</f>
        <v>8</v>
      </c>
      <c r="T31" s="59">
        <f>'[1]HK3'!I25</f>
        <v>5</v>
      </c>
      <c r="U31" s="59">
        <f>'[1]HK3'!L25</f>
        <v>7</v>
      </c>
      <c r="V31" s="59">
        <f>'[1]HK3'!O25</f>
        <v>10</v>
      </c>
      <c r="W31" s="59">
        <f>'[1]HK3'!R25</f>
        <v>5</v>
      </c>
      <c r="X31" s="59">
        <f>'[1]HK3'!U25</f>
        <v>6</v>
      </c>
      <c r="Y31" s="59">
        <f>'[1]HK3'!X25</f>
        <v>6</v>
      </c>
      <c r="Z31" s="59">
        <f>'[1]HK3'!AA25</f>
        <v>5</v>
      </c>
      <c r="AA31" s="59">
        <f>'[1]HK3'!AD25</f>
        <v>8</v>
      </c>
      <c r="AB31" s="150">
        <f>'HK4'!J31</f>
        <v>7</v>
      </c>
      <c r="AC31" s="150">
        <f>'HK4'!M31</f>
        <v>7</v>
      </c>
      <c r="AD31" s="150">
        <f>'HK4'!P31</f>
        <v>5</v>
      </c>
      <c r="AE31" s="150">
        <f>'HK4'!S31</f>
        <v>7</v>
      </c>
      <c r="AF31" s="59">
        <f>'[1]HK4'!U25</f>
        <v>7</v>
      </c>
      <c r="AG31" s="59">
        <f>'[1]HK4'!X25</f>
        <v>7</v>
      </c>
      <c r="AH31" s="150">
        <f>'HK4'!AB31</f>
        <v>8</v>
      </c>
      <c r="AI31" s="59">
        <f>'[1]HK4'!AD25</f>
        <v>7</v>
      </c>
      <c r="AJ31" s="52">
        <f>'HK5'!J31</f>
        <v>7</v>
      </c>
      <c r="AK31" s="52">
        <f>'HK5'!M31</f>
        <v>5</v>
      </c>
      <c r="AL31" s="52">
        <f>'HK5'!P31</f>
        <v>7</v>
      </c>
      <c r="AM31" s="52">
        <f>'HK5'!S31</f>
        <v>8</v>
      </c>
      <c r="AN31" s="52">
        <f>'HK5'!V31</f>
        <v>5</v>
      </c>
      <c r="AO31" s="52">
        <f>'HK5'!Y31</f>
        <v>5</v>
      </c>
      <c r="AP31" s="52">
        <f>'HK5'!AB31</f>
        <v>7</v>
      </c>
      <c r="AQ31" s="52">
        <f>'HK5'!AE31</f>
        <v>9</v>
      </c>
      <c r="AR31" s="52">
        <f>'HK5'!AH31</f>
        <v>9</v>
      </c>
      <c r="AS31" s="52">
        <f>'HK5'!AK31</f>
        <v>10</v>
      </c>
      <c r="AT31" s="52">
        <f>'HK6'!J31</f>
        <v>6</v>
      </c>
      <c r="AU31" s="52">
        <f>'HK6'!M31</f>
        <v>7</v>
      </c>
      <c r="AV31" s="52">
        <f>'HK6'!P31</f>
        <v>7</v>
      </c>
      <c r="AW31" s="52">
        <f>'HK6'!S31</f>
        <v>5</v>
      </c>
      <c r="AX31" s="52">
        <f>'HK6'!V31</f>
        <v>7</v>
      </c>
      <c r="AY31" s="52">
        <f>'HK6'!Y31</f>
        <v>8</v>
      </c>
      <c r="AZ31" s="52">
        <f>'HK6'!AB31</f>
        <v>5</v>
      </c>
      <c r="BA31" s="52">
        <f>'HK6'!AE31</f>
        <v>10</v>
      </c>
      <c r="BB31" s="194">
        <f t="shared" si="0"/>
        <v>6.7</v>
      </c>
      <c r="BC31" s="194">
        <f t="shared" si="1"/>
        <v>6.56</v>
      </c>
      <c r="BD31" s="192" t="str">
        <f t="shared" si="6"/>
        <v>TBK</v>
      </c>
      <c r="BE31" s="192">
        <f t="shared" si="3"/>
        <v>1</v>
      </c>
      <c r="BF31" s="192">
        <f t="shared" si="4"/>
        <v>0</v>
      </c>
      <c r="BG31" s="197" t="str">
        <f t="shared" si="7"/>
        <v>Học tiếp</v>
      </c>
    </row>
    <row r="32" spans="1:59" s="133" customFormat="1" ht="18.75" customHeight="1">
      <c r="A32" s="73">
        <v>22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171" t="s">
        <v>332</v>
      </c>
      <c r="H32" s="45">
        <v>5</v>
      </c>
      <c r="I32" s="45">
        <f>'[1]HK1'!J32</f>
        <v>5</v>
      </c>
      <c r="J32" s="45">
        <f>'[1]HK1'!M32</f>
        <v>5</v>
      </c>
      <c r="K32" s="45">
        <f>'[1]HK1'!P32</f>
        <v>7</v>
      </c>
      <c r="L32" s="45">
        <f>'[1]HK1'!S32</f>
        <v>5</v>
      </c>
      <c r="M32" s="45">
        <f>'[1]HK1'!V32</f>
        <v>5</v>
      </c>
      <c r="N32" s="45">
        <f>'[1]HK1'!Y32</f>
        <v>7</v>
      </c>
      <c r="O32" s="75">
        <f>'[1]HK2'!J32</f>
        <v>6</v>
      </c>
      <c r="P32" s="75">
        <f>'[1]HK2'!M32</f>
        <v>5</v>
      </c>
      <c r="Q32" s="75">
        <f>'[1]HK2'!P32</f>
        <v>6</v>
      </c>
      <c r="R32" s="59">
        <f>'[1]HK2'!S32</f>
        <v>6</v>
      </c>
      <c r="S32" s="59">
        <f>'[1]HK2'!V32</f>
        <v>8</v>
      </c>
      <c r="T32" s="59">
        <f>'[1]HK3'!I26</f>
        <v>6</v>
      </c>
      <c r="U32" s="59">
        <f>'[1]HK3'!L26</f>
        <v>6</v>
      </c>
      <c r="V32" s="59">
        <f>'[1]HK3'!O26</f>
        <v>10</v>
      </c>
      <c r="W32" s="59">
        <f>'[1]HK3'!R26</f>
        <v>6</v>
      </c>
      <c r="X32" s="59">
        <f>'[1]HK3'!U26</f>
        <v>6</v>
      </c>
      <c r="Y32" s="59">
        <f>'[1]HK3'!X26</f>
        <v>5</v>
      </c>
      <c r="Z32" s="59">
        <f>'[1]HK3'!AA26</f>
        <v>5</v>
      </c>
      <c r="AA32" s="59">
        <f>'[1]HK3'!AD26</f>
        <v>5</v>
      </c>
      <c r="AB32" s="150">
        <f>'HK4'!J32</f>
        <v>6</v>
      </c>
      <c r="AC32" s="150">
        <f>'HK4'!M32</f>
        <v>6</v>
      </c>
      <c r="AD32" s="150">
        <f>'HK4'!P32</f>
        <v>5</v>
      </c>
      <c r="AE32" s="150">
        <f>'HK4'!S32</f>
        <v>7</v>
      </c>
      <c r="AF32" s="59">
        <f>'[1]HK4'!U26</f>
        <v>7</v>
      </c>
      <c r="AG32" s="59">
        <f>'[1]HK4'!X26</f>
        <v>7</v>
      </c>
      <c r="AH32" s="150">
        <f>'HK4'!AB32</f>
        <v>8</v>
      </c>
      <c r="AI32" s="59">
        <f>'[1]HK4'!AD26</f>
        <v>6</v>
      </c>
      <c r="AJ32" s="52">
        <f>'HK5'!J32</f>
        <v>6</v>
      </c>
      <c r="AK32" s="52">
        <f>'HK5'!M32</f>
        <v>6</v>
      </c>
      <c r="AL32" s="52">
        <f>'HK5'!P32</f>
        <v>7</v>
      </c>
      <c r="AM32" s="52">
        <f>'HK5'!S32</f>
        <v>8</v>
      </c>
      <c r="AN32" s="52">
        <f>'HK5'!V32</f>
        <v>7</v>
      </c>
      <c r="AO32" s="52">
        <f>'HK5'!Y32</f>
        <v>6</v>
      </c>
      <c r="AP32" s="52">
        <f>'HK5'!AB32</f>
        <v>7</v>
      </c>
      <c r="AQ32" s="52">
        <f>'HK5'!AE32</f>
        <v>9</v>
      </c>
      <c r="AR32" s="52">
        <f>'HK5'!AH32</f>
        <v>9</v>
      </c>
      <c r="AS32" s="52">
        <f>'HK5'!AK32</f>
        <v>10</v>
      </c>
      <c r="AT32" s="52">
        <f>'HK6'!J32</f>
        <v>7</v>
      </c>
      <c r="AU32" s="52">
        <f>'HK6'!M32</f>
        <v>5</v>
      </c>
      <c r="AV32" s="52">
        <f>'HK6'!P32</f>
        <v>7</v>
      </c>
      <c r="AW32" s="52">
        <f>'HK6'!S32</f>
        <v>5</v>
      </c>
      <c r="AX32" s="52">
        <f>'HK6'!V32</f>
        <v>6</v>
      </c>
      <c r="AY32" s="52">
        <f>'HK6'!Y32</f>
        <v>8</v>
      </c>
      <c r="AZ32" s="52">
        <f>'HK6'!AB32</f>
        <v>6</v>
      </c>
      <c r="BA32" s="52">
        <f>'HK6'!AE32</f>
        <v>10</v>
      </c>
      <c r="BB32" s="194">
        <f t="shared" si="0"/>
        <v>6.74</v>
      </c>
      <c r="BC32" s="194">
        <f t="shared" si="1"/>
        <v>6.29</v>
      </c>
      <c r="BD32" s="192" t="str">
        <f t="shared" si="6"/>
        <v>TBK</v>
      </c>
      <c r="BE32" s="192">
        <f t="shared" si="3"/>
        <v>0</v>
      </c>
      <c r="BF32" s="192">
        <f t="shared" si="4"/>
        <v>0</v>
      </c>
      <c r="BG32" s="197" t="str">
        <f t="shared" si="7"/>
        <v>Học tiếp</v>
      </c>
    </row>
    <row r="33" spans="1:59" s="133" customFormat="1" ht="18.75" customHeight="1">
      <c r="A33" s="77">
        <v>23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171" t="s">
        <v>332</v>
      </c>
      <c r="H33" s="45">
        <v>0</v>
      </c>
      <c r="I33" s="45">
        <f>'[1]HK1'!J33</f>
        <v>7</v>
      </c>
      <c r="J33" s="45">
        <f>'[1]HK1'!M33</f>
        <v>7</v>
      </c>
      <c r="K33" s="45">
        <f>'[1]HK1'!P33</f>
        <v>5</v>
      </c>
      <c r="L33" s="45">
        <f>'[1]HK1'!S33</f>
        <v>7</v>
      </c>
      <c r="M33" s="45">
        <f>'[1]HK1'!V33</f>
        <v>5</v>
      </c>
      <c r="N33" s="45">
        <f>'[1]HK1'!Y33</f>
        <v>8</v>
      </c>
      <c r="O33" s="75">
        <f>'[1]HK2'!J33</f>
        <v>5</v>
      </c>
      <c r="P33" s="75">
        <f>'[1]HK2'!M33</f>
        <v>4</v>
      </c>
      <c r="Q33" s="75">
        <f>'[1]HK2'!P33</f>
        <v>5</v>
      </c>
      <c r="R33" s="59">
        <f>'[1]HK2'!S33</f>
        <v>6</v>
      </c>
      <c r="S33" s="59">
        <f>'[1]HK2'!V33</f>
        <v>8</v>
      </c>
      <c r="T33" s="59">
        <f>'[1]HK3'!I27</f>
        <v>6</v>
      </c>
      <c r="U33" s="59">
        <f>'[1]HK3'!L27</f>
        <v>5</v>
      </c>
      <c r="V33" s="59">
        <f>'[1]HK3'!O27</f>
        <v>10</v>
      </c>
      <c r="W33" s="59">
        <f>'[1]HK3'!R27</f>
        <v>5</v>
      </c>
      <c r="X33" s="59">
        <f>'[1]HK3'!U27</f>
        <v>5</v>
      </c>
      <c r="Y33" s="59">
        <f>'[1]HK3'!X27</f>
        <v>7</v>
      </c>
      <c r="Z33" s="59">
        <f>'[1]HK3'!AA27</f>
        <v>6</v>
      </c>
      <c r="AA33" s="59">
        <f>'[1]HK3'!AD27</f>
        <v>7</v>
      </c>
      <c r="AB33" s="150">
        <f>'HK4'!J33</f>
        <v>6</v>
      </c>
      <c r="AC33" s="150">
        <f>'HK4'!M33</f>
        <v>5</v>
      </c>
      <c r="AD33" s="150">
        <f>'HK4'!P33</f>
        <v>5</v>
      </c>
      <c r="AE33" s="150">
        <f>'HK4'!S33</f>
        <v>6</v>
      </c>
      <c r="AF33" s="59">
        <f>'[1]HK4'!U27</f>
        <v>6</v>
      </c>
      <c r="AG33" s="59">
        <f>'[1]HK4'!X27</f>
        <v>7</v>
      </c>
      <c r="AH33" s="150">
        <f>'HK4'!AB33</f>
        <v>0</v>
      </c>
      <c r="AI33" s="59">
        <f>'[1]HK4'!AD27</f>
        <v>5</v>
      </c>
      <c r="AJ33" s="52">
        <f>'HK5'!J33</f>
        <v>7</v>
      </c>
      <c r="AK33" s="52">
        <f>'HK5'!M33</f>
        <v>5</v>
      </c>
      <c r="AL33" s="52">
        <f>'HK5'!P33</f>
        <v>6</v>
      </c>
      <c r="AM33" s="52">
        <f>'HK5'!S33</f>
        <v>6</v>
      </c>
      <c r="AN33" s="52">
        <f>'HK5'!V33</f>
        <v>7</v>
      </c>
      <c r="AO33" s="52">
        <f>'HK5'!Y33</f>
        <v>8</v>
      </c>
      <c r="AP33" s="52">
        <f>'HK5'!AB33</f>
        <v>7</v>
      </c>
      <c r="AQ33" s="52">
        <f>'HK5'!AE33</f>
        <v>7</v>
      </c>
      <c r="AR33" s="52">
        <f>'HK5'!AH33</f>
        <v>7</v>
      </c>
      <c r="AS33" s="52">
        <f>'HK5'!AK33</f>
        <v>0</v>
      </c>
      <c r="AT33" s="52">
        <f>'HK6'!J33</f>
        <v>6</v>
      </c>
      <c r="AU33" s="52">
        <f>'HK6'!M33</f>
        <v>5</v>
      </c>
      <c r="AV33" s="52">
        <f>'HK6'!P33</f>
        <v>8</v>
      </c>
      <c r="AW33" s="52">
        <f>'HK6'!S33</f>
        <v>4</v>
      </c>
      <c r="AX33" s="52">
        <f>'HK6'!V33</f>
        <v>5</v>
      </c>
      <c r="AY33" s="52">
        <f>'HK6'!Y33</f>
        <v>7</v>
      </c>
      <c r="AZ33" s="52">
        <f>'HK6'!AB33</f>
        <v>4</v>
      </c>
      <c r="BA33" s="52">
        <f>'HK6'!AE33</f>
        <v>0</v>
      </c>
      <c r="BB33" s="194">
        <f t="shared" si="0"/>
        <v>5.98</v>
      </c>
      <c r="BC33" s="194">
        <f t="shared" si="1"/>
        <v>5.83</v>
      </c>
      <c r="BD33" s="192" t="str">
        <f t="shared" si="6"/>
        <v>TB</v>
      </c>
      <c r="BE33" s="192">
        <f t="shared" si="3"/>
        <v>7</v>
      </c>
      <c r="BF33" s="192">
        <f t="shared" si="4"/>
        <v>10</v>
      </c>
      <c r="BG33" s="197" t="str">
        <f t="shared" si="7"/>
        <v>Học tiếp</v>
      </c>
    </row>
    <row r="34" spans="1:59" s="133" customFormat="1" ht="18.75" customHeight="1">
      <c r="A34" s="73">
        <v>24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171" t="s">
        <v>332</v>
      </c>
      <c r="H34" s="45">
        <v>6</v>
      </c>
      <c r="I34" s="45">
        <f>'[1]HK1'!J34</f>
        <v>6</v>
      </c>
      <c r="J34" s="45">
        <f>'[1]HK1'!M34</f>
        <v>7</v>
      </c>
      <c r="K34" s="45">
        <f>'[1]HK1'!P34</f>
        <v>5</v>
      </c>
      <c r="L34" s="45">
        <f>'[1]HK1'!S34</f>
        <v>7</v>
      </c>
      <c r="M34" s="45">
        <f>'[1]HK1'!V34</f>
        <v>6</v>
      </c>
      <c r="N34" s="45">
        <f>'[1]HK1'!Y34</f>
        <v>7</v>
      </c>
      <c r="O34" s="75">
        <f>'[1]HK2'!J34</f>
        <v>5</v>
      </c>
      <c r="P34" s="75">
        <f>'[1]HK2'!M34</f>
        <v>6</v>
      </c>
      <c r="Q34" s="75">
        <f>'[1]HK2'!P34</f>
        <v>8</v>
      </c>
      <c r="R34" s="59">
        <f>'[1]HK2'!S34</f>
        <v>5</v>
      </c>
      <c r="S34" s="59">
        <f>'[1]HK2'!V34</f>
        <v>7</v>
      </c>
      <c r="T34" s="59">
        <f>'[1]HK3'!I28</f>
        <v>6</v>
      </c>
      <c r="U34" s="59">
        <f>'[1]HK3'!L28</f>
        <v>6</v>
      </c>
      <c r="V34" s="59">
        <f>'[1]HK3'!O28</f>
        <v>10</v>
      </c>
      <c r="W34" s="59">
        <f>'[1]HK3'!R28</f>
        <v>6</v>
      </c>
      <c r="X34" s="59">
        <f>'[1]HK3'!U28</f>
        <v>6</v>
      </c>
      <c r="Y34" s="59">
        <f>'[1]HK3'!X28</f>
        <v>5</v>
      </c>
      <c r="Z34" s="59">
        <f>'[1]HK3'!AA28</f>
        <v>6</v>
      </c>
      <c r="AA34" s="59">
        <f>'[1]HK3'!AD28</f>
        <v>6</v>
      </c>
      <c r="AB34" s="150">
        <f>'HK4'!J34</f>
        <v>6</v>
      </c>
      <c r="AC34" s="150">
        <f>'HK4'!M34</f>
        <v>5</v>
      </c>
      <c r="AD34" s="150">
        <f>'HK4'!P34</f>
        <v>5</v>
      </c>
      <c r="AE34" s="150">
        <f>'HK4'!S34</f>
        <v>5</v>
      </c>
      <c r="AF34" s="59">
        <f>'[1]HK4'!U28</f>
        <v>6</v>
      </c>
      <c r="AG34" s="59">
        <f>'[1]HK4'!X28</f>
        <v>7</v>
      </c>
      <c r="AH34" s="150">
        <f>'HK4'!AB34</f>
        <v>10</v>
      </c>
      <c r="AI34" s="59">
        <f>'[1]HK4'!AD28</f>
        <v>7</v>
      </c>
      <c r="AJ34" s="52">
        <f>'HK5'!J34</f>
        <v>6</v>
      </c>
      <c r="AK34" s="52">
        <f>'HK5'!M34</f>
        <v>6</v>
      </c>
      <c r="AL34" s="52">
        <f>'HK5'!P34</f>
        <v>8</v>
      </c>
      <c r="AM34" s="52">
        <f>'HK5'!S34</f>
        <v>8</v>
      </c>
      <c r="AN34" s="52">
        <f>'HK5'!V34</f>
        <v>8</v>
      </c>
      <c r="AO34" s="52">
        <f>'HK5'!Y34</f>
        <v>5</v>
      </c>
      <c r="AP34" s="52">
        <f>'HK5'!AB34</f>
        <v>7</v>
      </c>
      <c r="AQ34" s="52">
        <f>'HK5'!AE34</f>
        <v>9</v>
      </c>
      <c r="AR34" s="52">
        <f>'HK5'!AH34</f>
        <v>9</v>
      </c>
      <c r="AS34" s="52">
        <f>'HK5'!AK34</f>
        <v>10</v>
      </c>
      <c r="AT34" s="52">
        <f>'HK6'!J34</f>
        <v>6</v>
      </c>
      <c r="AU34" s="52">
        <f>'HK6'!M34</f>
        <v>5</v>
      </c>
      <c r="AV34" s="52">
        <f>'HK6'!P34</f>
        <v>8</v>
      </c>
      <c r="AW34" s="52">
        <f>'HK6'!S34</f>
        <v>5</v>
      </c>
      <c r="AX34" s="52">
        <f>'HK6'!V34</f>
        <v>8</v>
      </c>
      <c r="AY34" s="52">
        <f>'HK6'!Y34</f>
        <v>7</v>
      </c>
      <c r="AZ34" s="52">
        <f>'HK6'!AB34</f>
        <v>4</v>
      </c>
      <c r="BA34" s="52">
        <f>'HK6'!AE34</f>
        <v>10</v>
      </c>
      <c r="BB34" s="194">
        <f t="shared" si="0"/>
        <v>6.82</v>
      </c>
      <c r="BC34" s="194">
        <f t="shared" si="1"/>
        <v>6.4</v>
      </c>
      <c r="BD34" s="192" t="str">
        <f t="shared" si="6"/>
        <v>TBK</v>
      </c>
      <c r="BE34" s="192">
        <f t="shared" si="3"/>
        <v>1</v>
      </c>
      <c r="BF34" s="192">
        <f t="shared" si="4"/>
        <v>0</v>
      </c>
      <c r="BG34" s="197" t="str">
        <f t="shared" si="7"/>
        <v>Học tiếp</v>
      </c>
    </row>
    <row r="35" spans="1:59" s="133" customFormat="1" ht="18.75" customHeight="1">
      <c r="A35" s="77">
        <v>25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171" t="s">
        <v>332</v>
      </c>
      <c r="H35" s="45">
        <v>6</v>
      </c>
      <c r="I35" s="45">
        <f>'[1]HK1'!J35</f>
        <v>7</v>
      </c>
      <c r="J35" s="45">
        <f>'[1]HK1'!M35</f>
        <v>7</v>
      </c>
      <c r="K35" s="45">
        <f>'[1]HK1'!P35</f>
        <v>6</v>
      </c>
      <c r="L35" s="45">
        <f>'[1]HK1'!S35</f>
        <v>9</v>
      </c>
      <c r="M35" s="45">
        <f>'[1]HK1'!V35</f>
        <v>5</v>
      </c>
      <c r="N35" s="45">
        <f>'[1]HK1'!Y35</f>
        <v>7</v>
      </c>
      <c r="O35" s="75">
        <f>'[1]HK2'!J35</f>
        <v>5</v>
      </c>
      <c r="P35" s="75">
        <f>'[1]HK2'!M35</f>
        <v>6</v>
      </c>
      <c r="Q35" s="75">
        <f>'[1]HK2'!P35</f>
        <v>6</v>
      </c>
      <c r="R35" s="52">
        <f>'HK2'!S35</f>
        <v>5</v>
      </c>
      <c r="S35" s="59">
        <f>'[1]HK2'!V35</f>
        <v>8</v>
      </c>
      <c r="T35" s="59">
        <f>'[1]HK3'!I29</f>
        <v>6</v>
      </c>
      <c r="U35" s="59">
        <f>'[1]HK3'!L29</f>
        <v>6</v>
      </c>
      <c r="V35" s="59">
        <f>'[1]HK3'!O29</f>
        <v>1</v>
      </c>
      <c r="W35" s="59">
        <f>'[1]HK3'!R29</f>
        <v>5</v>
      </c>
      <c r="X35" s="59">
        <f>'[1]HK3'!U29</f>
        <v>6</v>
      </c>
      <c r="Y35" s="59">
        <f>'[1]HK3'!X29</f>
        <v>5</v>
      </c>
      <c r="Z35" s="59">
        <f>'[1]HK3'!AA29</f>
        <v>7</v>
      </c>
      <c r="AA35" s="59">
        <f>'[1]HK3'!AD29</f>
        <v>10</v>
      </c>
      <c r="AB35" s="150">
        <f>'HK4'!J35</f>
        <v>8</v>
      </c>
      <c r="AC35" s="150">
        <f>'HK4'!M35</f>
        <v>5</v>
      </c>
      <c r="AD35" s="150">
        <f>'HK4'!P35</f>
        <v>5</v>
      </c>
      <c r="AE35" s="150">
        <f>'HK4'!S35</f>
        <v>8</v>
      </c>
      <c r="AF35" s="59">
        <f>'[1]HK4'!U29</f>
        <v>7</v>
      </c>
      <c r="AG35" s="59">
        <f>'[1]HK4'!X29</f>
        <v>5</v>
      </c>
      <c r="AH35" s="150">
        <f>'HK4'!AB35</f>
        <v>0</v>
      </c>
      <c r="AI35" s="59">
        <f>'[1]HK4'!AD29</f>
        <v>7</v>
      </c>
      <c r="AJ35" s="52">
        <f>'HK5'!J35</f>
        <v>6</v>
      </c>
      <c r="AK35" s="52">
        <f>'HK5'!M35</f>
        <v>5</v>
      </c>
      <c r="AL35" s="52">
        <f>'HK5'!P35</f>
        <v>8</v>
      </c>
      <c r="AM35" s="52">
        <f>'HK5'!S35</f>
        <v>7</v>
      </c>
      <c r="AN35" s="52">
        <f>'HK5'!V35</f>
        <v>8</v>
      </c>
      <c r="AO35" s="52">
        <f>'HK5'!Y35</f>
        <v>5</v>
      </c>
      <c r="AP35" s="52">
        <f>'HK5'!AB35</f>
        <v>7</v>
      </c>
      <c r="AQ35" s="52">
        <f>'HK5'!AE35</f>
        <v>8</v>
      </c>
      <c r="AR35" s="52">
        <f>'HK5'!AH35</f>
        <v>7</v>
      </c>
      <c r="AS35" s="52">
        <f>'HK5'!AK35</f>
        <v>3</v>
      </c>
      <c r="AT35" s="52">
        <f>'HK6'!J35</f>
        <v>8</v>
      </c>
      <c r="AU35" s="52">
        <f>'HK6'!M35</f>
        <v>6</v>
      </c>
      <c r="AV35" s="52">
        <f>'HK6'!P35</f>
        <v>8</v>
      </c>
      <c r="AW35" s="52">
        <f>'HK6'!S35</f>
        <v>5</v>
      </c>
      <c r="AX35" s="52">
        <f>'HK6'!V35</f>
        <v>6</v>
      </c>
      <c r="AY35" s="52">
        <f>'HK6'!Y35</f>
        <v>8</v>
      </c>
      <c r="AZ35" s="52">
        <f>'HK6'!AB35</f>
        <v>6</v>
      </c>
      <c r="BA35" s="52">
        <f>'HK6'!AE35</f>
        <v>0</v>
      </c>
      <c r="BB35" s="194">
        <f t="shared" si="0"/>
        <v>6.5</v>
      </c>
      <c r="BC35" s="194">
        <f t="shared" si="1"/>
        <v>6.06</v>
      </c>
      <c r="BD35" s="192" t="str">
        <f t="shared" si="6"/>
        <v>TBK</v>
      </c>
      <c r="BE35" s="192">
        <f t="shared" si="3"/>
        <v>4</v>
      </c>
      <c r="BF35" s="192">
        <f t="shared" si="4"/>
        <v>7</v>
      </c>
      <c r="BG35" s="197" t="str">
        <f t="shared" si="7"/>
        <v>Học tiếp</v>
      </c>
    </row>
    <row r="36" spans="1:59" s="133" customFormat="1" ht="18.75" customHeight="1">
      <c r="A36" s="73">
        <v>26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171" t="s">
        <v>331</v>
      </c>
      <c r="H36" s="45">
        <v>6</v>
      </c>
      <c r="I36" s="45">
        <f>'[1]HK1'!J36</f>
        <v>8</v>
      </c>
      <c r="J36" s="45">
        <f>'[1]HK1'!M36</f>
        <v>6</v>
      </c>
      <c r="K36" s="45">
        <f>'[1]HK1'!P36</f>
        <v>7</v>
      </c>
      <c r="L36" s="45">
        <f>'[1]HK1'!S36</f>
        <v>7</v>
      </c>
      <c r="M36" s="45">
        <f>'[1]HK1'!V36</f>
        <v>5</v>
      </c>
      <c r="N36" s="45">
        <f>'[1]HK1'!Y36</f>
        <v>6</v>
      </c>
      <c r="O36" s="75">
        <f>'[1]HK2'!J36</f>
        <v>7</v>
      </c>
      <c r="P36" s="75">
        <f>'[1]HK2'!M36</f>
        <v>7</v>
      </c>
      <c r="Q36" s="75">
        <f>'[1]HK2'!P36</f>
        <v>6</v>
      </c>
      <c r="R36" s="59">
        <f>'[1]HK2'!S36</f>
        <v>8</v>
      </c>
      <c r="S36" s="59">
        <f>'[1]HK2'!V36</f>
        <v>8</v>
      </c>
      <c r="T36" s="59">
        <f>'[1]HK3'!I30</f>
        <v>6</v>
      </c>
      <c r="U36" s="59">
        <f>'[1]HK3'!L30</f>
        <v>7</v>
      </c>
      <c r="V36" s="59">
        <f>'[1]HK3'!O30</f>
        <v>10</v>
      </c>
      <c r="W36" s="59">
        <f>'[1]HK3'!R30</f>
        <v>6</v>
      </c>
      <c r="X36" s="59">
        <f>'[1]HK3'!U30</f>
        <v>7</v>
      </c>
      <c r="Y36" s="59">
        <f>'[1]HK3'!X30</f>
        <v>6</v>
      </c>
      <c r="Z36" s="59">
        <f>'[1]HK3'!AA30</f>
        <v>6</v>
      </c>
      <c r="AA36" s="59">
        <f>'[1]HK3'!AD30</f>
        <v>8</v>
      </c>
      <c r="AB36" s="150">
        <f>'HK4'!J36</f>
        <v>9</v>
      </c>
      <c r="AC36" s="150">
        <f>'HK4'!M36</f>
        <v>6</v>
      </c>
      <c r="AD36" s="150">
        <f>'HK4'!P36</f>
        <v>6</v>
      </c>
      <c r="AE36" s="150">
        <f>'HK4'!S36</f>
        <v>6</v>
      </c>
      <c r="AF36" s="59">
        <f>'[1]HK4'!U30</f>
        <v>6</v>
      </c>
      <c r="AG36" s="59">
        <f>'[1]HK4'!X30</f>
        <v>8</v>
      </c>
      <c r="AH36" s="150">
        <f>'HK4'!AB36</f>
        <v>10</v>
      </c>
      <c r="AI36" s="59">
        <f>'[1]HK4'!AD30</f>
        <v>8</v>
      </c>
      <c r="AJ36" s="52">
        <f>'HK5'!J36</f>
        <v>5</v>
      </c>
      <c r="AK36" s="52">
        <f>'HK5'!M36</f>
        <v>6</v>
      </c>
      <c r="AL36" s="52">
        <f>'HK5'!P36</f>
        <v>7</v>
      </c>
      <c r="AM36" s="52">
        <f>'HK5'!S36</f>
        <v>9</v>
      </c>
      <c r="AN36" s="52">
        <f>'HK5'!V36</f>
        <v>7</v>
      </c>
      <c r="AO36" s="52">
        <f>'HK5'!Y36</f>
        <v>7</v>
      </c>
      <c r="AP36" s="52">
        <f>'HK5'!AB36</f>
        <v>6</v>
      </c>
      <c r="AQ36" s="52">
        <f>'HK5'!AE36</f>
        <v>8</v>
      </c>
      <c r="AR36" s="52">
        <f>'HK5'!AH36</f>
        <v>8</v>
      </c>
      <c r="AS36" s="52">
        <f>'HK5'!AK36</f>
        <v>0</v>
      </c>
      <c r="AT36" s="52">
        <f>'HK6'!J36</f>
        <v>9</v>
      </c>
      <c r="AU36" s="52">
        <f>'HK6'!M36</f>
        <v>5</v>
      </c>
      <c r="AV36" s="52">
        <f>'HK6'!P36</f>
        <v>6</v>
      </c>
      <c r="AW36" s="52">
        <f>'HK6'!S36</f>
        <v>6</v>
      </c>
      <c r="AX36" s="52">
        <f>'HK6'!V36</f>
        <v>8</v>
      </c>
      <c r="AY36" s="52">
        <f>'HK6'!Y36</f>
        <v>8</v>
      </c>
      <c r="AZ36" s="52">
        <f>'HK6'!AB36</f>
        <v>6</v>
      </c>
      <c r="BA36" s="52">
        <f>'HK6'!AE36</f>
        <v>0</v>
      </c>
      <c r="BB36" s="194">
        <f t="shared" si="0"/>
        <v>6.74</v>
      </c>
      <c r="BC36" s="194">
        <f t="shared" si="1"/>
        <v>6.81</v>
      </c>
      <c r="BD36" s="192" t="str">
        <f t="shared" si="6"/>
        <v>TBK</v>
      </c>
      <c r="BE36" s="192">
        <f t="shared" si="3"/>
        <v>2</v>
      </c>
      <c r="BF36" s="192">
        <f t="shared" si="4"/>
        <v>2</v>
      </c>
      <c r="BG36" s="197" t="str">
        <f t="shared" si="7"/>
        <v>Học tiếp</v>
      </c>
    </row>
    <row r="37" spans="1:59" s="133" customFormat="1" ht="18.75" customHeight="1">
      <c r="A37" s="77">
        <v>27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171" t="s">
        <v>332</v>
      </c>
      <c r="H37" s="45">
        <v>6</v>
      </c>
      <c r="I37" s="45">
        <f>'[1]HK1'!J37</f>
        <v>5</v>
      </c>
      <c r="J37" s="45">
        <f>'[1]HK1'!M37</f>
        <v>6</v>
      </c>
      <c r="K37" s="45">
        <f>'[1]HK1'!P37</f>
        <v>5</v>
      </c>
      <c r="L37" s="45">
        <f>'[1]HK1'!S37</f>
        <v>5</v>
      </c>
      <c r="M37" s="45">
        <f>'[1]HK1'!V37</f>
        <v>5</v>
      </c>
      <c r="N37" s="45">
        <f>'[1]HK1'!Y37</f>
        <v>7</v>
      </c>
      <c r="O37" s="75">
        <f>'[1]HK2'!J37</f>
        <v>5</v>
      </c>
      <c r="P37" s="75">
        <f>'[1]HK2'!M37</f>
        <v>6</v>
      </c>
      <c r="Q37" s="75">
        <f>'[1]HK2'!P37</f>
        <v>6</v>
      </c>
      <c r="R37" s="59">
        <f>'[1]HK2'!S37</f>
        <v>5</v>
      </c>
      <c r="S37" s="59">
        <f>'[1]HK2'!V37</f>
        <v>8</v>
      </c>
      <c r="T37" s="59">
        <f>'[1]HK3'!I31</f>
        <v>6</v>
      </c>
      <c r="U37" s="59">
        <f>'[1]HK3'!L31</f>
        <v>6</v>
      </c>
      <c r="V37" s="59">
        <f>'[1]HK3'!O31</f>
        <v>10</v>
      </c>
      <c r="W37" s="59">
        <f>'[1]HK3'!R31</f>
        <v>6</v>
      </c>
      <c r="X37" s="59">
        <f>'[1]HK3'!U31</f>
        <v>2</v>
      </c>
      <c r="Y37" s="59">
        <f>'[1]HK3'!X31</f>
        <v>7</v>
      </c>
      <c r="Z37" s="59">
        <f>'[1]HK3'!AA31</f>
        <v>6</v>
      </c>
      <c r="AA37" s="59">
        <f>'[1]HK3'!AD31</f>
        <v>7</v>
      </c>
      <c r="AB37" s="150">
        <f>'HK4'!J37</f>
        <v>5</v>
      </c>
      <c r="AC37" s="150">
        <f>'HK4'!M37</f>
        <v>5</v>
      </c>
      <c r="AD37" s="150">
        <f>'HK4'!P37</f>
        <v>5</v>
      </c>
      <c r="AE37" s="150">
        <f>'HK4'!S37</f>
        <v>6</v>
      </c>
      <c r="AF37" s="59">
        <f>'[1]HK4'!U31</f>
        <v>7</v>
      </c>
      <c r="AG37" s="59">
        <f>'[1]HK4'!X31</f>
        <v>7</v>
      </c>
      <c r="AH37" s="150">
        <f>'HK4'!AB37</f>
        <v>0</v>
      </c>
      <c r="AI37" s="59">
        <f>'[1]HK4'!AD31</f>
        <v>6</v>
      </c>
      <c r="AJ37" s="52">
        <f>'HK5'!J37</f>
        <v>6</v>
      </c>
      <c r="AK37" s="52">
        <f>'HK5'!M37</f>
        <v>6</v>
      </c>
      <c r="AL37" s="52">
        <f>'HK5'!P37</f>
        <v>7</v>
      </c>
      <c r="AM37" s="52">
        <f>'HK5'!S37</f>
        <v>8</v>
      </c>
      <c r="AN37" s="52">
        <f>'HK5'!V37</f>
        <v>6</v>
      </c>
      <c r="AO37" s="52">
        <f>'HK5'!Y37</f>
        <v>6</v>
      </c>
      <c r="AP37" s="52">
        <f>'HK5'!AB37</f>
        <v>8</v>
      </c>
      <c r="AQ37" s="52">
        <f>'HK5'!AE37</f>
        <v>8</v>
      </c>
      <c r="AR37" s="52">
        <f>'HK5'!AH37</f>
        <v>8</v>
      </c>
      <c r="AS37" s="52">
        <f>'HK5'!AK37</f>
        <v>0</v>
      </c>
      <c r="AT37" s="52">
        <f>'HK6'!J37</f>
        <v>5</v>
      </c>
      <c r="AU37" s="52">
        <f>'HK6'!M37</f>
        <v>7</v>
      </c>
      <c r="AV37" s="52">
        <f>'HK6'!P37</f>
        <v>6</v>
      </c>
      <c r="AW37" s="52">
        <f>'HK6'!S37</f>
        <v>4</v>
      </c>
      <c r="AX37" s="52">
        <f>'HK6'!V37</f>
        <v>5</v>
      </c>
      <c r="AY37" s="52">
        <f>'HK6'!Y37</f>
        <v>8</v>
      </c>
      <c r="AZ37" s="52">
        <f>'HK6'!AB37</f>
        <v>5</v>
      </c>
      <c r="BA37" s="52">
        <f>'HK6'!AE37</f>
        <v>0</v>
      </c>
      <c r="BB37" s="194">
        <f t="shared" si="0"/>
        <v>6.06</v>
      </c>
      <c r="BC37" s="194">
        <f t="shared" si="1"/>
        <v>5.78</v>
      </c>
      <c r="BD37" s="192" t="str">
        <f t="shared" si="6"/>
        <v>TB</v>
      </c>
      <c r="BE37" s="192">
        <f t="shared" si="3"/>
        <v>5</v>
      </c>
      <c r="BF37" s="192">
        <f t="shared" si="4"/>
        <v>9</v>
      </c>
      <c r="BG37" s="197" t="str">
        <f t="shared" si="7"/>
        <v>Học tiếp</v>
      </c>
    </row>
    <row r="38" spans="1:59" s="133" customFormat="1" ht="18.75" customHeight="1">
      <c r="A38" s="73">
        <v>28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171" t="s">
        <v>332</v>
      </c>
      <c r="H38" s="45">
        <v>6</v>
      </c>
      <c r="I38" s="45">
        <f>'[1]HK1'!J38</f>
        <v>7</v>
      </c>
      <c r="J38" s="45">
        <f>'[1]HK1'!M38</f>
        <v>8</v>
      </c>
      <c r="K38" s="45">
        <f>'[1]HK1'!P38</f>
        <v>8</v>
      </c>
      <c r="L38" s="45">
        <f>'[1]HK1'!S38</f>
        <v>8</v>
      </c>
      <c r="M38" s="45">
        <f>'[1]HK1'!V38</f>
        <v>8</v>
      </c>
      <c r="N38" s="45">
        <f>'[1]HK1'!Y38</f>
        <v>7</v>
      </c>
      <c r="O38" s="75">
        <f>'[1]HK2'!J38</f>
        <v>7</v>
      </c>
      <c r="P38" s="75">
        <f>'[1]HK2'!M38</f>
        <v>8</v>
      </c>
      <c r="Q38" s="75">
        <f>'[1]HK2'!P38</f>
        <v>7</v>
      </c>
      <c r="R38" s="59">
        <f>'[1]HK2'!S38</f>
        <v>7</v>
      </c>
      <c r="S38" s="59">
        <f>'[1]HK2'!V38</f>
        <v>9</v>
      </c>
      <c r="T38" s="59">
        <f>'[1]HK3'!I32</f>
        <v>6</v>
      </c>
      <c r="U38" s="59">
        <f>'[1]HK3'!L32</f>
        <v>7</v>
      </c>
      <c r="V38" s="59">
        <f>'[1]HK3'!O32</f>
        <v>10</v>
      </c>
      <c r="W38" s="59">
        <f>'[1]HK3'!R32</f>
        <v>6</v>
      </c>
      <c r="X38" s="59">
        <f>'[1]HK3'!U32</f>
        <v>6</v>
      </c>
      <c r="Y38" s="59">
        <f>'[1]HK3'!X32</f>
        <v>6</v>
      </c>
      <c r="Z38" s="59">
        <f>'[1]HK3'!AA32</f>
        <v>6</v>
      </c>
      <c r="AA38" s="59">
        <f>'[1]HK3'!AD32</f>
        <v>10</v>
      </c>
      <c r="AB38" s="150">
        <f>'HK4'!J38</f>
        <v>6</v>
      </c>
      <c r="AC38" s="150">
        <f>'HK4'!M38</f>
        <v>6</v>
      </c>
      <c r="AD38" s="150">
        <f>'HK4'!P38</f>
        <v>5</v>
      </c>
      <c r="AE38" s="150">
        <f>'HK4'!S38</f>
        <v>7</v>
      </c>
      <c r="AF38" s="59">
        <f>'[1]HK4'!U32</f>
        <v>8</v>
      </c>
      <c r="AG38" s="59">
        <f>'[1]HK4'!X32</f>
        <v>7</v>
      </c>
      <c r="AH38" s="150">
        <f>'HK4'!AB38</f>
        <v>8</v>
      </c>
      <c r="AI38" s="59">
        <f>'[1]HK4'!AD32</f>
        <v>5</v>
      </c>
      <c r="AJ38" s="52">
        <f>'HK5'!J38</f>
        <v>8</v>
      </c>
      <c r="AK38" s="52">
        <f>'HK5'!M38</f>
        <v>8</v>
      </c>
      <c r="AL38" s="52">
        <f>'HK5'!P38</f>
        <v>7</v>
      </c>
      <c r="AM38" s="52">
        <f>'HK5'!S38</f>
        <v>8</v>
      </c>
      <c r="AN38" s="52">
        <f>'HK5'!V38</f>
        <v>9</v>
      </c>
      <c r="AO38" s="52">
        <f>'HK5'!Y38</f>
        <v>5</v>
      </c>
      <c r="AP38" s="52">
        <f>'HK5'!AB38</f>
        <v>7</v>
      </c>
      <c r="AQ38" s="52">
        <f>'HK5'!AE38</f>
        <v>8</v>
      </c>
      <c r="AR38" s="52">
        <f>'HK5'!AH38</f>
        <v>8</v>
      </c>
      <c r="AS38" s="52">
        <f>'HK5'!AK38</f>
        <v>10</v>
      </c>
      <c r="AT38" s="52">
        <f>'HK6'!J38</f>
        <v>8</v>
      </c>
      <c r="AU38" s="52">
        <f>'HK6'!M38</f>
        <v>5</v>
      </c>
      <c r="AV38" s="52">
        <f>'HK6'!P38</f>
        <v>8</v>
      </c>
      <c r="AW38" s="52">
        <f>'HK6'!S38</f>
        <v>6</v>
      </c>
      <c r="AX38" s="52">
        <f>'HK6'!V38</f>
        <v>6</v>
      </c>
      <c r="AY38" s="52">
        <f>'HK6'!Y38</f>
        <v>9</v>
      </c>
      <c r="AZ38" s="52">
        <f>'HK6'!AB38</f>
        <v>7</v>
      </c>
      <c r="BA38" s="52">
        <f>'HK6'!AE38</f>
        <v>10</v>
      </c>
      <c r="BB38" s="194">
        <f t="shared" si="0"/>
        <v>7.44</v>
      </c>
      <c r="BC38" s="194">
        <f t="shared" si="1"/>
        <v>7.18</v>
      </c>
      <c r="BD38" s="192" t="str">
        <f t="shared" si="6"/>
        <v>Khá</v>
      </c>
      <c r="BE38" s="192">
        <f t="shared" si="3"/>
        <v>0</v>
      </c>
      <c r="BF38" s="192">
        <f t="shared" si="4"/>
        <v>0</v>
      </c>
      <c r="BG38" s="197" t="str">
        <f t="shared" si="7"/>
        <v>Học tiếp</v>
      </c>
    </row>
    <row r="39" spans="1:59" s="133" customFormat="1" ht="18.75" customHeight="1">
      <c r="A39" s="77">
        <v>29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171" t="s">
        <v>332</v>
      </c>
      <c r="H39" s="45">
        <v>5</v>
      </c>
      <c r="I39" s="45">
        <f>'[1]HK1'!J39</f>
        <v>7</v>
      </c>
      <c r="J39" s="45">
        <f>'[1]HK1'!M39</f>
        <v>7</v>
      </c>
      <c r="K39" s="45">
        <f>'[1]HK1'!P39</f>
        <v>5</v>
      </c>
      <c r="L39" s="45">
        <f>'[1]HK1'!S39</f>
        <v>6</v>
      </c>
      <c r="M39" s="45">
        <f>'[1]HK1'!V39</f>
        <v>5</v>
      </c>
      <c r="N39" s="45">
        <f>'[1]HK1'!Y39</f>
        <v>8</v>
      </c>
      <c r="O39" s="75">
        <f>'[1]HK2'!J39</f>
        <v>7</v>
      </c>
      <c r="P39" s="75">
        <f>'[1]HK2'!M39</f>
        <v>7</v>
      </c>
      <c r="Q39" s="75">
        <f>'[1]HK2'!P39</f>
        <v>6</v>
      </c>
      <c r="R39" s="59">
        <f>'[1]HK2'!S39</f>
        <v>6</v>
      </c>
      <c r="S39" s="59">
        <f>'[1]HK2'!V39</f>
        <v>9</v>
      </c>
      <c r="T39" s="59">
        <f>'[1]HK3'!I33</f>
        <v>6</v>
      </c>
      <c r="U39" s="59">
        <f>'[1]HK3'!L33</f>
        <v>7</v>
      </c>
      <c r="V39" s="59">
        <f>'[1]HK3'!O33</f>
        <v>10</v>
      </c>
      <c r="W39" s="59">
        <f>'[1]HK3'!R33</f>
        <v>5</v>
      </c>
      <c r="X39" s="59">
        <f>'[1]HK3'!U33</f>
        <v>6</v>
      </c>
      <c r="Y39" s="59">
        <f>'[1]HK3'!X33</f>
        <v>6</v>
      </c>
      <c r="Z39" s="59">
        <f>'[1]HK3'!AA33</f>
        <v>6</v>
      </c>
      <c r="AA39" s="59">
        <f>'[1]HK3'!AD33</f>
        <v>9</v>
      </c>
      <c r="AB39" s="150">
        <f>'HK4'!J39</f>
        <v>8</v>
      </c>
      <c r="AC39" s="150">
        <f>'HK4'!M39</f>
        <v>5</v>
      </c>
      <c r="AD39" s="150">
        <f>'HK4'!P39</f>
        <v>5</v>
      </c>
      <c r="AE39" s="150">
        <f>'HK4'!S39</f>
        <v>7</v>
      </c>
      <c r="AF39" s="59">
        <f>'[1]HK4'!U33</f>
        <v>7</v>
      </c>
      <c r="AG39" s="59">
        <f>'[1]HK4'!X33</f>
        <v>7</v>
      </c>
      <c r="AH39" s="150">
        <f>'HK4'!AB39</f>
        <v>10</v>
      </c>
      <c r="AI39" s="59">
        <f>'[1]HK4'!AD33</f>
        <v>8</v>
      </c>
      <c r="AJ39" s="52">
        <f>'HK5'!J39</f>
        <v>5</v>
      </c>
      <c r="AK39" s="52">
        <f>'HK5'!M39</f>
        <v>7</v>
      </c>
      <c r="AL39" s="52">
        <f>'HK5'!P39</f>
        <v>7</v>
      </c>
      <c r="AM39" s="52">
        <f>'HK5'!S39</f>
        <v>6</v>
      </c>
      <c r="AN39" s="52">
        <f>'HK5'!V39</f>
        <v>8</v>
      </c>
      <c r="AO39" s="52">
        <f>'HK5'!Y39</f>
        <v>5</v>
      </c>
      <c r="AP39" s="52">
        <f>'HK5'!AB39</f>
        <v>5</v>
      </c>
      <c r="AQ39" s="52">
        <f>'HK5'!AE39</f>
        <v>8</v>
      </c>
      <c r="AR39" s="52">
        <f>'HK5'!AH39</f>
        <v>8</v>
      </c>
      <c r="AS39" s="52">
        <f>'HK5'!AK39</f>
        <v>10</v>
      </c>
      <c r="AT39" s="52">
        <f>'HK6'!J39</f>
        <v>6</v>
      </c>
      <c r="AU39" s="52">
        <f>'HK6'!M39</f>
        <v>6</v>
      </c>
      <c r="AV39" s="52">
        <f>'HK6'!P39</f>
        <v>7</v>
      </c>
      <c r="AW39" s="52">
        <f>'HK6'!S39</f>
        <v>5</v>
      </c>
      <c r="AX39" s="52">
        <f>'HK6'!V39</f>
        <v>5</v>
      </c>
      <c r="AY39" s="52">
        <f>'HK6'!Y39</f>
        <v>8</v>
      </c>
      <c r="AZ39" s="52">
        <f>'HK6'!AB39</f>
        <v>5</v>
      </c>
      <c r="BA39" s="52">
        <f>'HK6'!AE39</f>
        <v>9</v>
      </c>
      <c r="BB39" s="194">
        <f t="shared" si="0"/>
        <v>6.42</v>
      </c>
      <c r="BC39" s="194">
        <f t="shared" si="1"/>
        <v>6.41</v>
      </c>
      <c r="BD39" s="192" t="str">
        <f t="shared" si="6"/>
        <v>TBK</v>
      </c>
      <c r="BE39" s="192">
        <f t="shared" si="3"/>
        <v>0</v>
      </c>
      <c r="BF39" s="192">
        <f t="shared" si="4"/>
        <v>0</v>
      </c>
      <c r="BG39" s="197" t="str">
        <f t="shared" si="7"/>
        <v>Học tiếp</v>
      </c>
    </row>
    <row r="40" spans="1:59" s="133" customFormat="1" ht="18.75" customHeight="1">
      <c r="A40" s="73">
        <v>30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171" t="s">
        <v>331</v>
      </c>
      <c r="H40" s="45">
        <v>6</v>
      </c>
      <c r="I40" s="45">
        <f>'[1]HK1'!J40</f>
        <v>8</v>
      </c>
      <c r="J40" s="45">
        <f>'[1]HK1'!M40</f>
        <v>7</v>
      </c>
      <c r="K40" s="45">
        <f>'[1]HK1'!P40</f>
        <v>5</v>
      </c>
      <c r="L40" s="45">
        <f>'[1]HK1'!S40</f>
        <v>8</v>
      </c>
      <c r="M40" s="45">
        <f>'[1]HK1'!V40</f>
        <v>5</v>
      </c>
      <c r="N40" s="45">
        <f>'[1]HK1'!Y40</f>
        <v>6</v>
      </c>
      <c r="O40" s="75">
        <f>'[1]HK2'!J40</f>
        <v>5</v>
      </c>
      <c r="P40" s="75">
        <f>'[1]HK2'!M40</f>
        <v>7</v>
      </c>
      <c r="Q40" s="75">
        <f>'[1]HK2'!P40</f>
        <v>7</v>
      </c>
      <c r="R40" s="59">
        <f>'[1]HK2'!S40</f>
        <v>6</v>
      </c>
      <c r="S40" s="59">
        <f>'[1]HK2'!V40</f>
        <v>8</v>
      </c>
      <c r="T40" s="59">
        <f>'[1]HK3'!I34</f>
        <v>6</v>
      </c>
      <c r="U40" s="59">
        <f>'[1]HK3'!L34</f>
        <v>7</v>
      </c>
      <c r="V40" s="59">
        <f>'[1]HK3'!O34</f>
        <v>10</v>
      </c>
      <c r="W40" s="59">
        <f>'[1]HK3'!R34</f>
        <v>6</v>
      </c>
      <c r="X40" s="59">
        <f>'[1]HK3'!U34</f>
        <v>5</v>
      </c>
      <c r="Y40" s="59">
        <f>'[1]HK3'!X34</f>
        <v>6</v>
      </c>
      <c r="Z40" s="59">
        <f>'[1]HK3'!AA34</f>
        <v>6</v>
      </c>
      <c r="AA40" s="59">
        <f>'[1]HK3'!AD34</f>
        <v>5</v>
      </c>
      <c r="AB40" s="150">
        <f>'HK4'!J40</f>
        <v>7</v>
      </c>
      <c r="AC40" s="150">
        <f>'HK4'!M40</f>
        <v>6</v>
      </c>
      <c r="AD40" s="150">
        <f>'HK4'!P40</f>
        <v>6</v>
      </c>
      <c r="AE40" s="150">
        <f>'HK4'!S40</f>
        <v>7</v>
      </c>
      <c r="AF40" s="59">
        <f>'[1]HK4'!U34</f>
        <v>7</v>
      </c>
      <c r="AG40" s="59">
        <f>'[1]HK4'!X34</f>
        <v>8</v>
      </c>
      <c r="AH40" s="150">
        <f>'HK4'!AB40</f>
        <v>10</v>
      </c>
      <c r="AI40" s="59">
        <f>'[1]HK4'!AD34</f>
        <v>8</v>
      </c>
      <c r="AJ40" s="52">
        <f>'HK5'!J40</f>
        <v>5</v>
      </c>
      <c r="AK40" s="52">
        <f>'HK5'!M40</f>
        <v>6</v>
      </c>
      <c r="AL40" s="52">
        <f>'HK5'!P40</f>
        <v>7</v>
      </c>
      <c r="AM40" s="52">
        <f>'HK5'!S40</f>
        <v>9</v>
      </c>
      <c r="AN40" s="52">
        <f>'HK5'!V40</f>
        <v>8</v>
      </c>
      <c r="AO40" s="52">
        <f>'HK5'!Y40</f>
        <v>6</v>
      </c>
      <c r="AP40" s="52">
        <f>'HK5'!AB40</f>
        <v>7</v>
      </c>
      <c r="AQ40" s="52">
        <f>'HK5'!AE40</f>
        <v>8</v>
      </c>
      <c r="AR40" s="52">
        <f>'HK5'!AH40</f>
        <v>8</v>
      </c>
      <c r="AS40" s="52">
        <f>'HK5'!AK40</f>
        <v>10</v>
      </c>
      <c r="AT40" s="52">
        <f>'HK6'!J40</f>
        <v>8</v>
      </c>
      <c r="AU40" s="52">
        <f>'HK6'!M40</f>
        <v>7</v>
      </c>
      <c r="AV40" s="52">
        <f>'HK6'!P40</f>
        <v>7</v>
      </c>
      <c r="AW40" s="52">
        <f>'HK6'!S40</f>
        <v>5</v>
      </c>
      <c r="AX40" s="52">
        <f>'HK6'!V40</f>
        <v>6</v>
      </c>
      <c r="AY40" s="52">
        <f>'HK6'!Y40</f>
        <v>8</v>
      </c>
      <c r="AZ40" s="52">
        <f>'HK6'!AB40</f>
        <v>7</v>
      </c>
      <c r="BA40" s="52">
        <f>'HK6'!AE40</f>
        <v>9</v>
      </c>
      <c r="BB40" s="194">
        <f t="shared" si="0"/>
        <v>7.04</v>
      </c>
      <c r="BC40" s="194">
        <f t="shared" si="1"/>
        <v>6.75</v>
      </c>
      <c r="BD40" s="192" t="str">
        <f t="shared" si="6"/>
        <v>TBK</v>
      </c>
      <c r="BE40" s="192">
        <f t="shared" si="3"/>
        <v>0</v>
      </c>
      <c r="BF40" s="192">
        <f t="shared" si="4"/>
        <v>0</v>
      </c>
      <c r="BG40" s="197" t="str">
        <f t="shared" si="7"/>
        <v>Học tiếp</v>
      </c>
    </row>
    <row r="41" spans="1:59" s="133" customFormat="1" ht="18.75" customHeight="1">
      <c r="A41" s="77">
        <v>31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171" t="s">
        <v>332</v>
      </c>
      <c r="H41" s="45">
        <v>6</v>
      </c>
      <c r="I41" s="45">
        <f>'[1]HK1'!J41</f>
        <v>8</v>
      </c>
      <c r="J41" s="45">
        <f>'[1]HK1'!M41</f>
        <v>7</v>
      </c>
      <c r="K41" s="45">
        <f>'[1]HK1'!P41</f>
        <v>6</v>
      </c>
      <c r="L41" s="45">
        <f>'[1]HK1'!S41</f>
        <v>5</v>
      </c>
      <c r="M41" s="45">
        <f>'[1]HK1'!V41</f>
        <v>7</v>
      </c>
      <c r="N41" s="45">
        <f>'[1]HK1'!Y41</f>
        <v>6</v>
      </c>
      <c r="O41" s="75">
        <f>'[1]HK2'!J41</f>
        <v>5</v>
      </c>
      <c r="P41" s="75">
        <f>'[1]HK2'!M41</f>
        <v>6</v>
      </c>
      <c r="Q41" s="75">
        <f>'[1]HK2'!P41</f>
        <v>5</v>
      </c>
      <c r="R41" s="59">
        <f>'[1]HK2'!S41</f>
        <v>5</v>
      </c>
      <c r="S41" s="59">
        <f>'[1]HK2'!V41</f>
        <v>8</v>
      </c>
      <c r="T41" s="59">
        <f>'[1]HK3'!I35</f>
        <v>6</v>
      </c>
      <c r="U41" s="59">
        <f>'[1]HK3'!L35</f>
        <v>5</v>
      </c>
      <c r="V41" s="59">
        <f>'[1]HK3'!O35</f>
        <v>10</v>
      </c>
      <c r="W41" s="59">
        <f>'[1]HK3'!R35</f>
        <v>6</v>
      </c>
      <c r="X41" s="59">
        <f>'[1]HK3'!U35</f>
        <v>6</v>
      </c>
      <c r="Y41" s="59">
        <f>'[1]HK3'!X35</f>
        <v>7</v>
      </c>
      <c r="Z41" s="59">
        <f>'[1]HK3'!AA35</f>
        <v>6</v>
      </c>
      <c r="AA41" s="59">
        <f>'[1]HK3'!AD35</f>
        <v>6</v>
      </c>
      <c r="AB41" s="150">
        <f>'HK4'!J41</f>
        <v>6</v>
      </c>
      <c r="AC41" s="150">
        <f>'HK4'!M41</f>
        <v>5</v>
      </c>
      <c r="AD41" s="52">
        <f>'HK4'!P41</f>
        <v>7</v>
      </c>
      <c r="AE41" s="150">
        <f>'HK4'!S41</f>
        <v>6</v>
      </c>
      <c r="AF41" s="59">
        <f>'[1]HK4'!U35</f>
        <v>6</v>
      </c>
      <c r="AG41" s="59">
        <f>'[1]HK4'!X35</f>
        <v>7</v>
      </c>
      <c r="AH41" s="150">
        <f>'HK4'!AB41</f>
        <v>0</v>
      </c>
      <c r="AI41" s="59">
        <f>'[1]HK4'!AD35</f>
        <v>6</v>
      </c>
      <c r="AJ41" s="52">
        <f>'HK5'!J41</f>
        <v>5</v>
      </c>
      <c r="AK41" s="52">
        <f>'HK5'!M41</f>
        <v>5</v>
      </c>
      <c r="AL41" s="52">
        <f>'HK5'!P41</f>
        <v>7</v>
      </c>
      <c r="AM41" s="52">
        <f>'HK5'!S41</f>
        <v>5</v>
      </c>
      <c r="AN41" s="52">
        <f>'HK5'!V41</f>
        <v>5</v>
      </c>
      <c r="AO41" s="52">
        <f>'HK5'!Y41</f>
        <v>5</v>
      </c>
      <c r="AP41" s="52">
        <f>'HK5'!AB41</f>
        <v>6</v>
      </c>
      <c r="AQ41" s="52">
        <f>'HK5'!AE41</f>
        <v>7</v>
      </c>
      <c r="AR41" s="52">
        <f>'HK5'!AH41</f>
        <v>7</v>
      </c>
      <c r="AS41" s="52">
        <f>'HK5'!AK41</f>
        <v>3</v>
      </c>
      <c r="AT41" s="52">
        <f>'HK6'!J41</f>
        <v>9</v>
      </c>
      <c r="AU41" s="52">
        <f>'HK6'!M41</f>
        <v>5</v>
      </c>
      <c r="AV41" s="52">
        <f>'HK6'!P41</f>
        <v>7</v>
      </c>
      <c r="AW41" s="52">
        <f>'HK6'!S41</f>
        <v>4</v>
      </c>
      <c r="AX41" s="52">
        <f>'HK6'!V41</f>
        <v>5</v>
      </c>
      <c r="AY41" s="52">
        <f>'HK6'!Y41</f>
        <v>7</v>
      </c>
      <c r="AZ41" s="52">
        <f>'HK6'!AB41</f>
        <v>5</v>
      </c>
      <c r="BA41" s="52">
        <f>'HK6'!AE41</f>
        <v>0</v>
      </c>
      <c r="BB41" s="194">
        <f t="shared" si="0"/>
        <v>5.64</v>
      </c>
      <c r="BC41" s="194">
        <f t="shared" si="1"/>
        <v>5.91</v>
      </c>
      <c r="BD41" s="192" t="str">
        <f t="shared" si="6"/>
        <v>TB</v>
      </c>
      <c r="BE41" s="192">
        <f t="shared" si="3"/>
        <v>4</v>
      </c>
      <c r="BF41" s="192">
        <f t="shared" si="4"/>
        <v>6</v>
      </c>
      <c r="BG41" s="197" t="str">
        <f t="shared" si="7"/>
        <v>Học tiếp</v>
      </c>
    </row>
    <row r="42" spans="1:58" s="500" customFormat="1" ht="22.5" customHeight="1" hidden="1">
      <c r="A42" s="507">
        <v>33</v>
      </c>
      <c r="B42" s="508" t="s">
        <v>211</v>
      </c>
      <c r="C42" s="509" t="s">
        <v>212</v>
      </c>
      <c r="D42" s="499">
        <v>409160082</v>
      </c>
      <c r="E42" s="496" t="s">
        <v>259</v>
      </c>
      <c r="F42" s="497" t="s">
        <v>15</v>
      </c>
      <c r="G42" s="510" t="s">
        <v>93</v>
      </c>
      <c r="H42" s="495">
        <f>'[2]Kỹ thuật vi xử lý L1_BL'!$K$10</f>
        <v>6</v>
      </c>
      <c r="I42" s="499"/>
      <c r="J42" s="499">
        <f>IF(I42="",H42,IF(H42&gt;=5,I42,MAX(H42,I42)))</f>
        <v>6</v>
      </c>
      <c r="K42" s="495">
        <f>'[2]CO SỞ DỮ LIỆU _LB_L1'!$K$10</f>
        <v>3</v>
      </c>
      <c r="L42" s="499">
        <v>5</v>
      </c>
      <c r="M42" s="499">
        <f>IF(L42="",K42,IF(K42&gt;=5,L42,MAX(K42,L42)))</f>
        <v>5</v>
      </c>
      <c r="N42" s="495">
        <f>'[2]Tổng quan về viễn thông_L1_BL'!$K$10</f>
        <v>5</v>
      </c>
      <c r="O42" s="499"/>
      <c r="P42" s="499">
        <f>IF(O42="",N42,IF(N42&gt;=5,O42,MAX(N42,O42)))</f>
        <v>5</v>
      </c>
      <c r="Q42" s="495">
        <f>'[2]LT TDT &amp; S CAO TAN_LB_L1'!$K$10</f>
        <v>3</v>
      </c>
      <c r="R42" s="499"/>
      <c r="S42" s="499">
        <f>IF(R42="",Q42,IF(Q42&gt;=5,R42,MAX(Q42,R42)))</f>
        <v>3</v>
      </c>
      <c r="T42" s="495">
        <f>'[2]XL TÍN HIỆU SỐ _LB_L1'!$K$10</f>
        <v>7</v>
      </c>
      <c r="U42" s="499"/>
      <c r="V42" s="499">
        <f>IF(U42="",T42,IF(T42&gt;=5,U42,MAX(T42,U42)))</f>
        <v>7</v>
      </c>
      <c r="W42" s="495">
        <v>3</v>
      </c>
      <c r="X42" s="499"/>
      <c r="Y42" s="499">
        <f>IF(X42="",W42,IF(W42&gt;=5,X42,MAX(W42,X42)))</f>
        <v>3</v>
      </c>
      <c r="Z42" s="495">
        <f>'[2]GDTC 5 _LB_L1'!$K$10</f>
        <v>9</v>
      </c>
      <c r="AA42" s="499"/>
      <c r="AB42" s="150">
        <f>'HK4'!J42</f>
        <v>4</v>
      </c>
      <c r="AC42" s="150">
        <f>'HK4'!M42</f>
        <v>0</v>
      </c>
      <c r="AD42" s="150">
        <f>'HK4'!P42</f>
        <v>2</v>
      </c>
      <c r="AE42" s="150">
        <f>'HK4'!S42</f>
        <v>7</v>
      </c>
      <c r="AF42" s="499">
        <v>7</v>
      </c>
      <c r="AG42" s="499"/>
      <c r="AH42" s="150">
        <f>'HK4'!AB42</f>
        <v>0</v>
      </c>
      <c r="AI42" s="499"/>
      <c r="AJ42" s="52">
        <f>'HK5'!J42</f>
        <v>6</v>
      </c>
      <c r="AK42" s="52">
        <f>'HK5'!M42</f>
        <v>5</v>
      </c>
      <c r="AL42" s="52">
        <f>'HK5'!P42</f>
        <v>5</v>
      </c>
      <c r="AM42" s="52">
        <f>'HK5'!S42</f>
        <v>3</v>
      </c>
      <c r="AN42" s="52">
        <f>'HK5'!V42</f>
        <v>7</v>
      </c>
      <c r="AO42" s="52">
        <f>'HK5'!Y42</f>
        <v>3</v>
      </c>
      <c r="AP42" s="52">
        <f>'HK5'!AB42</f>
        <v>9</v>
      </c>
      <c r="AQ42" s="52">
        <f>'HK5'!AE42</f>
        <v>7</v>
      </c>
      <c r="AR42" s="52">
        <f>'HK5'!AH42</f>
        <v>7</v>
      </c>
      <c r="AS42" s="52">
        <f>'HK5'!AK42</f>
        <v>0</v>
      </c>
      <c r="AT42" s="52">
        <f>'HK6'!J42</f>
        <v>0</v>
      </c>
      <c r="AU42" s="52">
        <f>'HK6'!M42</f>
        <v>0</v>
      </c>
      <c r="AV42" s="52">
        <f>'HK6'!P42</f>
        <v>0</v>
      </c>
      <c r="AW42" s="52">
        <f>'HK6'!S42</f>
        <v>0</v>
      </c>
      <c r="AX42" s="52">
        <f>'HK6'!V42</f>
        <v>0</v>
      </c>
      <c r="AY42" s="52">
        <f>'HK6'!Y42</f>
        <v>0</v>
      </c>
      <c r="AZ42" s="52">
        <f>'HK6'!AB42</f>
        <v>0</v>
      </c>
      <c r="BA42" s="52">
        <f>'HK6'!AE42</f>
        <v>0</v>
      </c>
      <c r="BB42" s="194">
        <f aca="true" t="shared" si="8" ref="BB42:BB73">ROUND(SUMPRODUCT(AJ42:BA42,$AJ$9:$BA$9)/SUM($AJ$9:$BA$9),2)</f>
        <v>2.14</v>
      </c>
      <c r="BC42" s="194">
        <f aca="true" t="shared" si="9" ref="BC42:BC73">ROUND(SUMPRODUCT(H42:BA42,$H$9:$BA$9)/SUM($H$9:$BA$9),2)</f>
        <v>2.85</v>
      </c>
      <c r="BE42" s="192">
        <f aca="true" t="shared" si="10" ref="BE42:BE73">COUNTIF(H42:BA42,"&lt;5")</f>
        <v>20</v>
      </c>
      <c r="BF42" s="192">
        <f aca="true" t="shared" si="11" ref="BF42:BF73">SUMIF(H42:BA42,"&lt;5",$H$9:$BA$9)</f>
        <v>71.5</v>
      </c>
    </row>
    <row r="43" spans="1:59" s="133" customFormat="1" ht="18.75" customHeight="1">
      <c r="A43" s="73">
        <v>32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171" t="s">
        <v>332</v>
      </c>
      <c r="H43" s="45">
        <v>6</v>
      </c>
      <c r="I43" s="45">
        <f>'[1]HK1'!J43</f>
        <v>6</v>
      </c>
      <c r="J43" s="45">
        <f>'[1]HK1'!M43</f>
        <v>7</v>
      </c>
      <c r="K43" s="45">
        <f>'[1]HK1'!P43</f>
        <v>7</v>
      </c>
      <c r="L43" s="45">
        <f>'[1]HK1'!S43</f>
        <v>6</v>
      </c>
      <c r="M43" s="45">
        <f>'[1]HK1'!V43</f>
        <v>7</v>
      </c>
      <c r="N43" s="45">
        <f>'[1]HK1'!Y43</f>
        <v>5</v>
      </c>
      <c r="O43" s="75">
        <f>'[1]HK2'!J43</f>
        <v>5</v>
      </c>
      <c r="P43" s="75">
        <f>'[1]HK2'!M43</f>
        <v>5</v>
      </c>
      <c r="Q43" s="75">
        <f>'[1]HK2'!P43</f>
        <v>5</v>
      </c>
      <c r="R43" s="59">
        <f>'[1]HK2'!S43</f>
        <v>5</v>
      </c>
      <c r="S43" s="59">
        <f>'[1]HK2'!V43</f>
        <v>7</v>
      </c>
      <c r="T43" s="59">
        <f>'[1]HK3'!I37</f>
        <v>5</v>
      </c>
      <c r="U43" s="59">
        <f>'[1]HK3'!L37</f>
        <v>6</v>
      </c>
      <c r="V43" s="59">
        <f>'[1]HK3'!O37</f>
        <v>8</v>
      </c>
      <c r="W43" s="59">
        <f>'[1]HK3'!R37</f>
        <v>6</v>
      </c>
      <c r="X43" s="59">
        <f>'[1]HK3'!U37</f>
        <v>5</v>
      </c>
      <c r="Y43" s="59">
        <f>'[1]HK3'!X37</f>
        <v>5</v>
      </c>
      <c r="Z43" s="59">
        <f>'[1]HK3'!AA37</f>
        <v>6</v>
      </c>
      <c r="AA43" s="59">
        <f>'[1]HK3'!AD37</f>
        <v>5</v>
      </c>
      <c r="AB43" s="150">
        <f>'HK4'!J43</f>
        <v>6</v>
      </c>
      <c r="AC43" s="150">
        <f>'HK4'!M43</f>
        <v>7</v>
      </c>
      <c r="AD43" s="150">
        <f>'HK4'!P43</f>
        <v>5</v>
      </c>
      <c r="AE43" s="150">
        <f>'HK4'!S43</f>
        <v>5</v>
      </c>
      <c r="AF43" s="59">
        <f>'[1]HK4'!U37</f>
        <v>7</v>
      </c>
      <c r="AG43" s="59">
        <f>'[1]HK4'!X37</f>
        <v>7</v>
      </c>
      <c r="AH43" s="150">
        <f>'HK4'!AB43</f>
        <v>6</v>
      </c>
      <c r="AI43" s="59">
        <f>'[1]HK4'!AD37</f>
        <v>5</v>
      </c>
      <c r="AJ43" s="52">
        <f>'HK5'!J43</f>
        <v>6</v>
      </c>
      <c r="AK43" s="52">
        <f>'HK5'!M43</f>
        <v>6</v>
      </c>
      <c r="AL43" s="52">
        <f>'HK5'!P43</f>
        <v>7</v>
      </c>
      <c r="AM43" s="52">
        <f>'HK5'!S43</f>
        <v>7</v>
      </c>
      <c r="AN43" s="52">
        <f>'HK5'!V43</f>
        <v>7</v>
      </c>
      <c r="AO43" s="52">
        <f>'HK5'!Y43</f>
        <v>5</v>
      </c>
      <c r="AP43" s="52">
        <f>'HK5'!AB43</f>
        <v>6</v>
      </c>
      <c r="AQ43" s="52">
        <f>'HK5'!AE43</f>
        <v>8</v>
      </c>
      <c r="AR43" s="52">
        <f>'HK5'!AH43</f>
        <v>8</v>
      </c>
      <c r="AS43" s="52">
        <f>'HK5'!AK43</f>
        <v>10</v>
      </c>
      <c r="AT43" s="52">
        <f>'HK6'!J43</f>
        <v>8</v>
      </c>
      <c r="AU43" s="52">
        <f>'HK6'!M43</f>
        <v>5</v>
      </c>
      <c r="AV43" s="52">
        <f>'HK6'!P43</f>
        <v>7</v>
      </c>
      <c r="AW43" s="52">
        <f>'HK6'!S43</f>
        <v>6</v>
      </c>
      <c r="AX43" s="52">
        <f>'HK6'!V43</f>
        <v>5</v>
      </c>
      <c r="AY43" s="52">
        <f>'HK6'!Y43</f>
        <v>8</v>
      </c>
      <c r="AZ43" s="52">
        <f>'HK6'!AB43</f>
        <v>4</v>
      </c>
      <c r="BA43" s="52">
        <f>'HK6'!AE43</f>
        <v>10</v>
      </c>
      <c r="BB43" s="194">
        <f t="shared" si="8"/>
        <v>6.62</v>
      </c>
      <c r="BC43" s="194">
        <f t="shared" si="9"/>
        <v>6.16</v>
      </c>
      <c r="BD43" s="192" t="str">
        <f aca="true" t="shared" si="12" ref="BD43:BD54">IF(BC43&gt;=9,"Xuất Sắc",IF(BC43&gt;=8,"Giỏi",IF(BC43&gt;=7,"Khá",IF(BC43&gt;=6,"TBK",IF(BC43&gt;=5,"TB",IF(BC43&gt;=4,"Yếu","Kém"))))))</f>
        <v>TBK</v>
      </c>
      <c r="BE43" s="192">
        <f t="shared" si="10"/>
        <v>1</v>
      </c>
      <c r="BF43" s="192">
        <f t="shared" si="11"/>
        <v>0</v>
      </c>
      <c r="BG43" s="197" t="str">
        <f aca="true" t="shared" si="13" ref="BG43:BG54">IF(AND(BB43&gt;=5,BF43&lt;=25),"Học tiếp",IF(OR(BB43&lt;3.5,BC43&lt;4),"Thôi học","Ngừng học"))</f>
        <v>Học tiếp</v>
      </c>
    </row>
    <row r="44" spans="1:59" s="133" customFormat="1" ht="18.75" customHeight="1">
      <c r="A44" s="77">
        <v>33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171" t="s">
        <v>332</v>
      </c>
      <c r="H44" s="45">
        <v>5</v>
      </c>
      <c r="I44" s="45">
        <f>'[1]HK1'!J44</f>
        <v>5</v>
      </c>
      <c r="J44" s="45">
        <f>'[1]HK1'!M44</f>
        <v>5</v>
      </c>
      <c r="K44" s="45">
        <f>'[1]HK1'!P44</f>
        <v>4</v>
      </c>
      <c r="L44" s="45">
        <f>'[1]HK1'!S44</f>
        <v>7</v>
      </c>
      <c r="M44" s="45">
        <f>'[1]HK1'!V44</f>
        <v>3</v>
      </c>
      <c r="N44" s="45">
        <f>'[1]HK1'!Y44</f>
        <v>7</v>
      </c>
      <c r="O44" s="75">
        <f>'[1]HK2'!J44</f>
        <v>5</v>
      </c>
      <c r="P44" s="75">
        <f>'[1]HK2'!M44</f>
        <v>5</v>
      </c>
      <c r="Q44" s="75">
        <f>'[1]HK2'!P44</f>
        <v>7</v>
      </c>
      <c r="R44" s="59">
        <f>'[1]HK2'!S44</f>
        <v>3</v>
      </c>
      <c r="S44" s="59">
        <f>'[1]HK2'!V44</f>
        <v>8</v>
      </c>
      <c r="T44" s="59">
        <f>'[1]HK3'!I38</f>
        <v>6</v>
      </c>
      <c r="U44" s="59">
        <f>'[1]HK3'!L38</f>
        <v>6</v>
      </c>
      <c r="V44" s="59">
        <f>'[1]HK3'!O38</f>
        <v>10</v>
      </c>
      <c r="W44" s="59">
        <f>'[1]HK3'!R38</f>
        <v>6</v>
      </c>
      <c r="X44" s="59">
        <f>'[1]HK3'!U38</f>
        <v>4</v>
      </c>
      <c r="Y44" s="59">
        <f>'[1]HK3'!X38</f>
        <v>5</v>
      </c>
      <c r="Z44" s="59">
        <f>'[1]HK3'!AA38</f>
        <v>5</v>
      </c>
      <c r="AA44" s="59">
        <f>'[1]HK3'!AD38</f>
        <v>8</v>
      </c>
      <c r="AB44" s="150">
        <f>'HK4'!J44</f>
        <v>5</v>
      </c>
      <c r="AC44" s="150">
        <f>'HK4'!M44</f>
        <v>6</v>
      </c>
      <c r="AD44" s="150">
        <f>'HK4'!P44</f>
        <v>4</v>
      </c>
      <c r="AE44" s="150">
        <f>'HK4'!S44</f>
        <v>3</v>
      </c>
      <c r="AF44" s="59">
        <f>'[1]HK4'!U38</f>
        <v>7</v>
      </c>
      <c r="AG44" s="59">
        <f>'[1]HK4'!X38</f>
        <v>6</v>
      </c>
      <c r="AH44" s="150">
        <f>'HK4'!AB44</f>
        <v>0</v>
      </c>
      <c r="AI44" s="59">
        <f>'[1]HK4'!AD38</f>
        <v>6</v>
      </c>
      <c r="AJ44" s="52">
        <f>'HK5'!J44</f>
        <v>7</v>
      </c>
      <c r="AK44" s="52">
        <f>'HK5'!M44</f>
        <v>7</v>
      </c>
      <c r="AL44" s="52">
        <f>'HK5'!P44</f>
        <v>6</v>
      </c>
      <c r="AM44" s="52">
        <f>'HK5'!S44</f>
        <v>7</v>
      </c>
      <c r="AN44" s="52">
        <f>'HK5'!V44</f>
        <v>8</v>
      </c>
      <c r="AO44" s="52">
        <f>'HK5'!Y44</f>
        <v>5</v>
      </c>
      <c r="AP44" s="52">
        <f>'HK5'!AB44</f>
        <v>5</v>
      </c>
      <c r="AQ44" s="52">
        <f>'HK5'!AE44</f>
        <v>6</v>
      </c>
      <c r="AR44" s="52">
        <f>'HK5'!AH44</f>
        <v>6</v>
      </c>
      <c r="AS44" s="52">
        <f>'HK5'!AK44</f>
        <v>0</v>
      </c>
      <c r="AT44" s="52">
        <f>'HK6'!J44</f>
        <v>5</v>
      </c>
      <c r="AU44" s="52">
        <f>'HK6'!M44</f>
        <v>5</v>
      </c>
      <c r="AV44" s="52">
        <f>'HK6'!P44</f>
        <v>6</v>
      </c>
      <c r="AW44" s="52">
        <f>'HK6'!S44</f>
        <v>5</v>
      </c>
      <c r="AX44" s="52">
        <f>'HK6'!V44</f>
        <v>5</v>
      </c>
      <c r="AY44" s="52">
        <f>'HK6'!Y44</f>
        <v>7</v>
      </c>
      <c r="AZ44" s="52">
        <f>'HK6'!AB44</f>
        <v>4</v>
      </c>
      <c r="BA44" s="52">
        <f>'HK6'!AE44</f>
        <v>0</v>
      </c>
      <c r="BB44" s="194">
        <f t="shared" si="8"/>
        <v>5.88</v>
      </c>
      <c r="BC44" s="194">
        <f t="shared" si="9"/>
        <v>5.53</v>
      </c>
      <c r="BD44" s="192" t="str">
        <f t="shared" si="12"/>
        <v>TB</v>
      </c>
      <c r="BE44" s="192">
        <f t="shared" si="10"/>
        <v>10</v>
      </c>
      <c r="BF44" s="192">
        <f t="shared" si="11"/>
        <v>26</v>
      </c>
      <c r="BG44" s="582" t="str">
        <f t="shared" si="13"/>
        <v>Ngừng học</v>
      </c>
    </row>
    <row r="45" spans="1:59" s="133" customFormat="1" ht="18.75" customHeight="1">
      <c r="A45" s="73">
        <v>34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171" t="s">
        <v>333</v>
      </c>
      <c r="H45" s="45">
        <v>6</v>
      </c>
      <c r="I45" s="45">
        <f>'[1]HK1'!J45</f>
        <v>7</v>
      </c>
      <c r="J45" s="45">
        <f>'[1]HK1'!M45</f>
        <v>5</v>
      </c>
      <c r="K45" s="45">
        <f>'[1]HK1'!P45</f>
        <v>5</v>
      </c>
      <c r="L45" s="45">
        <f>'[1]HK1'!S45</f>
        <v>5</v>
      </c>
      <c r="M45" s="45">
        <f>'[1]HK1'!V45</f>
        <v>8</v>
      </c>
      <c r="N45" s="45">
        <f>'[1]HK1'!Y45</f>
        <v>6</v>
      </c>
      <c r="O45" s="75">
        <f>'[1]HK2'!J45</f>
        <v>5</v>
      </c>
      <c r="P45" s="75">
        <f>'[1]HK2'!M45</f>
        <v>6</v>
      </c>
      <c r="Q45" s="75">
        <f>'[1]HK2'!P45</f>
        <v>5</v>
      </c>
      <c r="R45" s="59">
        <f>'[1]HK2'!S45</f>
        <v>5</v>
      </c>
      <c r="S45" s="59">
        <f>'[1]HK2'!V45</f>
        <v>7</v>
      </c>
      <c r="T45" s="59">
        <f>'[1]HK3'!I39</f>
        <v>6</v>
      </c>
      <c r="U45" s="59">
        <f>'[1]HK3'!L39</f>
        <v>7</v>
      </c>
      <c r="V45" s="59">
        <f>'[1]HK3'!O39</f>
        <v>10</v>
      </c>
      <c r="W45" s="59">
        <f>'[1]HK3'!R39</f>
        <v>7</v>
      </c>
      <c r="X45" s="59">
        <f>'[1]HK3'!U39</f>
        <v>5</v>
      </c>
      <c r="Y45" s="59">
        <f>'[1]HK3'!X39</f>
        <v>5</v>
      </c>
      <c r="Z45" s="59">
        <f>'[1]HK3'!AA39</f>
        <v>6</v>
      </c>
      <c r="AA45" s="59">
        <f>'[1]HK3'!AD39</f>
        <v>5</v>
      </c>
      <c r="AB45" s="150">
        <f>'HK4'!J45</f>
        <v>8</v>
      </c>
      <c r="AC45" s="150">
        <f>'HK4'!M45</f>
        <v>5</v>
      </c>
      <c r="AD45" s="150">
        <f>'HK4'!P45</f>
        <v>7</v>
      </c>
      <c r="AE45" s="150">
        <f>'HK4'!S45</f>
        <v>6</v>
      </c>
      <c r="AF45" s="59">
        <f>'[1]HK4'!U39</f>
        <v>8</v>
      </c>
      <c r="AG45" s="59">
        <f>'[1]HK4'!X39</f>
        <v>7</v>
      </c>
      <c r="AH45" s="150">
        <f>'HK4'!AB45</f>
        <v>8</v>
      </c>
      <c r="AI45" s="59">
        <f>'[1]HK4'!AD39</f>
        <v>5</v>
      </c>
      <c r="AJ45" s="52">
        <f>'HK5'!J45</f>
        <v>6</v>
      </c>
      <c r="AK45" s="52">
        <f>'HK5'!M45</f>
        <v>5</v>
      </c>
      <c r="AL45" s="52">
        <f>'HK5'!P45</f>
        <v>8</v>
      </c>
      <c r="AM45" s="52">
        <f>'HK5'!S45</f>
        <v>9</v>
      </c>
      <c r="AN45" s="52">
        <f>'HK5'!V45</f>
        <v>9</v>
      </c>
      <c r="AO45" s="52">
        <f>'HK5'!Y45</f>
        <v>6</v>
      </c>
      <c r="AP45" s="52">
        <f>'HK5'!AB45</f>
        <v>7</v>
      </c>
      <c r="AQ45" s="52">
        <f>'HK5'!AE45</f>
        <v>8</v>
      </c>
      <c r="AR45" s="52">
        <f>'HK5'!AH45</f>
        <v>8</v>
      </c>
      <c r="AS45" s="52">
        <f>'HK5'!AK45</f>
        <v>0</v>
      </c>
      <c r="AT45" s="52">
        <f>'HK6'!J45</f>
        <v>7</v>
      </c>
      <c r="AU45" s="52">
        <f>'HK6'!M45</f>
        <v>5</v>
      </c>
      <c r="AV45" s="52">
        <f>'HK6'!P45</f>
        <v>6</v>
      </c>
      <c r="AW45" s="52">
        <f>'HK6'!S45</f>
        <v>5</v>
      </c>
      <c r="AX45" s="52">
        <f>'HK6'!V45</f>
        <v>7</v>
      </c>
      <c r="AY45" s="52">
        <f>'HK6'!Y45</f>
        <v>8</v>
      </c>
      <c r="AZ45" s="52">
        <f>'HK6'!AB45</f>
        <v>4</v>
      </c>
      <c r="BA45" s="52">
        <f>'HK6'!AE45</f>
        <v>0</v>
      </c>
      <c r="BB45" s="194">
        <f t="shared" si="8"/>
        <v>6.54</v>
      </c>
      <c r="BC45" s="194">
        <f t="shared" si="9"/>
        <v>6.34</v>
      </c>
      <c r="BD45" s="192" t="str">
        <f t="shared" si="12"/>
        <v>TBK</v>
      </c>
      <c r="BE45" s="192">
        <f t="shared" si="10"/>
        <v>3</v>
      </c>
      <c r="BF45" s="192">
        <f t="shared" si="11"/>
        <v>2</v>
      </c>
      <c r="BG45" s="197" t="str">
        <f t="shared" si="13"/>
        <v>Học tiếp</v>
      </c>
    </row>
    <row r="46" spans="1:59" s="133" customFormat="1" ht="18.75" customHeight="1">
      <c r="A46" s="77">
        <v>35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171" t="s">
        <v>332</v>
      </c>
      <c r="H46" s="45">
        <v>7</v>
      </c>
      <c r="I46" s="45">
        <f>'[1]HK1'!J46</f>
        <v>8</v>
      </c>
      <c r="J46" s="45">
        <f>'[1]HK1'!M46</f>
        <v>7</v>
      </c>
      <c r="K46" s="45">
        <f>'[1]HK1'!P46</f>
        <v>9</v>
      </c>
      <c r="L46" s="45">
        <f>'[1]HK1'!S46</f>
        <v>5</v>
      </c>
      <c r="M46" s="45">
        <f>'[1]HK1'!V46</f>
        <v>6</v>
      </c>
      <c r="N46" s="45">
        <f>'[1]HK1'!Y46</f>
        <v>6</v>
      </c>
      <c r="O46" s="75">
        <f>'[1]HK2'!J46</f>
        <v>9</v>
      </c>
      <c r="P46" s="75">
        <f>'[1]HK2'!M46</f>
        <v>7</v>
      </c>
      <c r="Q46" s="75">
        <f>'[1]HK2'!P46</f>
        <v>7</v>
      </c>
      <c r="R46" s="59">
        <f>'[1]HK2'!S46</f>
        <v>8</v>
      </c>
      <c r="S46" s="59">
        <f>'[1]HK2'!V46</f>
        <v>8</v>
      </c>
      <c r="T46" s="59">
        <f>'[1]HK3'!I40</f>
        <v>8</v>
      </c>
      <c r="U46" s="59">
        <f>'[1]HK3'!L40</f>
        <v>7</v>
      </c>
      <c r="V46" s="59">
        <f>'[1]HK3'!O40</f>
        <v>10</v>
      </c>
      <c r="W46" s="59">
        <f>'[1]HK3'!R40</f>
        <v>7</v>
      </c>
      <c r="X46" s="59">
        <f>'[1]HK3'!U40</f>
        <v>5</v>
      </c>
      <c r="Y46" s="59">
        <f>'[1]HK3'!X40</f>
        <v>8</v>
      </c>
      <c r="Z46" s="59">
        <f>'[1]HK3'!AA40</f>
        <v>7</v>
      </c>
      <c r="AA46" s="59">
        <f>'[1]HK3'!AD40</f>
        <v>8</v>
      </c>
      <c r="AB46" s="150">
        <f>'HK4'!J46</f>
        <v>6</v>
      </c>
      <c r="AC46" s="150">
        <f>'HK4'!M46</f>
        <v>9</v>
      </c>
      <c r="AD46" s="150">
        <f>'HK4'!P46</f>
        <v>7</v>
      </c>
      <c r="AE46" s="150">
        <f>'HK4'!S46</f>
        <v>7</v>
      </c>
      <c r="AF46" s="59">
        <f>'[1]HK4'!U40</f>
        <v>8</v>
      </c>
      <c r="AG46" s="59">
        <f>'[1]HK4'!X40</f>
        <v>8</v>
      </c>
      <c r="AH46" s="150">
        <f>'HK4'!AB46</f>
        <v>10</v>
      </c>
      <c r="AI46" s="59">
        <f>'[1]HK4'!AD40</f>
        <v>5</v>
      </c>
      <c r="AJ46" s="52">
        <f>'HK5'!J46</f>
        <v>7</v>
      </c>
      <c r="AK46" s="52">
        <f>'HK5'!M46</f>
        <v>8</v>
      </c>
      <c r="AL46" s="52">
        <f>'HK5'!P46</f>
        <v>7</v>
      </c>
      <c r="AM46" s="52">
        <f>'HK5'!S46</f>
        <v>9</v>
      </c>
      <c r="AN46" s="52">
        <f>'HK5'!V46</f>
        <v>8</v>
      </c>
      <c r="AO46" s="52">
        <f>'HK5'!Y46</f>
        <v>5</v>
      </c>
      <c r="AP46" s="52">
        <f>'HK5'!AB46</f>
        <v>7</v>
      </c>
      <c r="AQ46" s="52">
        <f>'HK5'!AE46</f>
        <v>8</v>
      </c>
      <c r="AR46" s="52">
        <f>'HK5'!AH46</f>
        <v>9</v>
      </c>
      <c r="AS46" s="52">
        <f>'HK5'!AK46</f>
        <v>0</v>
      </c>
      <c r="AT46" s="52">
        <f>'HK6'!J46</f>
        <v>6</v>
      </c>
      <c r="AU46" s="52">
        <f>'HK6'!M46</f>
        <v>5</v>
      </c>
      <c r="AV46" s="52">
        <f>'HK6'!P46</f>
        <v>7</v>
      </c>
      <c r="AW46" s="52">
        <f>'HK6'!S46</f>
        <v>5</v>
      </c>
      <c r="AX46" s="52">
        <f>'HK6'!V46</f>
        <v>6</v>
      </c>
      <c r="AY46" s="52">
        <f>'HK6'!Y46</f>
        <v>8</v>
      </c>
      <c r="AZ46" s="52">
        <f>'HK6'!AB46</f>
        <v>7</v>
      </c>
      <c r="BA46" s="52">
        <f>'HK6'!AE46</f>
        <v>0</v>
      </c>
      <c r="BB46" s="194">
        <f t="shared" si="8"/>
        <v>6.58</v>
      </c>
      <c r="BC46" s="194">
        <f t="shared" si="9"/>
        <v>7.16</v>
      </c>
      <c r="BD46" s="192" t="str">
        <f t="shared" si="12"/>
        <v>Khá</v>
      </c>
      <c r="BE46" s="192">
        <f t="shared" si="10"/>
        <v>2</v>
      </c>
      <c r="BF46" s="192">
        <f t="shared" si="11"/>
        <v>2</v>
      </c>
      <c r="BG46" s="197" t="str">
        <f t="shared" si="13"/>
        <v>Học tiếp</v>
      </c>
    </row>
    <row r="47" spans="1:59" s="133" customFormat="1" ht="18.75" customHeight="1">
      <c r="A47" s="73">
        <v>36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171" t="s">
        <v>331</v>
      </c>
      <c r="H47" s="45">
        <v>6</v>
      </c>
      <c r="I47" s="45">
        <f>'[1]HK1'!J47</f>
        <v>8</v>
      </c>
      <c r="J47" s="45">
        <f>'[1]HK1'!M47</f>
        <v>7</v>
      </c>
      <c r="K47" s="45">
        <f>'[1]HK1'!P47</f>
        <v>6</v>
      </c>
      <c r="L47" s="45">
        <f>'[1]HK1'!S47</f>
        <v>7</v>
      </c>
      <c r="M47" s="45">
        <f>'[1]HK1'!V47</f>
        <v>5</v>
      </c>
      <c r="N47" s="45">
        <f>'[1]HK1'!Y47</f>
        <v>6</v>
      </c>
      <c r="O47" s="75">
        <f>'[1]HK2'!J47</f>
        <v>7</v>
      </c>
      <c r="P47" s="75">
        <f>'[1]HK2'!M47</f>
        <v>7</v>
      </c>
      <c r="Q47" s="75">
        <f>'[1]HK2'!P47</f>
        <v>6</v>
      </c>
      <c r="R47" s="59">
        <f>'[1]HK2'!S47</f>
        <v>7</v>
      </c>
      <c r="S47" s="59">
        <f>'[1]HK2'!V47</f>
        <v>7</v>
      </c>
      <c r="T47" s="59">
        <f>'[1]HK3'!I41</f>
        <v>8</v>
      </c>
      <c r="U47" s="59">
        <f>'[1]HK3'!L41</f>
        <v>7</v>
      </c>
      <c r="V47" s="59">
        <f>'[1]HK3'!O41</f>
        <v>10</v>
      </c>
      <c r="W47" s="59">
        <f>'[1]HK3'!R41</f>
        <v>9</v>
      </c>
      <c r="X47" s="59">
        <f>'[1]HK3'!U41</f>
        <v>5</v>
      </c>
      <c r="Y47" s="59">
        <f>'[1]HK3'!X41</f>
        <v>6</v>
      </c>
      <c r="Z47" s="59">
        <f>'[1]HK3'!AA41</f>
        <v>6</v>
      </c>
      <c r="AA47" s="59">
        <f>'[1]HK3'!AD41</f>
        <v>5</v>
      </c>
      <c r="AB47" s="150">
        <f>'HK4'!J47</f>
        <v>9</v>
      </c>
      <c r="AC47" s="150">
        <f>'HK4'!M47</f>
        <v>6</v>
      </c>
      <c r="AD47" s="150">
        <f>'HK4'!P47</f>
        <v>7</v>
      </c>
      <c r="AE47" s="150">
        <f>'HK4'!S47</f>
        <v>6</v>
      </c>
      <c r="AF47" s="59">
        <f>'[1]HK4'!U41</f>
        <v>7</v>
      </c>
      <c r="AG47" s="59">
        <f>'[1]HK4'!X41</f>
        <v>8</v>
      </c>
      <c r="AH47" s="150">
        <f>'HK4'!AB47</f>
        <v>0</v>
      </c>
      <c r="AI47" s="59">
        <f>'[1]HK4'!AD41</f>
        <v>6</v>
      </c>
      <c r="AJ47" s="52">
        <f>'HK5'!J47</f>
        <v>7</v>
      </c>
      <c r="AK47" s="52">
        <f>'HK5'!M47</f>
        <v>7</v>
      </c>
      <c r="AL47" s="52">
        <f>'HK5'!P47</f>
        <v>7</v>
      </c>
      <c r="AM47" s="52">
        <f>'HK5'!S47</f>
        <v>8</v>
      </c>
      <c r="AN47" s="52">
        <f>'HK5'!V47</f>
        <v>9</v>
      </c>
      <c r="AO47" s="52">
        <f>'HK5'!Y47</f>
        <v>7</v>
      </c>
      <c r="AP47" s="52">
        <f>'HK5'!AB47</f>
        <v>6</v>
      </c>
      <c r="AQ47" s="52">
        <f>'HK5'!AE47</f>
        <v>8</v>
      </c>
      <c r="AR47" s="52">
        <f>'HK5'!AH47</f>
        <v>8</v>
      </c>
      <c r="AS47" s="52">
        <f>'HK5'!AK47</f>
        <v>0</v>
      </c>
      <c r="AT47" s="52">
        <f>'HK6'!J47</f>
        <v>8</v>
      </c>
      <c r="AU47" s="52">
        <f>'HK6'!M47</f>
        <v>7</v>
      </c>
      <c r="AV47" s="52">
        <f>'HK6'!P47</f>
        <v>9</v>
      </c>
      <c r="AW47" s="52">
        <f>'HK6'!S47</f>
        <v>6</v>
      </c>
      <c r="AX47" s="52">
        <f>'HK6'!V47</f>
        <v>8</v>
      </c>
      <c r="AY47" s="52">
        <f>'HK6'!Y47</f>
        <v>8</v>
      </c>
      <c r="AZ47" s="52">
        <f>'HK6'!AB47</f>
        <v>5</v>
      </c>
      <c r="BA47" s="52">
        <f>'HK6'!AE47</f>
        <v>0</v>
      </c>
      <c r="BB47" s="194">
        <f t="shared" si="8"/>
        <v>7.32</v>
      </c>
      <c r="BC47" s="194">
        <f t="shared" si="9"/>
        <v>7.06</v>
      </c>
      <c r="BD47" s="192" t="str">
        <f t="shared" si="12"/>
        <v>Khá</v>
      </c>
      <c r="BE47" s="192">
        <f t="shared" si="10"/>
        <v>3</v>
      </c>
      <c r="BF47" s="192">
        <f t="shared" si="11"/>
        <v>3</v>
      </c>
      <c r="BG47" s="197" t="str">
        <f t="shared" si="13"/>
        <v>Học tiếp</v>
      </c>
    </row>
    <row r="48" spans="1:59" s="133" customFormat="1" ht="18.75" customHeight="1">
      <c r="A48" s="77">
        <v>37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171" t="s">
        <v>332</v>
      </c>
      <c r="H48" s="45">
        <v>6</v>
      </c>
      <c r="I48" s="45">
        <f>'[1]HK1'!J48</f>
        <v>8</v>
      </c>
      <c r="J48" s="45">
        <f>'[1]HK1'!M48</f>
        <v>6</v>
      </c>
      <c r="K48" s="45">
        <f>'[1]HK1'!P48</f>
        <v>5</v>
      </c>
      <c r="L48" s="45">
        <f>'[1]HK1'!S48</f>
        <v>7</v>
      </c>
      <c r="M48" s="45">
        <f>'[1]HK1'!V48</f>
        <v>8</v>
      </c>
      <c r="N48" s="45">
        <f>'[1]HK1'!Y48</f>
        <v>8</v>
      </c>
      <c r="O48" s="75">
        <f>'[1]HK2'!J48</f>
        <v>5</v>
      </c>
      <c r="P48" s="75">
        <f>'[1]HK2'!M48</f>
        <v>6</v>
      </c>
      <c r="Q48" s="75">
        <f>'[1]HK2'!P48</f>
        <v>6</v>
      </c>
      <c r="R48" s="59">
        <f>'[1]HK2'!S48</f>
        <v>6</v>
      </c>
      <c r="S48" s="59">
        <f>'[1]HK2'!V48</f>
        <v>8</v>
      </c>
      <c r="T48" s="59">
        <f>'[1]HK3'!I42</f>
        <v>7</v>
      </c>
      <c r="U48" s="59">
        <f>'[1]HK3'!L42</f>
        <v>7</v>
      </c>
      <c r="V48" s="59">
        <f>'[1]HK3'!O42</f>
        <v>10</v>
      </c>
      <c r="W48" s="59">
        <f>'[1]HK3'!R42</f>
        <v>5</v>
      </c>
      <c r="X48" s="59">
        <f>'[1]HK3'!U42</f>
        <v>4</v>
      </c>
      <c r="Y48" s="59">
        <f>'[1]HK3'!X42</f>
        <v>5</v>
      </c>
      <c r="Z48" s="59">
        <f>'[1]HK3'!AA42</f>
        <v>5</v>
      </c>
      <c r="AA48" s="59">
        <f>'[1]HK3'!AD42</f>
        <v>7</v>
      </c>
      <c r="AB48" s="150">
        <f>'HK4'!J48</f>
        <v>8</v>
      </c>
      <c r="AC48" s="150">
        <f>'HK4'!M48</f>
        <v>6</v>
      </c>
      <c r="AD48" s="150">
        <f>'HK4'!P48</f>
        <v>5</v>
      </c>
      <c r="AE48" s="150">
        <f>'HK4'!S48</f>
        <v>6</v>
      </c>
      <c r="AF48" s="59">
        <f>'[1]HK4'!U42</f>
        <v>7</v>
      </c>
      <c r="AG48" s="59">
        <f>'[1]HK4'!X42</f>
        <v>6</v>
      </c>
      <c r="AH48" s="150">
        <f>'HK4'!AB48</f>
        <v>10</v>
      </c>
      <c r="AI48" s="59">
        <f>'[1]HK4'!AD42</f>
        <v>6</v>
      </c>
      <c r="AJ48" s="52">
        <f>'HK5'!J48</f>
        <v>7</v>
      </c>
      <c r="AK48" s="52">
        <f>'HK5'!M48</f>
        <v>5</v>
      </c>
      <c r="AL48" s="52">
        <f>'HK5'!P48</f>
        <v>7</v>
      </c>
      <c r="AM48" s="52">
        <f>'HK5'!S48</f>
        <v>8</v>
      </c>
      <c r="AN48" s="52">
        <f>'HK5'!V48</f>
        <v>7</v>
      </c>
      <c r="AO48" s="52">
        <f>'HK5'!Y48</f>
        <v>8</v>
      </c>
      <c r="AP48" s="52">
        <f>'HK5'!AB48</f>
        <v>7</v>
      </c>
      <c r="AQ48" s="52">
        <f>'HK5'!AE48</f>
        <v>8</v>
      </c>
      <c r="AR48" s="52">
        <f>'HK5'!AH48</f>
        <v>8</v>
      </c>
      <c r="AS48" s="52">
        <f>'HK5'!AK48</f>
        <v>0</v>
      </c>
      <c r="AT48" s="52">
        <f>'HK6'!J48</f>
        <v>9</v>
      </c>
      <c r="AU48" s="52">
        <f>'HK6'!M48</f>
        <v>6</v>
      </c>
      <c r="AV48" s="52">
        <f>'HK6'!P48</f>
        <v>6</v>
      </c>
      <c r="AW48" s="52">
        <f>'HK6'!S48</f>
        <v>5</v>
      </c>
      <c r="AX48" s="52">
        <f>'HK6'!V48</f>
        <v>8</v>
      </c>
      <c r="AY48" s="52">
        <f>'HK6'!Y48</f>
        <v>9</v>
      </c>
      <c r="AZ48" s="52">
        <f>'HK6'!AB48</f>
        <v>6</v>
      </c>
      <c r="BA48" s="52">
        <f>'HK6'!AE48</f>
        <v>0</v>
      </c>
      <c r="BB48" s="194">
        <f t="shared" si="8"/>
        <v>6.94</v>
      </c>
      <c r="BC48" s="194">
        <f t="shared" si="9"/>
        <v>6.58</v>
      </c>
      <c r="BD48" s="192" t="str">
        <f t="shared" si="12"/>
        <v>TBK</v>
      </c>
      <c r="BE48" s="192">
        <f t="shared" si="10"/>
        <v>3</v>
      </c>
      <c r="BF48" s="192">
        <f t="shared" si="11"/>
        <v>5</v>
      </c>
      <c r="BG48" s="197" t="str">
        <f t="shared" si="13"/>
        <v>Học tiếp</v>
      </c>
    </row>
    <row r="49" spans="1:59" s="133" customFormat="1" ht="18.75" customHeight="1">
      <c r="A49" s="73">
        <v>38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171" t="s">
        <v>332</v>
      </c>
      <c r="H49" s="45">
        <v>0</v>
      </c>
      <c r="I49" s="45">
        <f>'[1]HK1'!J49</f>
        <v>6</v>
      </c>
      <c r="J49" s="45">
        <f>'[1]HK1'!M49</f>
        <v>5</v>
      </c>
      <c r="K49" s="45">
        <f>'[1]HK1'!P49</f>
        <v>6</v>
      </c>
      <c r="L49" s="45">
        <f>'[1]HK1'!S49</f>
        <v>7</v>
      </c>
      <c r="M49" s="45">
        <f>'[1]HK1'!V49</f>
        <v>5</v>
      </c>
      <c r="N49" s="45">
        <f>'[1]HK1'!Y49</f>
        <v>6</v>
      </c>
      <c r="O49" s="75">
        <f>'[1]HK2'!J49</f>
        <v>6</v>
      </c>
      <c r="P49" s="75">
        <f>'[1]HK2'!M49</f>
        <v>6</v>
      </c>
      <c r="Q49" s="75">
        <f>'[1]HK2'!P49</f>
        <v>6</v>
      </c>
      <c r="R49" s="59">
        <f>'[1]HK2'!S49</f>
        <v>5</v>
      </c>
      <c r="S49" s="59">
        <f>'[1]HK2'!V49</f>
        <v>9</v>
      </c>
      <c r="T49" s="59">
        <f>'[1]HK3'!I43</f>
        <v>5</v>
      </c>
      <c r="U49" s="59">
        <f>'[1]HK3'!L43</f>
        <v>6</v>
      </c>
      <c r="V49" s="59">
        <f>'[1]HK3'!O43</f>
        <v>10</v>
      </c>
      <c r="W49" s="59">
        <f>'[1]HK3'!R43</f>
        <v>5</v>
      </c>
      <c r="X49" s="59">
        <f>'[1]HK3'!U43</f>
        <v>5</v>
      </c>
      <c r="Y49" s="59">
        <f>'[1]HK3'!X43</f>
        <v>5</v>
      </c>
      <c r="Z49" s="59">
        <f>'[1]HK3'!AA43</f>
        <v>6</v>
      </c>
      <c r="AA49" s="59">
        <f>'[1]HK3'!AD43</f>
        <v>8</v>
      </c>
      <c r="AB49" s="150">
        <f>'HK4'!J49</f>
        <v>6</v>
      </c>
      <c r="AC49" s="150">
        <f>'HK4'!M49</f>
        <v>6</v>
      </c>
      <c r="AD49" s="150">
        <f>'HK4'!P49</f>
        <v>5</v>
      </c>
      <c r="AE49" s="150">
        <f>'HK4'!S49</f>
        <v>6</v>
      </c>
      <c r="AF49" s="59">
        <f>'[1]HK4'!U43</f>
        <v>7</v>
      </c>
      <c r="AG49" s="59">
        <f>'[1]HK4'!X43</f>
        <v>7</v>
      </c>
      <c r="AH49" s="150">
        <f>'HK4'!AB49</f>
        <v>10</v>
      </c>
      <c r="AI49" s="59">
        <f>'[1]HK4'!AD43</f>
        <v>6</v>
      </c>
      <c r="AJ49" s="52">
        <f>'HK5'!J49</f>
        <v>8</v>
      </c>
      <c r="AK49" s="52">
        <f>'HK5'!M49</f>
        <v>6</v>
      </c>
      <c r="AL49" s="52">
        <f>'HK5'!P49</f>
        <v>7</v>
      </c>
      <c r="AM49" s="52">
        <f>'HK5'!S49</f>
        <v>6</v>
      </c>
      <c r="AN49" s="52">
        <f>'HK5'!V49</f>
        <v>6</v>
      </c>
      <c r="AO49" s="52">
        <f>'HK5'!Y49</f>
        <v>6</v>
      </c>
      <c r="AP49" s="52">
        <f>'HK5'!AB49</f>
        <v>5</v>
      </c>
      <c r="AQ49" s="52">
        <f>'HK5'!AE49</f>
        <v>9</v>
      </c>
      <c r="AR49" s="52">
        <f>'HK5'!AH49</f>
        <v>9</v>
      </c>
      <c r="AS49" s="52">
        <f>'HK5'!AK49</f>
        <v>10</v>
      </c>
      <c r="AT49" s="52">
        <f>'HK6'!J49</f>
        <v>5</v>
      </c>
      <c r="AU49" s="52">
        <f>'HK6'!M49</f>
        <v>5</v>
      </c>
      <c r="AV49" s="52">
        <f>'HK6'!P49</f>
        <v>7</v>
      </c>
      <c r="AW49" s="52">
        <f>'HK6'!S49</f>
        <v>4</v>
      </c>
      <c r="AX49" s="52">
        <f>'HK6'!V49</f>
        <v>7</v>
      </c>
      <c r="AY49" s="52">
        <f>'HK6'!Y49</f>
        <v>7</v>
      </c>
      <c r="AZ49" s="52">
        <f>'HK6'!AB49</f>
        <v>6</v>
      </c>
      <c r="BA49" s="52">
        <f>'HK6'!AE49</f>
        <v>6</v>
      </c>
      <c r="BB49" s="194">
        <f t="shared" si="8"/>
        <v>6.3</v>
      </c>
      <c r="BC49" s="194">
        <f t="shared" si="9"/>
        <v>6.1</v>
      </c>
      <c r="BD49" s="192" t="str">
        <f t="shared" si="12"/>
        <v>TBK</v>
      </c>
      <c r="BE49" s="192">
        <f t="shared" si="10"/>
        <v>2</v>
      </c>
      <c r="BF49" s="192">
        <f t="shared" si="11"/>
        <v>3</v>
      </c>
      <c r="BG49" s="197" t="str">
        <f t="shared" si="13"/>
        <v>Học tiếp</v>
      </c>
    </row>
    <row r="50" spans="1:59" s="133" customFormat="1" ht="18.75" customHeight="1">
      <c r="A50" s="77">
        <v>39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171" t="s">
        <v>332</v>
      </c>
      <c r="H50" s="45">
        <v>7</v>
      </c>
      <c r="I50" s="45">
        <f>'[1]HK1'!J50</f>
        <v>8</v>
      </c>
      <c r="J50" s="45">
        <f>'[1]HK1'!M50</f>
        <v>7</v>
      </c>
      <c r="K50" s="45">
        <f>'[1]HK1'!P50</f>
        <v>5</v>
      </c>
      <c r="L50" s="45">
        <f>'[1]HK1'!S50</f>
        <v>7</v>
      </c>
      <c r="M50" s="45">
        <f>'[1]HK1'!V50</f>
        <v>8</v>
      </c>
      <c r="N50" s="45">
        <f>'[1]HK1'!Y50</f>
        <v>7</v>
      </c>
      <c r="O50" s="75">
        <f>'[1]HK2'!J50</f>
        <v>6</v>
      </c>
      <c r="P50" s="75">
        <f>'[1]HK2'!M50</f>
        <v>6</v>
      </c>
      <c r="Q50" s="75">
        <f>'[1]HK2'!P50</f>
        <v>5</v>
      </c>
      <c r="R50" s="59">
        <f>'[1]HK2'!S50</f>
        <v>6</v>
      </c>
      <c r="S50" s="59">
        <f>'[1]HK2'!V50</f>
        <v>8</v>
      </c>
      <c r="T50" s="59">
        <f>'[1]HK3'!I44</f>
        <v>6</v>
      </c>
      <c r="U50" s="59">
        <f>'[1]HK3'!L44</f>
        <v>7</v>
      </c>
      <c r="V50" s="59">
        <f>'[1]HK3'!O44</f>
        <v>10</v>
      </c>
      <c r="W50" s="59">
        <f>'[1]HK3'!R44</f>
        <v>6</v>
      </c>
      <c r="X50" s="59">
        <f>'[1]HK3'!U44</f>
        <v>6</v>
      </c>
      <c r="Y50" s="59">
        <f>'[1]HK3'!X44</f>
        <v>8</v>
      </c>
      <c r="Z50" s="59">
        <f>'[1]HK3'!AA44</f>
        <v>5</v>
      </c>
      <c r="AA50" s="59">
        <f>'[1]HK3'!AD44</f>
        <v>8</v>
      </c>
      <c r="AB50" s="150">
        <f>'HK4'!J50</f>
        <v>8</v>
      </c>
      <c r="AC50" s="150">
        <f>'HK4'!M50</f>
        <v>7</v>
      </c>
      <c r="AD50" s="150">
        <f>'HK4'!P50</f>
        <v>5</v>
      </c>
      <c r="AE50" s="150">
        <f>'HK4'!S50</f>
        <v>8</v>
      </c>
      <c r="AF50" s="59">
        <f>'[1]HK4'!U44</f>
        <v>7</v>
      </c>
      <c r="AG50" s="59">
        <f>'[1]HK4'!X44</f>
        <v>7</v>
      </c>
      <c r="AH50" s="150">
        <f>'HK4'!AB50</f>
        <v>10</v>
      </c>
      <c r="AI50" s="59">
        <f>'[1]HK4'!AD44</f>
        <v>8</v>
      </c>
      <c r="AJ50" s="52">
        <f>'HK5'!J50</f>
        <v>9</v>
      </c>
      <c r="AK50" s="52">
        <f>'HK5'!M50</f>
        <v>7</v>
      </c>
      <c r="AL50" s="52">
        <f>'HK5'!P50</f>
        <v>7</v>
      </c>
      <c r="AM50" s="52">
        <f>'HK5'!S50</f>
        <v>8</v>
      </c>
      <c r="AN50" s="52">
        <f>'HK5'!V50</f>
        <v>8</v>
      </c>
      <c r="AO50" s="52">
        <f>'HK5'!Y50</f>
        <v>5</v>
      </c>
      <c r="AP50" s="52">
        <f>'HK5'!AB50</f>
        <v>7</v>
      </c>
      <c r="AQ50" s="52">
        <f>'HK5'!AE50</f>
        <v>9</v>
      </c>
      <c r="AR50" s="52">
        <f>'HK5'!AH50</f>
        <v>9</v>
      </c>
      <c r="AS50" s="52">
        <f>'HK5'!AK50</f>
        <v>9</v>
      </c>
      <c r="AT50" s="52">
        <f>'HK6'!J50</f>
        <v>9</v>
      </c>
      <c r="AU50" s="52">
        <f>'HK6'!M50</f>
        <v>7</v>
      </c>
      <c r="AV50" s="52">
        <f>'HK6'!P50</f>
        <v>9</v>
      </c>
      <c r="AW50" s="52">
        <f>'HK6'!S50</f>
        <v>8</v>
      </c>
      <c r="AX50" s="52">
        <f>'HK6'!V50</f>
        <v>8</v>
      </c>
      <c r="AY50" s="52">
        <f>'HK6'!Y50</f>
        <v>8</v>
      </c>
      <c r="AZ50" s="52">
        <f>'HK6'!AB50</f>
        <v>2</v>
      </c>
      <c r="BA50" s="52">
        <f>'HK6'!AE50</f>
        <v>4</v>
      </c>
      <c r="BB50" s="194">
        <f t="shared" si="8"/>
        <v>7.72</v>
      </c>
      <c r="BC50" s="194">
        <f t="shared" si="9"/>
        <v>7.09</v>
      </c>
      <c r="BD50" s="192" t="str">
        <f t="shared" si="12"/>
        <v>Khá</v>
      </c>
      <c r="BE50" s="192">
        <f t="shared" si="10"/>
        <v>2</v>
      </c>
      <c r="BF50" s="192">
        <f t="shared" si="11"/>
        <v>1</v>
      </c>
      <c r="BG50" s="197" t="str">
        <f t="shared" si="13"/>
        <v>Học tiếp</v>
      </c>
    </row>
    <row r="51" spans="1:59" s="133" customFormat="1" ht="18.75" customHeight="1">
      <c r="A51" s="73">
        <v>40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171" t="s">
        <v>332</v>
      </c>
      <c r="H51" s="45">
        <v>7</v>
      </c>
      <c r="I51" s="45">
        <f>'[1]HK1'!J51</f>
        <v>7</v>
      </c>
      <c r="J51" s="45">
        <f>'[1]HK1'!M51</f>
        <v>7</v>
      </c>
      <c r="K51" s="45">
        <f>'[1]HK1'!P51</f>
        <v>5</v>
      </c>
      <c r="L51" s="45">
        <f>'[1]HK1'!S51</f>
        <v>5</v>
      </c>
      <c r="M51" s="45">
        <f>'[1]HK1'!V51</f>
        <v>7</v>
      </c>
      <c r="N51" s="45">
        <f>'[1]HK1'!Y51</f>
        <v>8</v>
      </c>
      <c r="O51" s="75">
        <f>'[1]HK2'!J51</f>
        <v>5</v>
      </c>
      <c r="P51" s="75">
        <f>'[1]HK2'!M51</f>
        <v>6</v>
      </c>
      <c r="Q51" s="75">
        <f>'[1]HK2'!P51</f>
        <v>5</v>
      </c>
      <c r="R51" s="59">
        <f>'[1]HK2'!S51</f>
        <v>6</v>
      </c>
      <c r="S51" s="59">
        <f>'[1]HK2'!V51</f>
        <v>9</v>
      </c>
      <c r="T51" s="59">
        <f>'[1]HK3'!I45</f>
        <v>6</v>
      </c>
      <c r="U51" s="59">
        <f>'[1]HK3'!L45</f>
        <v>7</v>
      </c>
      <c r="V51" s="59">
        <f>'[1]HK3'!O45</f>
        <v>10</v>
      </c>
      <c r="W51" s="59">
        <f>'[1]HK3'!R45</f>
        <v>8</v>
      </c>
      <c r="X51" s="59">
        <f>'[1]HK3'!U45</f>
        <v>6</v>
      </c>
      <c r="Y51" s="59">
        <f>'[1]HK3'!X45</f>
        <v>5</v>
      </c>
      <c r="Z51" s="59">
        <f>'[1]HK3'!AA45</f>
        <v>5</v>
      </c>
      <c r="AA51" s="59">
        <f>'[1]HK3'!AD45</f>
        <v>10</v>
      </c>
      <c r="AB51" s="150">
        <f>'HK4'!J51</f>
        <v>6</v>
      </c>
      <c r="AC51" s="150">
        <f>'HK4'!M51</f>
        <v>5</v>
      </c>
      <c r="AD51" s="150">
        <f>'HK4'!P51</f>
        <v>5</v>
      </c>
      <c r="AE51" s="150">
        <f>'HK4'!S51</f>
        <v>6</v>
      </c>
      <c r="AF51" s="59">
        <f>'[1]HK4'!U45</f>
        <v>7</v>
      </c>
      <c r="AG51" s="59">
        <f>'[1]HK4'!X45</f>
        <v>7</v>
      </c>
      <c r="AH51" s="150">
        <f>'HK4'!AB51</f>
        <v>0</v>
      </c>
      <c r="AI51" s="59">
        <f>'[1]HK4'!AD45</f>
        <v>5</v>
      </c>
      <c r="AJ51" s="52">
        <f>'HK5'!J51</f>
        <v>8</v>
      </c>
      <c r="AK51" s="52">
        <f>'HK5'!M51</f>
        <v>6</v>
      </c>
      <c r="AL51" s="52">
        <f>'HK5'!P51</f>
        <v>6</v>
      </c>
      <c r="AM51" s="52">
        <f>'HK5'!S51</f>
        <v>7</v>
      </c>
      <c r="AN51" s="52">
        <f>'HK5'!V51</f>
        <v>8</v>
      </c>
      <c r="AO51" s="52">
        <f>'HK5'!Y51</f>
        <v>5</v>
      </c>
      <c r="AP51" s="52">
        <f>'HK5'!AB51</f>
        <v>8</v>
      </c>
      <c r="AQ51" s="52">
        <f>'HK5'!AE51</f>
        <v>8</v>
      </c>
      <c r="AR51" s="52">
        <f>'HK5'!AH51</f>
        <v>7</v>
      </c>
      <c r="AS51" s="52">
        <f>'HK5'!AK51</f>
        <v>0</v>
      </c>
      <c r="AT51" s="52">
        <f>'HK6'!J51</f>
        <v>7</v>
      </c>
      <c r="AU51" s="52">
        <f>'HK6'!M51</f>
        <v>5</v>
      </c>
      <c r="AV51" s="52">
        <f>'HK6'!P51</f>
        <v>6</v>
      </c>
      <c r="AW51" s="52">
        <f>'HK6'!S51</f>
        <v>5</v>
      </c>
      <c r="AX51" s="52">
        <f>'HK6'!V51</f>
        <v>6</v>
      </c>
      <c r="AY51" s="52">
        <f>'HK6'!Y51</f>
        <v>8</v>
      </c>
      <c r="AZ51" s="52">
        <f>'HK6'!AB51</f>
        <v>3</v>
      </c>
      <c r="BA51" s="52">
        <f>'HK6'!AE51</f>
        <v>0</v>
      </c>
      <c r="BB51" s="194">
        <f t="shared" si="8"/>
        <v>6.24</v>
      </c>
      <c r="BC51" s="194">
        <f t="shared" si="9"/>
        <v>6.1</v>
      </c>
      <c r="BD51" s="192" t="str">
        <f t="shared" si="12"/>
        <v>TBK</v>
      </c>
      <c r="BE51" s="192">
        <f t="shared" si="10"/>
        <v>4</v>
      </c>
      <c r="BF51" s="192">
        <f t="shared" si="11"/>
        <v>3</v>
      </c>
      <c r="BG51" s="197" t="str">
        <f t="shared" si="13"/>
        <v>Học tiếp</v>
      </c>
    </row>
    <row r="52" spans="1:59" s="133" customFormat="1" ht="18.75" customHeight="1">
      <c r="A52" s="77">
        <v>41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171" t="s">
        <v>332</v>
      </c>
      <c r="H52" s="45">
        <v>6</v>
      </c>
      <c r="I52" s="45">
        <f>'[1]HK1'!J52</f>
        <v>8</v>
      </c>
      <c r="J52" s="45">
        <f>'[1]HK1'!M52</f>
        <v>6</v>
      </c>
      <c r="K52" s="45">
        <f>'[1]HK1'!P52</f>
        <v>7</v>
      </c>
      <c r="L52" s="45">
        <f>'[1]HK1'!S52</f>
        <v>9</v>
      </c>
      <c r="M52" s="45">
        <f>'[1]HK1'!V52</f>
        <v>8</v>
      </c>
      <c r="N52" s="45">
        <f>'[1]HK1'!Y52</f>
        <v>8</v>
      </c>
      <c r="O52" s="75">
        <f>'[1]HK2'!J52</f>
        <v>5</v>
      </c>
      <c r="P52" s="75">
        <f>'[1]HK2'!M52</f>
        <v>6</v>
      </c>
      <c r="Q52" s="75">
        <f>'[1]HK2'!P52</f>
        <v>7</v>
      </c>
      <c r="R52" s="59">
        <f>'[1]HK2'!S52</f>
        <v>6</v>
      </c>
      <c r="S52" s="59">
        <f>'[1]HK2'!V52</f>
        <v>9</v>
      </c>
      <c r="T52" s="59">
        <f>'[1]HK3'!I46</f>
        <v>6</v>
      </c>
      <c r="U52" s="59">
        <f>'[1]HK3'!L46</f>
        <v>7</v>
      </c>
      <c r="V52" s="59">
        <f>'[1]HK3'!O46</f>
        <v>10</v>
      </c>
      <c r="W52" s="59">
        <f>'[1]HK3'!R46</f>
        <v>6</v>
      </c>
      <c r="X52" s="59">
        <f>'[1]HK3'!U46</f>
        <v>7</v>
      </c>
      <c r="Y52" s="59">
        <f>'[1]HK3'!X46</f>
        <v>5</v>
      </c>
      <c r="Z52" s="59">
        <f>'[1]HK3'!AA46</f>
        <v>5</v>
      </c>
      <c r="AA52" s="59">
        <f>'[1]HK3'!AD46</f>
        <v>8</v>
      </c>
      <c r="AB52" s="150">
        <f>'HK4'!J52</f>
        <v>8</v>
      </c>
      <c r="AC52" s="150">
        <f>'HK4'!M52</f>
        <v>6</v>
      </c>
      <c r="AD52" s="150">
        <f>'HK4'!P52</f>
        <v>5</v>
      </c>
      <c r="AE52" s="150">
        <f>'HK4'!S52</f>
        <v>6</v>
      </c>
      <c r="AF52" s="59">
        <f>'[1]HK4'!U46</f>
        <v>7</v>
      </c>
      <c r="AG52" s="59">
        <f>'[1]HK4'!X46</f>
        <v>6</v>
      </c>
      <c r="AH52" s="150">
        <f>'HK4'!AB52</f>
        <v>10</v>
      </c>
      <c r="AI52" s="59">
        <f>'[1]HK4'!AD46</f>
        <v>8</v>
      </c>
      <c r="AJ52" s="52">
        <f>'HK5'!J52</f>
        <v>6</v>
      </c>
      <c r="AK52" s="52">
        <f>'HK5'!M52</f>
        <v>5</v>
      </c>
      <c r="AL52" s="52">
        <f>'HK5'!P52</f>
        <v>7</v>
      </c>
      <c r="AM52" s="52">
        <f>'HK5'!S52</f>
        <v>9</v>
      </c>
      <c r="AN52" s="52">
        <f>'HK5'!V52</f>
        <v>8</v>
      </c>
      <c r="AO52" s="52">
        <f>'HK5'!Y52</f>
        <v>5</v>
      </c>
      <c r="AP52" s="52">
        <f>'HK5'!AB52</f>
        <v>5</v>
      </c>
      <c r="AQ52" s="52">
        <f>'HK5'!AE52</f>
        <v>9</v>
      </c>
      <c r="AR52" s="52">
        <f>'HK5'!AH52</f>
        <v>9</v>
      </c>
      <c r="AS52" s="52">
        <f>'HK5'!AK52</f>
        <v>10</v>
      </c>
      <c r="AT52" s="52">
        <f>'HK6'!J52</f>
        <v>7</v>
      </c>
      <c r="AU52" s="52">
        <f>'HK6'!M52</f>
        <v>7</v>
      </c>
      <c r="AV52" s="52">
        <f>'HK6'!P52</f>
        <v>8</v>
      </c>
      <c r="AW52" s="52">
        <f>'HK6'!S52</f>
        <v>5</v>
      </c>
      <c r="AX52" s="52">
        <f>'HK6'!V52</f>
        <v>7</v>
      </c>
      <c r="AY52" s="52">
        <f>'HK6'!Y52</f>
        <v>9</v>
      </c>
      <c r="AZ52" s="52">
        <f>'HK6'!AB52</f>
        <v>6</v>
      </c>
      <c r="BA52" s="52">
        <f>'HK6'!AE52</f>
        <v>6</v>
      </c>
      <c r="BB52" s="194">
        <f t="shared" si="8"/>
        <v>7.1</v>
      </c>
      <c r="BC52" s="194">
        <f t="shared" si="9"/>
        <v>6.89</v>
      </c>
      <c r="BD52" s="192" t="str">
        <f t="shared" si="12"/>
        <v>TBK</v>
      </c>
      <c r="BE52" s="192">
        <f t="shared" si="10"/>
        <v>0</v>
      </c>
      <c r="BF52" s="192">
        <f t="shared" si="11"/>
        <v>0</v>
      </c>
      <c r="BG52" s="197" t="str">
        <f t="shared" si="13"/>
        <v>Học tiếp</v>
      </c>
    </row>
    <row r="53" spans="1:59" s="133" customFormat="1" ht="18.75" customHeight="1">
      <c r="A53" s="73">
        <v>42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171" t="s">
        <v>332</v>
      </c>
      <c r="H53" s="45">
        <v>7</v>
      </c>
      <c r="I53" s="45">
        <f>'[1]HK1'!J53</f>
        <v>8</v>
      </c>
      <c r="J53" s="45">
        <f>'[1]HK1'!M53</f>
        <v>9</v>
      </c>
      <c r="K53" s="45">
        <f>'[1]HK1'!P53</f>
        <v>5</v>
      </c>
      <c r="L53" s="45">
        <f>'[1]HK1'!S53</f>
        <v>7</v>
      </c>
      <c r="M53" s="45">
        <f>'[1]HK1'!V53</f>
        <v>6</v>
      </c>
      <c r="N53" s="45">
        <f>'[1]HK1'!Y53</f>
        <v>7</v>
      </c>
      <c r="O53" s="75">
        <f>'[1]HK2'!J53</f>
        <v>5</v>
      </c>
      <c r="P53" s="75">
        <f>'[1]HK2'!M53</f>
        <v>6</v>
      </c>
      <c r="Q53" s="75">
        <f>'[1]HK2'!P53</f>
        <v>8</v>
      </c>
      <c r="R53" s="59">
        <f>'[1]HK2'!S53</f>
        <v>7</v>
      </c>
      <c r="S53" s="59">
        <f>'[1]HK2'!V53</f>
        <v>8</v>
      </c>
      <c r="T53" s="59">
        <f>'[1]HK3'!I47</f>
        <v>6</v>
      </c>
      <c r="U53" s="59">
        <f>'[1]HK3'!L47</f>
        <v>8</v>
      </c>
      <c r="V53" s="59">
        <f>'[1]HK3'!O47</f>
        <v>8</v>
      </c>
      <c r="W53" s="59">
        <f>'[1]HK3'!R47</f>
        <v>8</v>
      </c>
      <c r="X53" s="59">
        <f>'[1]HK3'!U47</f>
        <v>6</v>
      </c>
      <c r="Y53" s="59">
        <f>'[1]HK3'!X47</f>
        <v>5</v>
      </c>
      <c r="Z53" s="59">
        <f>'[1]HK3'!AA47</f>
        <v>5</v>
      </c>
      <c r="AA53" s="59">
        <f>'[1]HK3'!AD47</f>
        <v>9</v>
      </c>
      <c r="AB53" s="150">
        <f>'HK4'!J53</f>
        <v>6</v>
      </c>
      <c r="AC53" s="150">
        <f>'HK4'!M53</f>
        <v>5</v>
      </c>
      <c r="AD53" s="150">
        <f>'HK4'!P53</f>
        <v>7</v>
      </c>
      <c r="AE53" s="150">
        <f>'HK4'!S53</f>
        <v>6</v>
      </c>
      <c r="AF53" s="59">
        <f>'[1]HK4'!U47</f>
        <v>8</v>
      </c>
      <c r="AG53" s="59">
        <f>'[1]HK4'!X47</f>
        <v>6</v>
      </c>
      <c r="AH53" s="150">
        <f>'HK4'!AB53</f>
        <v>0</v>
      </c>
      <c r="AI53" s="59">
        <f>'[1]HK4'!AD47</f>
        <v>8</v>
      </c>
      <c r="AJ53" s="52">
        <f>'HK5'!J53</f>
        <v>7</v>
      </c>
      <c r="AK53" s="52">
        <f>'HK5'!M53</f>
        <v>6</v>
      </c>
      <c r="AL53" s="52">
        <f>'HK5'!P53</f>
        <v>7</v>
      </c>
      <c r="AM53" s="52">
        <f>'HK5'!S53</f>
        <v>9</v>
      </c>
      <c r="AN53" s="52">
        <f>'HK5'!V53</f>
        <v>9</v>
      </c>
      <c r="AO53" s="52">
        <f>'HK5'!Y53</f>
        <v>7</v>
      </c>
      <c r="AP53" s="52">
        <f>'HK5'!AB53</f>
        <v>8</v>
      </c>
      <c r="AQ53" s="52">
        <f>'HK5'!AE53</f>
        <v>8</v>
      </c>
      <c r="AR53" s="52">
        <f>'HK5'!AH53</f>
        <v>8</v>
      </c>
      <c r="AS53" s="52">
        <f>'HK5'!AK53</f>
        <v>0</v>
      </c>
      <c r="AT53" s="52">
        <f>'HK6'!J53</f>
        <v>6</v>
      </c>
      <c r="AU53" s="52">
        <f>'HK6'!M53</f>
        <v>5</v>
      </c>
      <c r="AV53" s="52">
        <f>'HK6'!P53</f>
        <v>7</v>
      </c>
      <c r="AW53" s="52">
        <f>'HK6'!S53</f>
        <v>6</v>
      </c>
      <c r="AX53" s="52">
        <f>'HK6'!V53</f>
        <v>7</v>
      </c>
      <c r="AY53" s="52">
        <f>'HK6'!Y53</f>
        <v>7</v>
      </c>
      <c r="AZ53" s="52">
        <f>'HK6'!AB53</f>
        <v>5</v>
      </c>
      <c r="BA53" s="52">
        <f>'HK6'!AE53</f>
        <v>0</v>
      </c>
      <c r="BB53" s="194">
        <f t="shared" si="8"/>
        <v>6.66</v>
      </c>
      <c r="BC53" s="194">
        <f t="shared" si="9"/>
        <v>6.59</v>
      </c>
      <c r="BD53" s="192" t="str">
        <f t="shared" si="12"/>
        <v>TBK</v>
      </c>
      <c r="BE53" s="192">
        <f t="shared" si="10"/>
        <v>3</v>
      </c>
      <c r="BF53" s="192">
        <f t="shared" si="11"/>
        <v>3</v>
      </c>
      <c r="BG53" s="197" t="str">
        <f t="shared" si="13"/>
        <v>Học tiếp</v>
      </c>
    </row>
    <row r="54" spans="1:59" s="133" customFormat="1" ht="18.75" customHeight="1">
      <c r="A54" s="77">
        <v>43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171" t="s">
        <v>332</v>
      </c>
      <c r="H54" s="45">
        <v>7</v>
      </c>
      <c r="I54" s="45">
        <f>'[1]HK1'!J54</f>
        <v>8</v>
      </c>
      <c r="J54" s="45">
        <f>'[1]HK1'!M54</f>
        <v>5</v>
      </c>
      <c r="K54" s="45">
        <f>'[1]HK1'!P54</f>
        <v>5</v>
      </c>
      <c r="L54" s="45">
        <f>'[1]HK1'!S54</f>
        <v>9</v>
      </c>
      <c r="M54" s="45">
        <f>'[1]HK1'!V54</f>
        <v>7</v>
      </c>
      <c r="N54" s="45">
        <f>'[1]HK1'!Y54</f>
        <v>7</v>
      </c>
      <c r="O54" s="75">
        <f>'[1]HK2'!J54</f>
        <v>5</v>
      </c>
      <c r="P54" s="75">
        <f>'[1]HK2'!M54</f>
        <v>5</v>
      </c>
      <c r="Q54" s="75">
        <f>'[1]HK2'!P54</f>
        <v>7</v>
      </c>
      <c r="R54" s="59">
        <f>'[1]HK2'!S54</f>
        <v>6</v>
      </c>
      <c r="S54" s="59">
        <f>'[1]HK2'!V54</f>
        <v>9</v>
      </c>
      <c r="T54" s="59">
        <f>'[1]HK3'!I48</f>
        <v>5</v>
      </c>
      <c r="U54" s="59">
        <f>'[1]HK3'!L48</f>
        <v>6</v>
      </c>
      <c r="V54" s="59">
        <f>'[1]HK3'!O48</f>
        <v>10</v>
      </c>
      <c r="W54" s="59">
        <f>'[1]HK3'!R48</f>
        <v>6</v>
      </c>
      <c r="X54" s="59">
        <f>'[1]HK3'!U48</f>
        <v>5</v>
      </c>
      <c r="Y54" s="59">
        <f>'[1]HK3'!X48</f>
        <v>6</v>
      </c>
      <c r="Z54" s="59">
        <f>'[1]HK3'!AA48</f>
        <v>5</v>
      </c>
      <c r="AA54" s="59">
        <f>'[1]HK3'!AD48</f>
        <v>8</v>
      </c>
      <c r="AB54" s="150">
        <f>'HK4'!J54</f>
        <v>7</v>
      </c>
      <c r="AC54" s="150">
        <f>'HK4'!M54</f>
        <v>6</v>
      </c>
      <c r="AD54" s="150">
        <f>'HK4'!P54</f>
        <v>6</v>
      </c>
      <c r="AE54" s="150">
        <f>'HK4'!S54</f>
        <v>8</v>
      </c>
      <c r="AF54" s="59">
        <f>'[1]HK4'!U48</f>
        <v>7</v>
      </c>
      <c r="AG54" s="59">
        <f>'[1]HK4'!X48</f>
        <v>7</v>
      </c>
      <c r="AH54" s="150">
        <f>'HK4'!AB54</f>
        <v>5</v>
      </c>
      <c r="AI54" s="59">
        <f>'[1]HK4'!AD48</f>
        <v>6</v>
      </c>
      <c r="AJ54" s="52">
        <f>'HK5'!J54</f>
        <v>6</v>
      </c>
      <c r="AK54" s="52">
        <f>'HK5'!M54</f>
        <v>6</v>
      </c>
      <c r="AL54" s="52">
        <f>'HK5'!P54</f>
        <v>7</v>
      </c>
      <c r="AM54" s="52">
        <f>'HK5'!S54</f>
        <v>8</v>
      </c>
      <c r="AN54" s="52">
        <f>'HK5'!V54</f>
        <v>9</v>
      </c>
      <c r="AO54" s="52">
        <f>'HK5'!Y54</f>
        <v>6</v>
      </c>
      <c r="AP54" s="52">
        <f>'HK5'!AB54</f>
        <v>7</v>
      </c>
      <c r="AQ54" s="52">
        <f>'HK5'!AE54</f>
        <v>8</v>
      </c>
      <c r="AR54" s="52">
        <f>'HK5'!AH54</f>
        <v>7</v>
      </c>
      <c r="AS54" s="52">
        <f>'HK5'!AK54</f>
        <v>1</v>
      </c>
      <c r="AT54" s="52">
        <f>'HK6'!J54</f>
        <v>8</v>
      </c>
      <c r="AU54" s="52">
        <f>'HK6'!M54</f>
        <v>7</v>
      </c>
      <c r="AV54" s="52">
        <f>'HK6'!P54</f>
        <v>7</v>
      </c>
      <c r="AW54" s="52">
        <f>'HK6'!S54</f>
        <v>5</v>
      </c>
      <c r="AX54" s="52">
        <f>'HK6'!V54</f>
        <v>8</v>
      </c>
      <c r="AY54" s="52">
        <f>'HK6'!Y54</f>
        <v>8</v>
      </c>
      <c r="AZ54" s="52">
        <f>'HK6'!AB54</f>
        <v>5</v>
      </c>
      <c r="BA54" s="52">
        <f>'HK6'!AE54</f>
        <v>0</v>
      </c>
      <c r="BB54" s="194">
        <f t="shared" si="8"/>
        <v>6.88</v>
      </c>
      <c r="BC54" s="194">
        <f t="shared" si="9"/>
        <v>6.6</v>
      </c>
      <c r="BD54" s="192" t="str">
        <f t="shared" si="12"/>
        <v>TBK</v>
      </c>
      <c r="BE54" s="192">
        <f t="shared" si="10"/>
        <v>2</v>
      </c>
      <c r="BF54" s="192">
        <f t="shared" si="11"/>
        <v>2</v>
      </c>
      <c r="BG54" s="197" t="str">
        <f t="shared" si="13"/>
        <v>Học tiếp</v>
      </c>
    </row>
    <row r="55" spans="1:58" s="489" customFormat="1" ht="22.5" customHeight="1" hidden="1">
      <c r="A55" s="478">
        <v>46</v>
      </c>
      <c r="B55" s="503" t="s">
        <v>213</v>
      </c>
      <c r="C55" s="504" t="s">
        <v>168</v>
      </c>
      <c r="D55" s="505">
        <v>409160095</v>
      </c>
      <c r="E55" s="482" t="s">
        <v>270</v>
      </c>
      <c r="F55" s="483" t="s">
        <v>22</v>
      </c>
      <c r="G55" s="506" t="s">
        <v>93</v>
      </c>
      <c r="H55" s="481">
        <f>'[2]Kỹ thuật vi xử lý _L1'!$K13</f>
        <v>4</v>
      </c>
      <c r="I55" s="485">
        <v>6</v>
      </c>
      <c r="J55" s="486">
        <f>IF(I55="",H55,IF(AND(I55&gt;=5,I55&gt;H55),I55,MAX(H55,I55)))</f>
        <v>6</v>
      </c>
      <c r="K55" s="481">
        <f>'[2]CO SỞ DỮ LIỆU _L1'!$K13</f>
        <v>6</v>
      </c>
      <c r="L55" s="485"/>
      <c r="M55" s="486">
        <f>IF(L55="",K55,IF(AND(L55&gt;=5,L55&gt;K55),L55,MAX(K55,L55)))</f>
        <v>6</v>
      </c>
      <c r="N55" s="481">
        <f>'[2]Tổng quan về viễn thông'!$K13</f>
        <v>7</v>
      </c>
      <c r="O55" s="485"/>
      <c r="P55" s="486">
        <f>IF(O55="",N55,IF(AND(O55&gt;=5,O55&gt;N55),O55,MAX(N55,O55)))</f>
        <v>7</v>
      </c>
      <c r="Q55" s="481">
        <f>'[2]LT TDT &amp; S CAO TAN_L1'!$K13</f>
        <v>7</v>
      </c>
      <c r="R55" s="485"/>
      <c r="S55" s="486">
        <f>IF(R55="",Q55,IF(AND(R55&gt;=5,R55&gt;Q55),R55,MAX(Q55,R55)))</f>
        <v>7</v>
      </c>
      <c r="T55" s="481">
        <f>'[2]XL TÍN HIỆU SỐ _L1 '!$K13</f>
        <v>8</v>
      </c>
      <c r="U55" s="485"/>
      <c r="V55" s="486">
        <f>IF(U55="",T55,IF(AND(U55&gt;=5,U55&gt;T55),U55,MAX(T55,U55)))</f>
        <v>8</v>
      </c>
      <c r="W55" s="481">
        <f>'[2]LT THONG TIN_L1'!$K13</f>
        <v>3</v>
      </c>
      <c r="X55" s="485"/>
      <c r="Y55" s="486">
        <f>IF(X55="",W55,IF(AND(X55&gt;=5,X55&gt;W55),X55,MAX(W55,X55)))</f>
        <v>3</v>
      </c>
      <c r="Z55" s="481">
        <f>'[2]GDTC 5'!$K13</f>
        <v>7</v>
      </c>
      <c r="AA55" s="485"/>
      <c r="AB55" s="150">
        <f>'HK4'!J55</f>
        <v>7</v>
      </c>
      <c r="AC55" s="150">
        <f>'HK4'!M55</f>
        <v>0</v>
      </c>
      <c r="AD55" s="150">
        <f>'HK4'!P55</f>
        <v>5</v>
      </c>
      <c r="AE55" s="150">
        <f>'HK4'!S55</f>
        <v>6</v>
      </c>
      <c r="AF55" s="486">
        <v>7</v>
      </c>
      <c r="AG55" s="485"/>
      <c r="AH55" s="150">
        <f>'HK4'!AB55</f>
        <v>0</v>
      </c>
      <c r="AI55" s="486"/>
      <c r="AJ55" s="52" t="e">
        <f>'HK5'!J55</f>
        <v>#REF!</v>
      </c>
      <c r="AK55" s="52" t="e">
        <f>'HK5'!M55</f>
        <v>#REF!</v>
      </c>
      <c r="AL55" s="52" t="e">
        <f>'HK5'!P55</f>
        <v>#REF!</v>
      </c>
      <c r="AM55" s="52" t="e">
        <f>'HK5'!S55</f>
        <v>#REF!</v>
      </c>
      <c r="AN55" s="52" t="e">
        <f>'HK5'!V55</f>
        <v>#REF!</v>
      </c>
      <c r="AO55" s="52" t="e">
        <f>'HK5'!Y55</f>
        <v>#REF!</v>
      </c>
      <c r="AP55" s="52" t="e">
        <f>'HK5'!AB55</f>
        <v>#REF!</v>
      </c>
      <c r="AQ55" s="52">
        <f>'HK5'!AE55</f>
        <v>8</v>
      </c>
      <c r="AR55" s="52">
        <f>'HK5'!AH55</f>
        <v>7</v>
      </c>
      <c r="AS55" s="52">
        <f>'HK5'!AK55</f>
        <v>0</v>
      </c>
      <c r="AT55" s="52">
        <f>'HK6'!J55</f>
        <v>0</v>
      </c>
      <c r="AU55" s="52">
        <f>'HK6'!M55</f>
        <v>0</v>
      </c>
      <c r="AV55" s="52">
        <f>'HK6'!P55</f>
        <v>0</v>
      </c>
      <c r="AW55" s="52">
        <f>'HK6'!S55</f>
        <v>0</v>
      </c>
      <c r="AX55" s="52">
        <f>'HK6'!V55</f>
        <v>0</v>
      </c>
      <c r="AY55" s="52">
        <f>'HK6'!Y55</f>
        <v>0</v>
      </c>
      <c r="AZ55" s="52">
        <f>'HK6'!AB55</f>
        <v>0</v>
      </c>
      <c r="BA55" s="52">
        <f>'HK6'!AE55</f>
        <v>0</v>
      </c>
      <c r="BB55" s="194" t="e">
        <f t="shared" si="8"/>
        <v>#REF!</v>
      </c>
      <c r="BC55" s="194" t="e">
        <f t="shared" si="9"/>
        <v>#REF!</v>
      </c>
      <c r="BE55" s="192">
        <f t="shared" si="10"/>
        <v>14</v>
      </c>
      <c r="BF55" s="192">
        <f t="shared" si="11"/>
        <v>41</v>
      </c>
    </row>
    <row r="56" spans="1:58" s="489" customFormat="1" ht="22.5" customHeight="1" hidden="1">
      <c r="A56" s="481">
        <v>47</v>
      </c>
      <c r="B56" s="503" t="s">
        <v>214</v>
      </c>
      <c r="C56" s="504" t="s">
        <v>215</v>
      </c>
      <c r="D56" s="486">
        <v>409160096</v>
      </c>
      <c r="E56" s="482" t="s">
        <v>271</v>
      </c>
      <c r="F56" s="483" t="s">
        <v>10</v>
      </c>
      <c r="G56" s="506" t="s">
        <v>93</v>
      </c>
      <c r="H56" s="481">
        <f>'[2]Kỹ thuật vi xử lý _L1'!$K14</f>
        <v>4</v>
      </c>
      <c r="I56" s="486">
        <v>6</v>
      </c>
      <c r="J56" s="486">
        <f>IF(I56="",H56,IF(AND(I56&gt;=5,I56&gt;H56),I56,MAX(H56,I56)))</f>
        <v>6</v>
      </c>
      <c r="K56" s="481">
        <f>'[2]CO SỞ DỮ LIỆU _L1'!$K14</f>
        <v>6</v>
      </c>
      <c r="L56" s="486">
        <v>6</v>
      </c>
      <c r="M56" s="486">
        <f>IF(L56="",K56,IF(AND(L56&gt;=5,L56&gt;K56),L56,MAX(K56,L56)))</f>
        <v>6</v>
      </c>
      <c r="N56" s="481">
        <f>'[2]Tổng quan về viễn thông'!$K14</f>
        <v>7</v>
      </c>
      <c r="O56" s="486"/>
      <c r="P56" s="486">
        <f>IF(O56="",N56,IF(AND(O56&gt;=5,O56&gt;N56),O56,MAX(N56,O56)))</f>
        <v>7</v>
      </c>
      <c r="Q56" s="481">
        <f>'[2]LT TDT &amp; S CAO TAN_L1'!$K14</f>
        <v>7</v>
      </c>
      <c r="R56" s="486"/>
      <c r="S56" s="486">
        <f>IF(R56="",Q56,IF(AND(R56&gt;=5,R56&gt;Q56),R56,MAX(Q56,R56)))</f>
        <v>7</v>
      </c>
      <c r="T56" s="481">
        <f>'[2]XL TÍN HIỆU SỐ _L1 '!$K14</f>
        <v>6</v>
      </c>
      <c r="U56" s="486"/>
      <c r="V56" s="486">
        <f>IF(U56="",T56,IF(AND(U56&gt;=5,U56&gt;T56),U56,MAX(T56,U56)))</f>
        <v>6</v>
      </c>
      <c r="W56" s="481">
        <f>'[2]LT THONG TIN_L1'!$K14</f>
        <v>3</v>
      </c>
      <c r="X56" s="486"/>
      <c r="Y56" s="486">
        <f>IF(X56="",W56,IF(AND(X56&gt;=5,X56&gt;W56),X56,MAX(W56,X56)))</f>
        <v>3</v>
      </c>
      <c r="Z56" s="481">
        <f>'[2]GDTC 5'!$K14</f>
        <v>5</v>
      </c>
      <c r="AA56" s="486"/>
      <c r="AB56" s="150">
        <f>'HK4'!J56</f>
        <v>5</v>
      </c>
      <c r="AC56" s="150">
        <f>'HK4'!M56</f>
        <v>5</v>
      </c>
      <c r="AD56" s="150">
        <f>'HK4'!P56</f>
        <v>0</v>
      </c>
      <c r="AE56" s="150">
        <f>'HK4'!S56</f>
        <v>6</v>
      </c>
      <c r="AF56" s="486">
        <v>5</v>
      </c>
      <c r="AG56" s="486"/>
      <c r="AH56" s="150">
        <f>'HK4'!AB56</f>
        <v>0</v>
      </c>
      <c r="AI56" s="486"/>
      <c r="AJ56" s="52">
        <f>'HK5'!J56</f>
        <v>6</v>
      </c>
      <c r="AK56" s="52">
        <f>'HK5'!M56</f>
        <v>6</v>
      </c>
      <c r="AL56" s="52">
        <f>'HK5'!P56</f>
        <v>7</v>
      </c>
      <c r="AM56" s="52">
        <f>'HK5'!S56</f>
        <v>9</v>
      </c>
      <c r="AN56" s="52">
        <f>'HK5'!V56</f>
        <v>8</v>
      </c>
      <c r="AO56" s="52">
        <f>'HK5'!Y56</f>
        <v>8</v>
      </c>
      <c r="AP56" s="52">
        <f>'HK5'!AB56</f>
        <v>7</v>
      </c>
      <c r="AQ56" s="52">
        <f>'HK5'!AE56</f>
        <v>6</v>
      </c>
      <c r="AR56" s="52">
        <f>'HK5'!AH56</f>
        <v>5</v>
      </c>
      <c r="AS56" s="52">
        <f>'HK5'!AK56</f>
        <v>0</v>
      </c>
      <c r="AT56" s="52">
        <f>'HK6'!J56</f>
        <v>0</v>
      </c>
      <c r="AU56" s="52">
        <f>'HK6'!M56</f>
        <v>0</v>
      </c>
      <c r="AV56" s="52">
        <f>'HK6'!P56</f>
        <v>0</v>
      </c>
      <c r="AW56" s="52">
        <f>'HK6'!S56</f>
        <v>0</v>
      </c>
      <c r="AX56" s="52">
        <f>'HK6'!V56</f>
        <v>0</v>
      </c>
      <c r="AY56" s="52">
        <f>'HK6'!Y56</f>
        <v>0</v>
      </c>
      <c r="AZ56" s="52">
        <f>'HK6'!AB56</f>
        <v>0</v>
      </c>
      <c r="BA56" s="52">
        <f>'HK6'!AE56</f>
        <v>0</v>
      </c>
      <c r="BB56" s="194">
        <f t="shared" si="8"/>
        <v>3.4</v>
      </c>
      <c r="BC56" s="194">
        <f t="shared" si="9"/>
        <v>3.92</v>
      </c>
      <c r="BE56" s="192">
        <f t="shared" si="10"/>
        <v>14</v>
      </c>
      <c r="BF56" s="192">
        <f t="shared" si="11"/>
        <v>40</v>
      </c>
    </row>
    <row r="57" spans="1:59" s="133" customFormat="1" ht="18.75" customHeight="1">
      <c r="A57" s="73">
        <v>44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171" t="s">
        <v>332</v>
      </c>
      <c r="H57" s="45">
        <v>7</v>
      </c>
      <c r="I57" s="45">
        <f>'[1]HK1'!J57</f>
        <v>7</v>
      </c>
      <c r="J57" s="45">
        <f>'[1]HK1'!M57</f>
        <v>7</v>
      </c>
      <c r="K57" s="45">
        <f>'[1]HK1'!P57</f>
        <v>6</v>
      </c>
      <c r="L57" s="45">
        <f>'[1]HK1'!S57</f>
        <v>7</v>
      </c>
      <c r="M57" s="45">
        <f>'[1]HK1'!V57</f>
        <v>7</v>
      </c>
      <c r="N57" s="45">
        <f>'[1]HK1'!Y57</f>
        <v>5</v>
      </c>
      <c r="O57" s="75">
        <f>'[1]HK2'!J57</f>
        <v>5</v>
      </c>
      <c r="P57" s="75">
        <f>'[1]HK2'!M57</f>
        <v>7</v>
      </c>
      <c r="Q57" s="75">
        <f>'[1]HK2'!P57</f>
        <v>7</v>
      </c>
      <c r="R57" s="59">
        <f>'[1]HK2'!S57</f>
        <v>6</v>
      </c>
      <c r="S57" s="59">
        <f>'[1]HK2'!V57</f>
        <v>9</v>
      </c>
      <c r="T57" s="59">
        <f>'[1]HK3'!I51</f>
        <v>5</v>
      </c>
      <c r="U57" s="59">
        <f>'[1]HK3'!L51</f>
        <v>7</v>
      </c>
      <c r="V57" s="59">
        <f>'[1]HK3'!O51</f>
        <v>8</v>
      </c>
      <c r="W57" s="59">
        <f>'[1]HK3'!R51</f>
        <v>9</v>
      </c>
      <c r="X57" s="59">
        <f>'[1]HK3'!U51</f>
        <v>5</v>
      </c>
      <c r="Y57" s="59">
        <f>'[1]HK3'!X51</f>
        <v>7</v>
      </c>
      <c r="Z57" s="59">
        <f>'[1]HK3'!AA51</f>
        <v>5</v>
      </c>
      <c r="AA57" s="59">
        <f>'[1]HK3'!AD51</f>
        <v>9</v>
      </c>
      <c r="AB57" s="150">
        <f>'HK4'!J57</f>
        <v>8</v>
      </c>
      <c r="AC57" s="150">
        <f>'HK4'!M57</f>
        <v>5</v>
      </c>
      <c r="AD57" s="150">
        <f>'HK4'!P57</f>
        <v>6</v>
      </c>
      <c r="AE57" s="150">
        <f>'HK4'!S57</f>
        <v>5</v>
      </c>
      <c r="AF57" s="59">
        <f>'[1]HK4'!U51</f>
        <v>7</v>
      </c>
      <c r="AG57" s="59">
        <f>'[1]HK4'!X51</f>
        <v>6</v>
      </c>
      <c r="AH57" s="150">
        <f>'HK4'!AB57</f>
        <v>10</v>
      </c>
      <c r="AI57" s="59">
        <f>'[1]HK4'!AD51</f>
        <v>6</v>
      </c>
      <c r="AJ57" s="52">
        <f>'HK5'!J57</f>
        <v>6</v>
      </c>
      <c r="AK57" s="52">
        <f>'HK5'!M57</f>
        <v>6</v>
      </c>
      <c r="AL57" s="52">
        <f>'HK5'!P57</f>
        <v>7</v>
      </c>
      <c r="AM57" s="52">
        <f>'HK5'!S57</f>
        <v>8</v>
      </c>
      <c r="AN57" s="52">
        <f>'HK5'!V57</f>
        <v>9</v>
      </c>
      <c r="AO57" s="52">
        <f>'HK5'!Y57</f>
        <v>6</v>
      </c>
      <c r="AP57" s="52">
        <f>'HK5'!AB57</f>
        <v>7</v>
      </c>
      <c r="AQ57" s="52">
        <f>'HK5'!AE57</f>
        <v>9</v>
      </c>
      <c r="AR57" s="52">
        <f>'HK5'!AH57</f>
        <v>9</v>
      </c>
      <c r="AS57" s="52">
        <f>'HK5'!AK57</f>
        <v>8</v>
      </c>
      <c r="AT57" s="52">
        <f>'HK6'!J57</f>
        <v>7</v>
      </c>
      <c r="AU57" s="52">
        <f>'HK6'!M57</f>
        <v>6</v>
      </c>
      <c r="AV57" s="52">
        <f>'HK6'!P57</f>
        <v>8</v>
      </c>
      <c r="AW57" s="52">
        <f>'HK6'!S57</f>
        <v>6</v>
      </c>
      <c r="AX57" s="52">
        <f>'HK6'!V57</f>
        <v>8</v>
      </c>
      <c r="AY57" s="52">
        <f>'HK6'!Y57</f>
        <v>8</v>
      </c>
      <c r="AZ57" s="52">
        <f>'HK6'!AB57</f>
        <v>5</v>
      </c>
      <c r="BA57" s="52">
        <f>'HK6'!AE57</f>
        <v>3</v>
      </c>
      <c r="BB57" s="194">
        <f t="shared" si="8"/>
        <v>7.06</v>
      </c>
      <c r="BC57" s="194">
        <f t="shared" si="9"/>
        <v>6.76</v>
      </c>
      <c r="BD57" s="192" t="str">
        <f aca="true" t="shared" si="14" ref="BD57:BD63">IF(BC57&gt;=9,"Xuất Sắc",IF(BC57&gt;=8,"Giỏi",IF(BC57&gt;=7,"Khá",IF(BC57&gt;=6,"TBK",IF(BC57&gt;=5,"TB",IF(BC57&gt;=4,"Yếu","Kém"))))))</f>
        <v>TBK</v>
      </c>
      <c r="BE57" s="192">
        <f t="shared" si="10"/>
        <v>1</v>
      </c>
      <c r="BF57" s="192">
        <f t="shared" si="11"/>
        <v>1</v>
      </c>
      <c r="BG57" s="197" t="str">
        <f aca="true" t="shared" si="15" ref="BG57:BG63">IF(AND(BB57&gt;=5,BF57&lt;=25),"Học tiếp",IF(OR(BB57&lt;3.5,BC57&lt;4),"Thôi học","Ngừng học"))</f>
        <v>Học tiếp</v>
      </c>
    </row>
    <row r="58" spans="1:59" s="133" customFormat="1" ht="18.75" customHeight="1">
      <c r="A58" s="77">
        <v>45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171" t="s">
        <v>332</v>
      </c>
      <c r="H58" s="45">
        <v>6</v>
      </c>
      <c r="I58" s="45">
        <f>'[1]HK1'!J58</f>
        <v>7</v>
      </c>
      <c r="J58" s="45">
        <f>'[1]HK1'!M58</f>
        <v>7</v>
      </c>
      <c r="K58" s="45">
        <f>'[1]HK1'!P58</f>
        <v>5</v>
      </c>
      <c r="L58" s="45">
        <f>'[1]HK1'!S58</f>
        <v>7</v>
      </c>
      <c r="M58" s="45">
        <f>'[1]HK1'!V58</f>
        <v>5</v>
      </c>
      <c r="N58" s="45">
        <f>'[1]HK1'!Y58</f>
        <v>6</v>
      </c>
      <c r="O58" s="75">
        <f>'[1]HK2'!J58</f>
        <v>5</v>
      </c>
      <c r="P58" s="75">
        <f>'[1]HK2'!M58</f>
        <v>6</v>
      </c>
      <c r="Q58" s="75">
        <f>'[1]HK2'!P58</f>
        <v>6</v>
      </c>
      <c r="R58" s="59">
        <f>'[1]HK2'!S58</f>
        <v>7</v>
      </c>
      <c r="S58" s="59">
        <f>'[1]HK2'!V58</f>
        <v>8</v>
      </c>
      <c r="T58" s="59">
        <f>'[1]HK3'!I52</f>
        <v>7</v>
      </c>
      <c r="U58" s="59">
        <f>'[1]HK3'!L52</f>
        <v>6</v>
      </c>
      <c r="V58" s="59">
        <f>'[1]HK3'!O52</f>
        <v>10</v>
      </c>
      <c r="W58" s="59">
        <f>'[1]HK3'!R52</f>
        <v>5</v>
      </c>
      <c r="X58" s="59">
        <f>'[1]HK3'!U52</f>
        <v>6</v>
      </c>
      <c r="Y58" s="59">
        <f>'[1]HK3'!X52</f>
        <v>6</v>
      </c>
      <c r="Z58" s="59">
        <f>'[1]HK3'!AA52</f>
        <v>5</v>
      </c>
      <c r="AA58" s="59">
        <f>'[1]HK3'!AD52</f>
        <v>8</v>
      </c>
      <c r="AB58" s="150">
        <f>'HK4'!J58</f>
        <v>8</v>
      </c>
      <c r="AC58" s="150">
        <f>'HK4'!M58</f>
        <v>6</v>
      </c>
      <c r="AD58" s="150">
        <f>'HK4'!P58</f>
        <v>7</v>
      </c>
      <c r="AE58" s="150">
        <f>'HK4'!S58</f>
        <v>8</v>
      </c>
      <c r="AF58" s="59">
        <f>'[1]HK4'!U52</f>
        <v>6</v>
      </c>
      <c r="AG58" s="59">
        <f>'[1]HK4'!X52</f>
        <v>7</v>
      </c>
      <c r="AH58" s="150">
        <f>'HK4'!AB58</f>
        <v>0</v>
      </c>
      <c r="AI58" s="59">
        <f>'[1]HK4'!AD52</f>
        <v>5</v>
      </c>
      <c r="AJ58" s="52">
        <f>'HK5'!J58</f>
        <v>9</v>
      </c>
      <c r="AK58" s="52">
        <f>'HK5'!M58</f>
        <v>7</v>
      </c>
      <c r="AL58" s="52">
        <f>'HK5'!P58</f>
        <v>7</v>
      </c>
      <c r="AM58" s="52">
        <f>'HK5'!S58</f>
        <v>8</v>
      </c>
      <c r="AN58" s="52">
        <f>'HK5'!V58</f>
        <v>9</v>
      </c>
      <c r="AO58" s="52">
        <f>'HK5'!Y58</f>
        <v>5</v>
      </c>
      <c r="AP58" s="52">
        <f>'HK5'!AB58</f>
        <v>5</v>
      </c>
      <c r="AQ58" s="52">
        <f>'HK5'!AE58</f>
        <v>8</v>
      </c>
      <c r="AR58" s="52">
        <f>'HK5'!AH58</f>
        <v>7</v>
      </c>
      <c r="AS58" s="52">
        <f>'HK5'!AK58</f>
        <v>0</v>
      </c>
      <c r="AT58" s="52">
        <f>'HK6'!J58</f>
        <v>8</v>
      </c>
      <c r="AU58" s="52">
        <f>'HK6'!M58</f>
        <v>6</v>
      </c>
      <c r="AV58" s="52">
        <f>'HK6'!P58</f>
        <v>9</v>
      </c>
      <c r="AW58" s="52">
        <f>'HK6'!S58</f>
        <v>6</v>
      </c>
      <c r="AX58" s="52">
        <f>'HK6'!V58</f>
        <v>7</v>
      </c>
      <c r="AY58" s="52">
        <f>'HK6'!Y58</f>
        <v>8</v>
      </c>
      <c r="AZ58" s="52">
        <f>'HK6'!AB58</f>
        <v>5</v>
      </c>
      <c r="BA58" s="52">
        <f>'HK6'!AE58</f>
        <v>0</v>
      </c>
      <c r="BB58" s="194">
        <f t="shared" si="8"/>
        <v>7.16</v>
      </c>
      <c r="BC58" s="194">
        <f t="shared" si="9"/>
        <v>6.65</v>
      </c>
      <c r="BD58" s="192" t="str">
        <f t="shared" si="14"/>
        <v>TBK</v>
      </c>
      <c r="BE58" s="192">
        <f t="shared" si="10"/>
        <v>3</v>
      </c>
      <c r="BF58" s="192">
        <f t="shared" si="11"/>
        <v>3</v>
      </c>
      <c r="BG58" s="197" t="str">
        <f t="shared" si="15"/>
        <v>Học tiếp</v>
      </c>
    </row>
    <row r="59" spans="1:59" s="133" customFormat="1" ht="18.75" customHeight="1">
      <c r="A59" s="73">
        <v>46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171" t="s">
        <v>332</v>
      </c>
      <c r="H59" s="45">
        <v>6</v>
      </c>
      <c r="I59" s="45">
        <f>'[1]HK1'!J59</f>
        <v>7</v>
      </c>
      <c r="J59" s="45">
        <f>'[1]HK1'!M59</f>
        <v>5</v>
      </c>
      <c r="K59" s="45">
        <f>'[1]HK1'!P59</f>
        <v>5</v>
      </c>
      <c r="L59" s="45">
        <f>'[1]HK1'!S59</f>
        <v>7</v>
      </c>
      <c r="M59" s="45">
        <f>'[1]HK1'!V59</f>
        <v>5</v>
      </c>
      <c r="N59" s="45">
        <f>'[1]HK1'!Y59</f>
        <v>8</v>
      </c>
      <c r="O59" s="75">
        <f>'[1]HK2'!J59</f>
        <v>5</v>
      </c>
      <c r="P59" s="75">
        <f>'[1]HK2'!M59</f>
        <v>7</v>
      </c>
      <c r="Q59" s="75">
        <f>'[1]HK2'!P59</f>
        <v>6</v>
      </c>
      <c r="R59" s="59">
        <f>'[1]HK2'!S59</f>
        <v>5</v>
      </c>
      <c r="S59" s="59">
        <f>'[1]HK2'!V59</f>
        <v>9</v>
      </c>
      <c r="T59" s="59">
        <f>'[1]HK3'!I53</f>
        <v>6</v>
      </c>
      <c r="U59" s="59">
        <f>'[1]HK3'!L53</f>
        <v>7</v>
      </c>
      <c r="V59" s="59">
        <f>'[1]HK3'!O53</f>
        <v>10</v>
      </c>
      <c r="W59" s="59">
        <f>'[1]HK3'!R53</f>
        <v>5</v>
      </c>
      <c r="X59" s="59">
        <f>'[1]HK3'!U53</f>
        <v>6</v>
      </c>
      <c r="Y59" s="59">
        <f>'[1]HK3'!X53</f>
        <v>5</v>
      </c>
      <c r="Z59" s="59">
        <f>'[1]HK3'!AA53</f>
        <v>6</v>
      </c>
      <c r="AA59" s="59">
        <f>'[1]HK3'!AD53</f>
        <v>6</v>
      </c>
      <c r="AB59" s="150">
        <f>'HK4'!J59</f>
        <v>6</v>
      </c>
      <c r="AC59" s="150">
        <f>'HK4'!M59</f>
        <v>5</v>
      </c>
      <c r="AD59" s="150">
        <f>'HK4'!P59</f>
        <v>5</v>
      </c>
      <c r="AE59" s="150">
        <f>'HK4'!S59</f>
        <v>5</v>
      </c>
      <c r="AF59" s="59">
        <f>'[1]HK4'!U53</f>
        <v>7</v>
      </c>
      <c r="AG59" s="59">
        <f>'[1]HK4'!X53</f>
        <v>8</v>
      </c>
      <c r="AH59" s="150">
        <f>'HK4'!AB59</f>
        <v>0</v>
      </c>
      <c r="AI59" s="59">
        <f>'[1]HK4'!AD53</f>
        <v>7</v>
      </c>
      <c r="AJ59" s="52">
        <f>'HK5'!J59</f>
        <v>6</v>
      </c>
      <c r="AK59" s="52">
        <f>'HK5'!M59</f>
        <v>6</v>
      </c>
      <c r="AL59" s="52">
        <f>'HK5'!P59</f>
        <v>6</v>
      </c>
      <c r="AM59" s="52">
        <f>'HK5'!S59</f>
        <v>7</v>
      </c>
      <c r="AN59" s="52">
        <f>'HK5'!V59</f>
        <v>8</v>
      </c>
      <c r="AO59" s="52">
        <f>'HK5'!Y59</f>
        <v>5</v>
      </c>
      <c r="AP59" s="52">
        <f>'HK5'!AB59</f>
        <v>6</v>
      </c>
      <c r="AQ59" s="52">
        <f>'HK5'!AE59</f>
        <v>8</v>
      </c>
      <c r="AR59" s="52">
        <f>'HK5'!AH59</f>
        <v>8</v>
      </c>
      <c r="AS59" s="52">
        <f>'HK5'!AK59</f>
        <v>0</v>
      </c>
      <c r="AT59" s="52">
        <f>'HK6'!J59</f>
        <v>7</v>
      </c>
      <c r="AU59" s="52">
        <f>'HK6'!M59</f>
        <v>5</v>
      </c>
      <c r="AV59" s="52">
        <f>'HK6'!P59</f>
        <v>5</v>
      </c>
      <c r="AW59" s="52">
        <f>'HK6'!S59</f>
        <v>5</v>
      </c>
      <c r="AX59" s="52">
        <f>'HK6'!V59</f>
        <v>6</v>
      </c>
      <c r="AY59" s="52">
        <f>'HK6'!Y59</f>
        <v>8</v>
      </c>
      <c r="AZ59" s="52">
        <f>'HK6'!AB59</f>
        <v>6</v>
      </c>
      <c r="BA59" s="52">
        <f>'HK6'!AE59</f>
        <v>0</v>
      </c>
      <c r="BB59" s="194">
        <f t="shared" si="8"/>
        <v>6</v>
      </c>
      <c r="BC59" s="194">
        <f t="shared" si="9"/>
        <v>5.93</v>
      </c>
      <c r="BD59" s="192" t="str">
        <f t="shared" si="14"/>
        <v>TB</v>
      </c>
      <c r="BE59" s="192">
        <f t="shared" si="10"/>
        <v>3</v>
      </c>
      <c r="BF59" s="192">
        <f t="shared" si="11"/>
        <v>3</v>
      </c>
      <c r="BG59" s="197" t="str">
        <f t="shared" si="15"/>
        <v>Học tiếp</v>
      </c>
    </row>
    <row r="60" spans="1:59" s="133" customFormat="1" ht="18.75" customHeight="1">
      <c r="A60" s="77">
        <v>47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171" t="s">
        <v>332</v>
      </c>
      <c r="H60" s="45">
        <v>7</v>
      </c>
      <c r="I60" s="45">
        <f>'[1]HK1'!J60</f>
        <v>7</v>
      </c>
      <c r="J60" s="45">
        <f>'[1]HK1'!M60</f>
        <v>7</v>
      </c>
      <c r="K60" s="45">
        <f>'[1]HK1'!P60</f>
        <v>6</v>
      </c>
      <c r="L60" s="45">
        <f>'[1]HK1'!S60</f>
        <v>7</v>
      </c>
      <c r="M60" s="45">
        <f>'[1]HK1'!V60</f>
        <v>6</v>
      </c>
      <c r="N60" s="45">
        <f>'[1]HK1'!Y60</f>
        <v>7</v>
      </c>
      <c r="O60" s="75">
        <f>'[1]HK2'!J60</f>
        <v>5</v>
      </c>
      <c r="P60" s="75">
        <f>'[1]HK2'!M60</f>
        <v>6</v>
      </c>
      <c r="Q60" s="75">
        <f>'[1]HK2'!P60</f>
        <v>5</v>
      </c>
      <c r="R60" s="59">
        <f>'[1]HK2'!S60</f>
        <v>8</v>
      </c>
      <c r="S60" s="59">
        <f>'[1]HK2'!V60</f>
        <v>9</v>
      </c>
      <c r="T60" s="59">
        <f>'[1]HK3'!I54</f>
        <v>6</v>
      </c>
      <c r="U60" s="59">
        <f>'[1]HK3'!L54</f>
        <v>6</v>
      </c>
      <c r="V60" s="59">
        <f>'[1]HK3'!O54</f>
        <v>10</v>
      </c>
      <c r="W60" s="59">
        <f>'[1]HK3'!R54</f>
        <v>6</v>
      </c>
      <c r="X60" s="59">
        <f>'[1]HK3'!U54</f>
        <v>7</v>
      </c>
      <c r="Y60" s="59">
        <f>'[1]HK3'!X54</f>
        <v>6</v>
      </c>
      <c r="Z60" s="59">
        <f>'[1]HK3'!AA54</f>
        <v>5</v>
      </c>
      <c r="AA60" s="59">
        <f>'[1]HK3'!AD54</f>
        <v>7</v>
      </c>
      <c r="AB60" s="150">
        <f>'HK4'!J60</f>
        <v>8</v>
      </c>
      <c r="AC60" s="150">
        <f>'HK4'!M60</f>
        <v>5</v>
      </c>
      <c r="AD60" s="150">
        <f>'HK4'!P60</f>
        <v>7</v>
      </c>
      <c r="AE60" s="150">
        <f>'HK4'!S60</f>
        <v>7</v>
      </c>
      <c r="AF60" s="59">
        <f>'[1]HK4'!U54</f>
        <v>7</v>
      </c>
      <c r="AG60" s="59">
        <f>'[1]HK4'!X54</f>
        <v>8</v>
      </c>
      <c r="AH60" s="150">
        <f>'HK4'!AB60</f>
        <v>10</v>
      </c>
      <c r="AI60" s="59">
        <f>'[1]HK4'!AD54</f>
        <v>6</v>
      </c>
      <c r="AJ60" s="52">
        <f>'HK5'!J60</f>
        <v>7</v>
      </c>
      <c r="AK60" s="52">
        <f>'HK5'!M60</f>
        <v>6</v>
      </c>
      <c r="AL60" s="52">
        <f>'HK5'!P60</f>
        <v>8</v>
      </c>
      <c r="AM60" s="52">
        <f>'HK5'!S60</f>
        <v>9</v>
      </c>
      <c r="AN60" s="52">
        <f>'HK5'!V60</f>
        <v>9</v>
      </c>
      <c r="AO60" s="52">
        <f>'HK5'!Y60</f>
        <v>7</v>
      </c>
      <c r="AP60" s="52">
        <f>'HK5'!AB60</f>
        <v>6</v>
      </c>
      <c r="AQ60" s="52">
        <f>'HK5'!AE60</f>
        <v>8</v>
      </c>
      <c r="AR60" s="52">
        <f>'HK5'!AH60</f>
        <v>7</v>
      </c>
      <c r="AS60" s="52">
        <f>'HK5'!AK60</f>
        <v>0</v>
      </c>
      <c r="AT60" s="52">
        <f>'HK6'!J60</f>
        <v>6</v>
      </c>
      <c r="AU60" s="52">
        <f>'HK6'!M60</f>
        <v>8</v>
      </c>
      <c r="AV60" s="52">
        <f>'HK6'!P60</f>
        <v>7</v>
      </c>
      <c r="AW60" s="52">
        <f>'HK6'!S60</f>
        <v>5</v>
      </c>
      <c r="AX60" s="52">
        <f>'HK6'!V60</f>
        <v>8</v>
      </c>
      <c r="AY60" s="52">
        <f>'HK6'!Y60</f>
        <v>9</v>
      </c>
      <c r="AZ60" s="52">
        <f>'HK6'!AB60</f>
        <v>5</v>
      </c>
      <c r="BA60" s="52">
        <f>'HK6'!AE60</f>
        <v>0</v>
      </c>
      <c r="BB60" s="194">
        <f t="shared" si="8"/>
        <v>7.22</v>
      </c>
      <c r="BC60" s="194">
        <f t="shared" si="9"/>
        <v>6.79</v>
      </c>
      <c r="BD60" s="192" t="str">
        <f t="shared" si="14"/>
        <v>TBK</v>
      </c>
      <c r="BE60" s="192">
        <f t="shared" si="10"/>
        <v>2</v>
      </c>
      <c r="BF60" s="192">
        <f t="shared" si="11"/>
        <v>2</v>
      </c>
      <c r="BG60" s="197" t="str">
        <f t="shared" si="15"/>
        <v>Học tiếp</v>
      </c>
    </row>
    <row r="61" spans="1:59" s="133" customFormat="1" ht="18.75" customHeight="1">
      <c r="A61" s="73">
        <v>48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171" t="s">
        <v>332</v>
      </c>
      <c r="H61" s="45">
        <v>7</v>
      </c>
      <c r="I61" s="45">
        <f>'[1]HK1'!J61</f>
        <v>8</v>
      </c>
      <c r="J61" s="45">
        <f>'[1]HK1'!M61</f>
        <v>7</v>
      </c>
      <c r="K61" s="45">
        <f>'[1]HK1'!P61</f>
        <v>5</v>
      </c>
      <c r="L61" s="45">
        <f>'[1]HK1'!S61</f>
        <v>5</v>
      </c>
      <c r="M61" s="45">
        <f>'[1]HK1'!V61</f>
        <v>7</v>
      </c>
      <c r="N61" s="45">
        <f>'[1]HK1'!Y61</f>
        <v>7</v>
      </c>
      <c r="O61" s="75">
        <f>'[1]HK2'!J61</f>
        <v>5</v>
      </c>
      <c r="P61" s="75">
        <f>'[1]HK2'!M61</f>
        <v>6</v>
      </c>
      <c r="Q61" s="75">
        <f>'[1]HK2'!P61</f>
        <v>5</v>
      </c>
      <c r="R61" s="59">
        <f>'[1]HK2'!S61</f>
        <v>8</v>
      </c>
      <c r="S61" s="59">
        <f>'[1]HK2'!V61</f>
        <v>8</v>
      </c>
      <c r="T61" s="59">
        <f>'[1]HK3'!I55</f>
        <v>6</v>
      </c>
      <c r="U61" s="59">
        <f>'[1]HK3'!L55</f>
        <v>7</v>
      </c>
      <c r="V61" s="59">
        <f>'[1]HK3'!O55</f>
        <v>10</v>
      </c>
      <c r="W61" s="59">
        <f>'[1]HK3'!R55</f>
        <v>5</v>
      </c>
      <c r="X61" s="59">
        <f>'[1]HK3'!U55</f>
        <v>6</v>
      </c>
      <c r="Y61" s="59">
        <f>'[1]HK3'!X55</f>
        <v>6</v>
      </c>
      <c r="Z61" s="59">
        <f>'[1]HK3'!AA55</f>
        <v>6</v>
      </c>
      <c r="AA61" s="59">
        <f>'[1]HK3'!AD55</f>
        <v>6</v>
      </c>
      <c r="AB61" s="150">
        <f>'HK4'!J61</f>
        <v>6</v>
      </c>
      <c r="AC61" s="150">
        <f>'HK4'!M61</f>
        <v>6</v>
      </c>
      <c r="AD61" s="150">
        <f>'HK4'!P61</f>
        <v>5</v>
      </c>
      <c r="AE61" s="150">
        <f>'HK4'!S61</f>
        <v>5</v>
      </c>
      <c r="AF61" s="59">
        <f>'[1]HK4'!U55</f>
        <v>7</v>
      </c>
      <c r="AG61" s="59">
        <f>'[1]HK4'!X55</f>
        <v>7</v>
      </c>
      <c r="AH61" s="150">
        <f>'HK4'!AB61</f>
        <v>0</v>
      </c>
      <c r="AI61" s="59">
        <f>'[1]HK4'!AD55</f>
        <v>7</v>
      </c>
      <c r="AJ61" s="52">
        <f>'HK5'!J61</f>
        <v>6</v>
      </c>
      <c r="AK61" s="52">
        <f>'HK5'!M61</f>
        <v>5</v>
      </c>
      <c r="AL61" s="52">
        <f>'HK5'!P61</f>
        <v>8</v>
      </c>
      <c r="AM61" s="52">
        <f>'HK5'!S61</f>
        <v>8</v>
      </c>
      <c r="AN61" s="52">
        <f>'HK5'!V61</f>
        <v>9</v>
      </c>
      <c r="AO61" s="52">
        <f>'HK5'!Y61</f>
        <v>6</v>
      </c>
      <c r="AP61" s="52">
        <f>'HK5'!AB61</f>
        <v>5</v>
      </c>
      <c r="AQ61" s="52">
        <f>'HK5'!AE61</f>
        <v>7</v>
      </c>
      <c r="AR61" s="52">
        <f>'HK5'!AH61</f>
        <v>7</v>
      </c>
      <c r="AS61" s="52">
        <f>'HK5'!AK61</f>
        <v>0</v>
      </c>
      <c r="AT61" s="52">
        <f>'HK6'!J61</f>
        <v>7</v>
      </c>
      <c r="AU61" s="52">
        <f>'HK6'!M61</f>
        <v>6</v>
      </c>
      <c r="AV61" s="52">
        <f>'HK6'!P61</f>
        <v>8</v>
      </c>
      <c r="AW61" s="52">
        <f>'HK6'!S61</f>
        <v>5</v>
      </c>
      <c r="AX61" s="52">
        <f>'HK6'!V61</f>
        <v>5</v>
      </c>
      <c r="AY61" s="52">
        <f>'HK6'!Y61</f>
        <v>7</v>
      </c>
      <c r="AZ61" s="52">
        <f>'HK6'!AB61</f>
        <v>4</v>
      </c>
      <c r="BA61" s="52">
        <f>'HK6'!AE61</f>
        <v>0</v>
      </c>
      <c r="BB61" s="194">
        <f t="shared" si="8"/>
        <v>6.4</v>
      </c>
      <c r="BC61" s="194">
        <f t="shared" si="9"/>
        <v>6.21</v>
      </c>
      <c r="BD61" s="192" t="str">
        <f t="shared" si="14"/>
        <v>TBK</v>
      </c>
      <c r="BE61" s="192">
        <f t="shared" si="10"/>
        <v>4</v>
      </c>
      <c r="BF61" s="192">
        <f t="shared" si="11"/>
        <v>3</v>
      </c>
      <c r="BG61" s="197" t="str">
        <f t="shared" si="15"/>
        <v>Học tiếp</v>
      </c>
    </row>
    <row r="62" spans="1:59" s="133" customFormat="1" ht="18.75" customHeight="1">
      <c r="A62" s="77">
        <v>49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171" t="s">
        <v>332</v>
      </c>
      <c r="H62" s="45">
        <v>6</v>
      </c>
      <c r="I62" s="45">
        <f>'[1]HK1'!J62</f>
        <v>7</v>
      </c>
      <c r="J62" s="45">
        <f>'[1]HK1'!M62</f>
        <v>7</v>
      </c>
      <c r="K62" s="45">
        <f>'[1]HK1'!P62</f>
        <v>7</v>
      </c>
      <c r="L62" s="45">
        <f>'[1]HK1'!S62</f>
        <v>7</v>
      </c>
      <c r="M62" s="45">
        <f>'[1]HK1'!V62</f>
        <v>5</v>
      </c>
      <c r="N62" s="45">
        <f>'[1]HK1'!Y62</f>
        <v>6</v>
      </c>
      <c r="O62" s="75">
        <f>'[1]HK2'!J62</f>
        <v>5</v>
      </c>
      <c r="P62" s="75">
        <f>'[1]HK2'!M62</f>
        <v>6</v>
      </c>
      <c r="Q62" s="75">
        <f>'[1]HK2'!P62</f>
        <v>6</v>
      </c>
      <c r="R62" s="59">
        <f>'[1]HK2'!S62</f>
        <v>5</v>
      </c>
      <c r="S62" s="59">
        <f>'[1]HK2'!V62</f>
        <v>8</v>
      </c>
      <c r="T62" s="59">
        <f>'[1]HK3'!I56</f>
        <v>7</v>
      </c>
      <c r="U62" s="59">
        <f>'[1]HK3'!L56</f>
        <v>6</v>
      </c>
      <c r="V62" s="59">
        <f>'[1]HK3'!O56</f>
        <v>10</v>
      </c>
      <c r="W62" s="59">
        <f>'[1]HK3'!R56</f>
        <v>5</v>
      </c>
      <c r="X62" s="59">
        <f>'[1]HK3'!U56</f>
        <v>6</v>
      </c>
      <c r="Y62" s="59">
        <f>'[1]HK3'!X56</f>
        <v>5</v>
      </c>
      <c r="Z62" s="59">
        <f>'[1]HK3'!AA56</f>
        <v>6</v>
      </c>
      <c r="AA62" s="59">
        <f>'[1]HK3'!AD56</f>
        <v>5</v>
      </c>
      <c r="AB62" s="150">
        <f>'HK4'!J62</f>
        <v>7</v>
      </c>
      <c r="AC62" s="150">
        <f>'HK4'!M62</f>
        <v>6</v>
      </c>
      <c r="AD62" s="150">
        <f>'HK4'!P62</f>
        <v>5</v>
      </c>
      <c r="AE62" s="150">
        <f>'HK4'!S62</f>
        <v>8</v>
      </c>
      <c r="AF62" s="59">
        <f>'[1]HK4'!U56</f>
        <v>7</v>
      </c>
      <c r="AG62" s="59">
        <f>'[1]HK4'!X56</f>
        <v>8</v>
      </c>
      <c r="AH62" s="150">
        <f>'HK4'!AB62</f>
        <v>3</v>
      </c>
      <c r="AI62" s="59">
        <f>'[1]HK4'!AD56</f>
        <v>8</v>
      </c>
      <c r="AJ62" s="52">
        <f>'HK5'!J62</f>
        <v>7</v>
      </c>
      <c r="AK62" s="52">
        <f>'HK5'!M62</f>
        <v>7</v>
      </c>
      <c r="AL62" s="52">
        <f>'HK5'!P62</f>
        <v>7</v>
      </c>
      <c r="AM62" s="52">
        <f>'HK5'!S62</f>
        <v>9</v>
      </c>
      <c r="AN62" s="52">
        <f>'HK5'!V62</f>
        <v>8</v>
      </c>
      <c r="AO62" s="52">
        <f>'HK5'!Y62</f>
        <v>8</v>
      </c>
      <c r="AP62" s="52">
        <f>'HK5'!AB62</f>
        <v>6</v>
      </c>
      <c r="AQ62" s="52">
        <f>'HK5'!AE62</f>
        <v>8</v>
      </c>
      <c r="AR62" s="52">
        <f>'HK5'!AH62</f>
        <v>8</v>
      </c>
      <c r="AS62" s="52">
        <f>'HK5'!AK62</f>
        <v>4</v>
      </c>
      <c r="AT62" s="52">
        <f>'HK6'!J62</f>
        <v>8</v>
      </c>
      <c r="AU62" s="52">
        <f>'HK6'!M62</f>
        <v>7</v>
      </c>
      <c r="AV62" s="52">
        <f>'HK6'!P62</f>
        <v>7</v>
      </c>
      <c r="AW62" s="52">
        <f>'HK6'!S62</f>
        <v>6</v>
      </c>
      <c r="AX62" s="52">
        <f>'HK6'!V62</f>
        <v>7</v>
      </c>
      <c r="AY62" s="52">
        <f>'HK6'!Y62</f>
        <v>8</v>
      </c>
      <c r="AZ62" s="52">
        <f>'HK6'!AB62</f>
        <v>7</v>
      </c>
      <c r="BA62" s="52">
        <f>'HK6'!AE62</f>
        <v>0</v>
      </c>
      <c r="BB62" s="194">
        <f t="shared" si="8"/>
        <v>7.28</v>
      </c>
      <c r="BC62" s="194">
        <f t="shared" si="9"/>
        <v>6.65</v>
      </c>
      <c r="BD62" s="192" t="str">
        <f t="shared" si="14"/>
        <v>TBK</v>
      </c>
      <c r="BE62" s="192">
        <f t="shared" si="10"/>
        <v>3</v>
      </c>
      <c r="BF62" s="192">
        <f t="shared" si="11"/>
        <v>3</v>
      </c>
      <c r="BG62" s="197" t="str">
        <f t="shared" si="15"/>
        <v>Học tiếp</v>
      </c>
    </row>
    <row r="63" spans="1:59" s="133" customFormat="1" ht="18.75" customHeight="1">
      <c r="A63" s="73">
        <v>50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171" t="s">
        <v>332</v>
      </c>
      <c r="H63" s="45">
        <v>6</v>
      </c>
      <c r="I63" s="45">
        <f>'[1]HK1'!J63</f>
        <v>6</v>
      </c>
      <c r="J63" s="45">
        <f>'[1]HK1'!M63</f>
        <v>7</v>
      </c>
      <c r="K63" s="45">
        <f>'[1]HK1'!P63</f>
        <v>7</v>
      </c>
      <c r="L63" s="45">
        <f>'[1]HK1'!S63</f>
        <v>9</v>
      </c>
      <c r="M63" s="45">
        <f>'[1]HK1'!V63</f>
        <v>7</v>
      </c>
      <c r="N63" s="45">
        <f>'[1]HK1'!Y63</f>
        <v>7</v>
      </c>
      <c r="O63" s="75">
        <f>'[1]HK2'!J63</f>
        <v>5</v>
      </c>
      <c r="P63" s="75">
        <f>'[1]HK2'!M63</f>
        <v>5</v>
      </c>
      <c r="Q63" s="75">
        <f>'[1]HK2'!P63</f>
        <v>5</v>
      </c>
      <c r="R63" s="59">
        <f>'[1]HK2'!S63</f>
        <v>6</v>
      </c>
      <c r="S63" s="59">
        <f>'[1]HK2'!V63</f>
        <v>8</v>
      </c>
      <c r="T63" s="59">
        <f>'[1]HK3'!I57</f>
        <v>6</v>
      </c>
      <c r="U63" s="59">
        <f>'[1]HK3'!L57</f>
        <v>6</v>
      </c>
      <c r="V63" s="59">
        <f>'[1]HK3'!O57</f>
        <v>10</v>
      </c>
      <c r="W63" s="59">
        <f>'[1]HK3'!R57</f>
        <v>6</v>
      </c>
      <c r="X63" s="59">
        <f>'[1]HK3'!U57</f>
        <v>5</v>
      </c>
      <c r="Y63" s="59">
        <f>'[1]HK3'!X57</f>
        <v>5</v>
      </c>
      <c r="Z63" s="59">
        <f>'[1]HK3'!AA57</f>
        <v>5</v>
      </c>
      <c r="AA63" s="59">
        <f>'[1]HK3'!AD57</f>
        <v>6</v>
      </c>
      <c r="AB63" s="150">
        <f>'HK4'!J63</f>
        <v>6</v>
      </c>
      <c r="AC63" s="150">
        <f>'HK4'!M63</f>
        <v>5</v>
      </c>
      <c r="AD63" s="150">
        <f>'HK4'!P63</f>
        <v>5</v>
      </c>
      <c r="AE63" s="150">
        <f>'HK4'!S63</f>
        <v>7</v>
      </c>
      <c r="AF63" s="59">
        <f>'[1]HK4'!U57</f>
        <v>7</v>
      </c>
      <c r="AG63" s="59">
        <f>'[1]HK4'!X57</f>
        <v>7</v>
      </c>
      <c r="AH63" s="150">
        <f>'HK4'!AB63</f>
        <v>9</v>
      </c>
      <c r="AI63" s="59">
        <f>'[1]HK4'!AD57</f>
        <v>6</v>
      </c>
      <c r="AJ63" s="52">
        <f>'HK5'!J63</f>
        <v>6</v>
      </c>
      <c r="AK63" s="52">
        <f>'HK5'!M63</f>
        <v>5</v>
      </c>
      <c r="AL63" s="52">
        <f>'HK5'!P63</f>
        <v>7</v>
      </c>
      <c r="AM63" s="52">
        <f>'HK5'!S63</f>
        <v>7</v>
      </c>
      <c r="AN63" s="52">
        <f>'HK5'!V63</f>
        <v>7</v>
      </c>
      <c r="AO63" s="52">
        <f>'HK5'!Y63</f>
        <v>7</v>
      </c>
      <c r="AP63" s="52">
        <f>'HK5'!AB63</f>
        <v>5</v>
      </c>
      <c r="AQ63" s="52">
        <f>'HK5'!AE63</f>
        <v>7</v>
      </c>
      <c r="AR63" s="52">
        <f>'HK5'!AH63</f>
        <v>7</v>
      </c>
      <c r="AS63" s="52">
        <f>'HK5'!AK63</f>
        <v>10</v>
      </c>
      <c r="AT63" s="52">
        <f>'HK6'!J63</f>
        <v>7</v>
      </c>
      <c r="AU63" s="52">
        <f>'HK6'!M63</f>
        <v>6</v>
      </c>
      <c r="AV63" s="52">
        <f>'HK6'!P63</f>
        <v>8</v>
      </c>
      <c r="AW63" s="52">
        <f>'HK6'!S63</f>
        <v>5</v>
      </c>
      <c r="AX63" s="52">
        <f>'HK6'!V63</f>
        <v>7</v>
      </c>
      <c r="AY63" s="52">
        <f>'HK6'!Y63</f>
        <v>8</v>
      </c>
      <c r="AZ63" s="52">
        <f>'HK6'!AB63</f>
        <v>7</v>
      </c>
      <c r="BA63" s="52">
        <f>'HK6'!AE63</f>
        <v>10</v>
      </c>
      <c r="BB63" s="194">
        <f t="shared" si="8"/>
        <v>6.88</v>
      </c>
      <c r="BC63" s="194">
        <f t="shared" si="9"/>
        <v>6.45</v>
      </c>
      <c r="BD63" s="192" t="str">
        <f t="shared" si="14"/>
        <v>TBK</v>
      </c>
      <c r="BE63" s="192">
        <f t="shared" si="10"/>
        <v>0</v>
      </c>
      <c r="BF63" s="192">
        <f t="shared" si="11"/>
        <v>0</v>
      </c>
      <c r="BG63" s="197" t="str">
        <f t="shared" si="15"/>
        <v>Học tiếp</v>
      </c>
    </row>
    <row r="64" spans="1:58" s="489" customFormat="1" ht="22.5" customHeight="1" hidden="1">
      <c r="A64" s="515">
        <v>55</v>
      </c>
      <c r="B64" s="479" t="s">
        <v>216</v>
      </c>
      <c r="C64" s="480" t="s">
        <v>209</v>
      </c>
      <c r="D64" s="481">
        <v>409160104</v>
      </c>
      <c r="E64" s="482" t="s">
        <v>49</v>
      </c>
      <c r="F64" s="516" t="s">
        <v>27</v>
      </c>
      <c r="G64" s="506" t="s">
        <v>93</v>
      </c>
      <c r="H64" s="481"/>
      <c r="I64" s="486"/>
      <c r="J64" s="486">
        <f>IF(I64="",H64,IF(H64&gt;=5,I64,MAX(H64,I64)))</f>
        <v>0</v>
      </c>
      <c r="K64" s="481"/>
      <c r="L64" s="486"/>
      <c r="M64" s="486">
        <f>IF(L64="",K64,IF(K64&gt;=5,L64,MAX(K64,L64)))</f>
        <v>0</v>
      </c>
      <c r="N64" s="481"/>
      <c r="O64" s="486"/>
      <c r="P64" s="486">
        <f>IF(O64="",N64,IF(N64&gt;=5,O64,MAX(N64,O64)))</f>
        <v>0</v>
      </c>
      <c r="Q64" s="481"/>
      <c r="R64" s="486"/>
      <c r="S64" s="486">
        <f>IF(R64="",Q64,IF(Q64&gt;=5,R64,MAX(Q64,R64)))</f>
        <v>0</v>
      </c>
      <c r="T64" s="481"/>
      <c r="U64" s="486"/>
      <c r="V64" s="486">
        <f>IF(U64="",T64,IF(T64&gt;=5,U64,MAX(T64,U64)))</f>
        <v>0</v>
      </c>
      <c r="W64" s="481"/>
      <c r="X64" s="486"/>
      <c r="Y64" s="486">
        <f>IF(X64="",W64,IF(W64&gt;=5,X64,MAX(W64,X64)))</f>
        <v>0</v>
      </c>
      <c r="Z64" s="481"/>
      <c r="AA64" s="486"/>
      <c r="AB64" s="150">
        <f>'HK4'!J64</f>
        <v>0</v>
      </c>
      <c r="AC64" s="150">
        <f>'HK4'!M64</f>
        <v>0</v>
      </c>
      <c r="AD64" s="150">
        <f>'HK4'!P64</f>
        <v>0</v>
      </c>
      <c r="AE64" s="150">
        <f>'HK4'!S64</f>
        <v>0</v>
      </c>
      <c r="AF64" s="486">
        <v>0</v>
      </c>
      <c r="AG64" s="486"/>
      <c r="AH64" s="150">
        <f>'HK4'!AB64</f>
        <v>0</v>
      </c>
      <c r="AI64" s="486"/>
      <c r="AJ64" s="52">
        <f>'HK5'!J64</f>
        <v>0</v>
      </c>
      <c r="AK64" s="52">
        <f>'HK5'!M64</f>
        <v>0</v>
      </c>
      <c r="AL64" s="52">
        <f>'HK5'!P64</f>
        <v>0</v>
      </c>
      <c r="AM64" s="52">
        <f>'HK5'!S64</f>
        <v>0</v>
      </c>
      <c r="AN64" s="52">
        <f>'HK5'!V64</f>
        <v>0</v>
      </c>
      <c r="AO64" s="52">
        <f>'HK5'!Y64</f>
        <v>0</v>
      </c>
      <c r="AP64" s="52">
        <f>'HK5'!AB64</f>
        <v>0</v>
      </c>
      <c r="AQ64" s="52">
        <f>'HK5'!AE64</f>
        <v>0</v>
      </c>
      <c r="AR64" s="52">
        <f>'HK5'!AH64</f>
        <v>0</v>
      </c>
      <c r="AS64" s="52">
        <f>'HK5'!AK64</f>
        <v>0</v>
      </c>
      <c r="AT64" s="52">
        <f>'HK6'!J64</f>
        <v>0</v>
      </c>
      <c r="AU64" s="52">
        <f>'HK6'!M64</f>
        <v>0</v>
      </c>
      <c r="AV64" s="52">
        <f>'HK6'!P64</f>
        <v>0</v>
      </c>
      <c r="AW64" s="52">
        <f>'HK6'!S64</f>
        <v>0</v>
      </c>
      <c r="AX64" s="52">
        <f>'HK6'!V64</f>
        <v>0</v>
      </c>
      <c r="AY64" s="52">
        <f>'HK6'!Y64</f>
        <v>0</v>
      </c>
      <c r="AZ64" s="52">
        <f>'HK6'!AB64</f>
        <v>0</v>
      </c>
      <c r="BA64" s="52">
        <f>'HK6'!AE64</f>
        <v>0</v>
      </c>
      <c r="BB64" s="194">
        <f t="shared" si="8"/>
        <v>0</v>
      </c>
      <c r="BC64" s="194">
        <f t="shared" si="9"/>
        <v>0</v>
      </c>
      <c r="BE64" s="192">
        <f t="shared" si="10"/>
        <v>30</v>
      </c>
      <c r="BF64" s="192">
        <f t="shared" si="11"/>
        <v>91</v>
      </c>
    </row>
    <row r="65" spans="1:59" s="133" customFormat="1" ht="18.75" customHeight="1">
      <c r="A65" s="77">
        <v>51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171" t="s">
        <v>332</v>
      </c>
      <c r="H65" s="45">
        <v>7</v>
      </c>
      <c r="I65" s="45">
        <f>'[1]HK1'!J65</f>
        <v>6</v>
      </c>
      <c r="J65" s="45">
        <f>'[1]HK1'!M65</f>
        <v>6</v>
      </c>
      <c r="K65" s="45">
        <f>'[1]HK1'!P65</f>
        <v>6</v>
      </c>
      <c r="L65" s="45">
        <f>'[1]HK1'!S65</f>
        <v>9</v>
      </c>
      <c r="M65" s="45">
        <f>'[1]HK1'!V65</f>
        <v>5</v>
      </c>
      <c r="N65" s="45">
        <f>'[1]HK1'!Y65</f>
        <v>0</v>
      </c>
      <c r="O65" s="75">
        <f>'[1]HK2'!J65</f>
        <v>6</v>
      </c>
      <c r="P65" s="75">
        <f>'[1]HK2'!M65</f>
        <v>6</v>
      </c>
      <c r="Q65" s="75">
        <f>'[1]HK2'!P65</f>
        <v>7</v>
      </c>
      <c r="R65" s="59">
        <f>'[1]HK2'!S65</f>
        <v>8</v>
      </c>
      <c r="S65" s="59">
        <f>'[1]HK2'!V65</f>
        <v>8</v>
      </c>
      <c r="T65" s="59">
        <f>'[1]HK3'!I59</f>
        <v>6</v>
      </c>
      <c r="U65" s="59">
        <f>'[1]HK3'!L59</f>
        <v>7</v>
      </c>
      <c r="V65" s="59">
        <f>'[1]HK3'!O59</f>
        <v>10</v>
      </c>
      <c r="W65" s="59">
        <f>'[1]HK3'!R59</f>
        <v>5</v>
      </c>
      <c r="X65" s="59">
        <f>'[1]HK3'!U59</f>
        <v>6</v>
      </c>
      <c r="Y65" s="59">
        <f>'[1]HK3'!X59</f>
        <v>5</v>
      </c>
      <c r="Z65" s="59">
        <f>'[1]HK3'!AA59</f>
        <v>6</v>
      </c>
      <c r="AA65" s="59">
        <f>'[1]HK3'!AD59</f>
        <v>9</v>
      </c>
      <c r="AB65" s="150">
        <f>'HK4'!J65</f>
        <v>7</v>
      </c>
      <c r="AC65" s="150">
        <f>'HK4'!M65</f>
        <v>5</v>
      </c>
      <c r="AD65" s="150">
        <f>'HK4'!P65</f>
        <v>5</v>
      </c>
      <c r="AE65" s="150">
        <f>'HK4'!S65</f>
        <v>6</v>
      </c>
      <c r="AF65" s="59">
        <f>'[1]HK4'!U59</f>
        <v>7</v>
      </c>
      <c r="AG65" s="59">
        <f>'[1]HK4'!X59</f>
        <v>6</v>
      </c>
      <c r="AH65" s="150">
        <f>'HK4'!AB65</f>
        <v>0</v>
      </c>
      <c r="AI65" s="59">
        <f>'[1]HK4'!AD59</f>
        <v>7</v>
      </c>
      <c r="AJ65" s="52">
        <f>'HK5'!J65</f>
        <v>5</v>
      </c>
      <c r="AK65" s="52">
        <f>'HK5'!M65</f>
        <v>6</v>
      </c>
      <c r="AL65" s="52">
        <f>'HK5'!P65</f>
        <v>8</v>
      </c>
      <c r="AM65" s="52">
        <f>'HK5'!S65</f>
        <v>9</v>
      </c>
      <c r="AN65" s="52">
        <f>'HK5'!V65</f>
        <v>8</v>
      </c>
      <c r="AO65" s="52">
        <f>'HK5'!Y65</f>
        <v>6</v>
      </c>
      <c r="AP65" s="52">
        <f>'HK5'!AB65</f>
        <v>5</v>
      </c>
      <c r="AQ65" s="52">
        <f>'HK5'!AE65</f>
        <v>7</v>
      </c>
      <c r="AR65" s="52">
        <f>'HK5'!AH65</f>
        <v>7</v>
      </c>
      <c r="AS65" s="52">
        <f>'HK5'!AK65</f>
        <v>0</v>
      </c>
      <c r="AT65" s="52">
        <f>'HK6'!J65</f>
        <v>9</v>
      </c>
      <c r="AU65" s="52">
        <f>'HK6'!M65</f>
        <v>5</v>
      </c>
      <c r="AV65" s="52">
        <f>'HK6'!P65</f>
        <v>8</v>
      </c>
      <c r="AW65" s="52">
        <f>'HK6'!S65</f>
        <v>5</v>
      </c>
      <c r="AX65" s="52">
        <f>'HK6'!V65</f>
        <v>8</v>
      </c>
      <c r="AY65" s="52">
        <f>'HK6'!Y65</f>
        <v>7</v>
      </c>
      <c r="AZ65" s="52">
        <f>'HK6'!AB65</f>
        <v>5</v>
      </c>
      <c r="BA65" s="52">
        <f>'HK6'!AE65</f>
        <v>0</v>
      </c>
      <c r="BB65" s="194">
        <f t="shared" si="8"/>
        <v>6.76</v>
      </c>
      <c r="BC65" s="194">
        <f t="shared" si="9"/>
        <v>6.49</v>
      </c>
      <c r="BD65" s="192" t="str">
        <f aca="true" t="shared" si="16" ref="BD65:BD76">IF(BC65&gt;=9,"Xuất Sắc",IF(BC65&gt;=8,"Giỏi",IF(BC65&gt;=7,"Khá",IF(BC65&gt;=6,"TBK",IF(BC65&gt;=5,"TB",IF(BC65&gt;=4,"Yếu","Kém"))))))</f>
        <v>TBK</v>
      </c>
      <c r="BE65" s="192">
        <f t="shared" si="10"/>
        <v>4</v>
      </c>
      <c r="BF65" s="192">
        <f t="shared" si="11"/>
        <v>3</v>
      </c>
      <c r="BG65" s="197" t="str">
        <f aca="true" t="shared" si="17" ref="BG65:BG76">IF(AND(BB65&gt;=5,BF65&lt;=25),"Học tiếp",IF(OR(BB65&lt;3.5,BC65&lt;4),"Thôi học","Ngừng học"))</f>
        <v>Học tiếp</v>
      </c>
    </row>
    <row r="66" spans="1:59" s="133" customFormat="1" ht="18.75" customHeight="1">
      <c r="A66" s="73">
        <v>52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171" t="s">
        <v>332</v>
      </c>
      <c r="H66" s="45">
        <v>5</v>
      </c>
      <c r="I66" s="45">
        <f>'[1]HK1'!J66</f>
        <v>8</v>
      </c>
      <c r="J66" s="45">
        <f>'[1]HK1'!M66</f>
        <v>6</v>
      </c>
      <c r="K66" s="45">
        <f>'[1]HK1'!P66</f>
        <v>7</v>
      </c>
      <c r="L66" s="45">
        <f>'[1]HK1'!S66</f>
        <v>6</v>
      </c>
      <c r="M66" s="45">
        <f>'[1]HK1'!V66</f>
        <v>5</v>
      </c>
      <c r="N66" s="45">
        <f>'[1]HK1'!Y66</f>
        <v>7</v>
      </c>
      <c r="O66" s="75">
        <f>'[1]HK2'!J66</f>
        <v>5</v>
      </c>
      <c r="P66" s="75">
        <f>'[1]HK2'!M66</f>
        <v>7</v>
      </c>
      <c r="Q66" s="75">
        <f>'[1]HK2'!P66</f>
        <v>7</v>
      </c>
      <c r="R66" s="59">
        <f>'[1]HK2'!S66</f>
        <v>8</v>
      </c>
      <c r="S66" s="59">
        <f>'[1]HK2'!V66</f>
        <v>9</v>
      </c>
      <c r="T66" s="59">
        <f>'[1]HK3'!I60</f>
        <v>6</v>
      </c>
      <c r="U66" s="59">
        <f>'[1]HK3'!L60</f>
        <v>8</v>
      </c>
      <c r="V66" s="59">
        <f>'[1]HK3'!O60</f>
        <v>10</v>
      </c>
      <c r="W66" s="59">
        <f>'[1]HK3'!R60</f>
        <v>5</v>
      </c>
      <c r="X66" s="59">
        <f>'[1]HK3'!U60</f>
        <v>6</v>
      </c>
      <c r="Y66" s="59">
        <f>'[1]HK3'!X60</f>
        <v>5</v>
      </c>
      <c r="Z66" s="59">
        <f>'[1]HK3'!AA60</f>
        <v>6</v>
      </c>
      <c r="AA66" s="59">
        <f>'[1]HK3'!AD60</f>
        <v>4</v>
      </c>
      <c r="AB66" s="150">
        <f>'HK4'!J66</f>
        <v>8</v>
      </c>
      <c r="AC66" s="150">
        <f>'HK4'!M66</f>
        <v>6</v>
      </c>
      <c r="AD66" s="150">
        <f>'HK4'!P66</f>
        <v>6</v>
      </c>
      <c r="AE66" s="150">
        <f>'HK4'!S66</f>
        <v>8</v>
      </c>
      <c r="AF66" s="59">
        <f>'[1]HK4'!U60</f>
        <v>7</v>
      </c>
      <c r="AG66" s="59">
        <f>'[1]HK4'!X60</f>
        <v>7</v>
      </c>
      <c r="AH66" s="150">
        <f>'HK4'!AB66</f>
        <v>0</v>
      </c>
      <c r="AI66" s="59">
        <f>'[1]HK4'!AD60</f>
        <v>7</v>
      </c>
      <c r="AJ66" s="52">
        <f>'HK5'!J66</f>
        <v>5</v>
      </c>
      <c r="AK66" s="52">
        <f>'HK5'!M66</f>
        <v>6</v>
      </c>
      <c r="AL66" s="52">
        <f>'HK5'!P66</f>
        <v>7</v>
      </c>
      <c r="AM66" s="52">
        <f>'HK5'!S66</f>
        <v>8</v>
      </c>
      <c r="AN66" s="52">
        <f>'HK5'!V66</f>
        <v>8</v>
      </c>
      <c r="AO66" s="52">
        <f>'HK5'!Y66</f>
        <v>5</v>
      </c>
      <c r="AP66" s="52">
        <f>'HK5'!AB66</f>
        <v>5</v>
      </c>
      <c r="AQ66" s="52">
        <f>'HK5'!AE66</f>
        <v>9</v>
      </c>
      <c r="AR66" s="52">
        <f>'HK5'!AH66</f>
        <v>9</v>
      </c>
      <c r="AS66" s="52">
        <f>'HK5'!AK66</f>
        <v>0</v>
      </c>
      <c r="AT66" s="52">
        <f>'HK6'!J66</f>
        <v>6</v>
      </c>
      <c r="AU66" s="52">
        <f>'HK6'!M66</f>
        <v>6</v>
      </c>
      <c r="AV66" s="52">
        <f>'HK6'!P66</f>
        <v>5</v>
      </c>
      <c r="AW66" s="52">
        <f>'HK6'!S66</f>
        <v>4</v>
      </c>
      <c r="AX66" s="52">
        <f>'HK6'!V66</f>
        <v>5</v>
      </c>
      <c r="AY66" s="52">
        <f>'HK6'!Y66</f>
        <v>8</v>
      </c>
      <c r="AZ66" s="52">
        <f>'HK6'!AB66</f>
        <v>6</v>
      </c>
      <c r="BA66" s="52">
        <f>'HK6'!AE66</f>
        <v>0</v>
      </c>
      <c r="BB66" s="194">
        <f t="shared" si="8"/>
        <v>5.94</v>
      </c>
      <c r="BC66" s="194">
        <f t="shared" si="9"/>
        <v>6.36</v>
      </c>
      <c r="BD66" s="192" t="str">
        <f t="shared" si="16"/>
        <v>TBK</v>
      </c>
      <c r="BE66" s="192">
        <f t="shared" si="10"/>
        <v>5</v>
      </c>
      <c r="BF66" s="192">
        <f t="shared" si="11"/>
        <v>6</v>
      </c>
      <c r="BG66" s="197" t="str">
        <f t="shared" si="17"/>
        <v>Học tiếp</v>
      </c>
    </row>
    <row r="67" spans="1:59" s="133" customFormat="1" ht="18.75" customHeight="1">
      <c r="A67" s="77">
        <v>53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171" t="s">
        <v>332</v>
      </c>
      <c r="H67" s="45">
        <v>6</v>
      </c>
      <c r="I67" s="45">
        <f>'[1]HK1'!J67</f>
        <v>7</v>
      </c>
      <c r="J67" s="45">
        <f>'[1]HK1'!M67</f>
        <v>6</v>
      </c>
      <c r="K67" s="45">
        <f>'[1]HK1'!P67</f>
        <v>5</v>
      </c>
      <c r="L67" s="45">
        <f>'[1]HK1'!S67</f>
        <v>6</v>
      </c>
      <c r="M67" s="45">
        <f>'[1]HK1'!V67</f>
        <v>5</v>
      </c>
      <c r="N67" s="45">
        <f>'[1]HK1'!Y67</f>
        <v>5</v>
      </c>
      <c r="O67" s="75">
        <f>'[1]HK2'!J67</f>
        <v>5</v>
      </c>
      <c r="P67" s="75">
        <f>'[1]HK2'!M67</f>
        <v>6</v>
      </c>
      <c r="Q67" s="75">
        <f>'[1]HK2'!P67</f>
        <v>6</v>
      </c>
      <c r="R67" s="59">
        <f>'[1]HK2'!S67</f>
        <v>6</v>
      </c>
      <c r="S67" s="59">
        <f>'[1]HK2'!V67</f>
        <v>9</v>
      </c>
      <c r="T67" s="59">
        <f>'[1]HK3'!I61</f>
        <v>6</v>
      </c>
      <c r="U67" s="59">
        <f>'[1]HK3'!L61</f>
        <v>6</v>
      </c>
      <c r="V67" s="59">
        <f>'[1]HK3'!O61</f>
        <v>10</v>
      </c>
      <c r="W67" s="59">
        <f>'[1]HK3'!R61</f>
        <v>6</v>
      </c>
      <c r="X67" s="59">
        <f>'[1]HK3'!U61</f>
        <v>6</v>
      </c>
      <c r="Y67" s="59">
        <f>'[1]HK3'!X61</f>
        <v>5</v>
      </c>
      <c r="Z67" s="59">
        <f>'[1]HK3'!AA61</f>
        <v>6</v>
      </c>
      <c r="AA67" s="59">
        <f>'[1]HK3'!AD61</f>
        <v>9</v>
      </c>
      <c r="AB67" s="150">
        <f>'HK4'!J67</f>
        <v>5</v>
      </c>
      <c r="AC67" s="150">
        <f>'HK4'!M67</f>
        <v>4</v>
      </c>
      <c r="AD67" s="150">
        <f>'HK4'!P67</f>
        <v>5</v>
      </c>
      <c r="AE67" s="150">
        <f>'HK4'!S67</f>
        <v>0</v>
      </c>
      <c r="AF67" s="59">
        <f>'[1]HK4'!U61</f>
        <v>6</v>
      </c>
      <c r="AG67" s="59">
        <f>'[1]HK4'!X61</f>
        <v>7</v>
      </c>
      <c r="AH67" s="150">
        <f>'HK4'!AB67</f>
        <v>0</v>
      </c>
      <c r="AI67" s="59">
        <f>'[1]HK4'!AD61</f>
        <v>5</v>
      </c>
      <c r="AJ67" s="52">
        <f>'HK5'!J67</f>
        <v>1</v>
      </c>
      <c r="AK67" s="52">
        <f>'HK5'!M67</f>
        <v>1</v>
      </c>
      <c r="AL67" s="52">
        <f>'HK5'!P67</f>
        <v>2</v>
      </c>
      <c r="AM67" s="52">
        <f>'HK5'!S67</f>
        <v>1</v>
      </c>
      <c r="AN67" s="52">
        <f>'HK5'!V67</f>
        <v>1</v>
      </c>
      <c r="AO67" s="52">
        <f>'HK5'!Y67</f>
        <v>0</v>
      </c>
      <c r="AP67" s="52">
        <f>'HK5'!AB67</f>
        <v>6</v>
      </c>
      <c r="AQ67" s="52">
        <f>'HK5'!AE67</f>
        <v>7</v>
      </c>
      <c r="AR67" s="52">
        <f>'HK5'!AH67</f>
        <v>6</v>
      </c>
      <c r="AS67" s="52">
        <f>'HK5'!AK67</f>
        <v>0</v>
      </c>
      <c r="AT67" s="52">
        <f>'HK6'!J67</f>
        <v>0</v>
      </c>
      <c r="AU67" s="52">
        <f>'HK6'!M67</f>
        <v>0</v>
      </c>
      <c r="AV67" s="52">
        <f>'HK6'!P67</f>
        <v>0</v>
      </c>
      <c r="AW67" s="52">
        <f>'HK6'!S67</f>
        <v>5</v>
      </c>
      <c r="AX67" s="52">
        <f>'HK6'!V67</f>
        <v>0</v>
      </c>
      <c r="AY67" s="52">
        <f>'HK6'!Y67</f>
        <v>0</v>
      </c>
      <c r="AZ67" s="52">
        <f>'HK6'!AB67</f>
        <v>0</v>
      </c>
      <c r="BA67" s="52">
        <f>'HK6'!AE67</f>
        <v>0</v>
      </c>
      <c r="BB67" s="194">
        <f t="shared" si="8"/>
        <v>0.74</v>
      </c>
      <c r="BC67" s="194">
        <f t="shared" si="9"/>
        <v>3.78</v>
      </c>
      <c r="BD67" s="192" t="str">
        <f t="shared" si="16"/>
        <v>Kém</v>
      </c>
      <c r="BE67" s="192">
        <f t="shared" si="10"/>
        <v>17</v>
      </c>
      <c r="BF67" s="192">
        <f t="shared" si="11"/>
        <v>56</v>
      </c>
      <c r="BG67" s="582" t="str">
        <f t="shared" si="17"/>
        <v>Thôi học</v>
      </c>
    </row>
    <row r="68" spans="1:59" s="133" customFormat="1" ht="18.75" customHeight="1">
      <c r="A68" s="73">
        <v>54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171" t="s">
        <v>332</v>
      </c>
      <c r="H68" s="45">
        <v>6</v>
      </c>
      <c r="I68" s="45">
        <f>'[1]HK1'!J68</f>
        <v>5</v>
      </c>
      <c r="J68" s="45">
        <f>'[1]HK1'!M68</f>
        <v>7</v>
      </c>
      <c r="K68" s="45">
        <f>'[1]HK1'!P68</f>
        <v>5</v>
      </c>
      <c r="L68" s="45">
        <f>'[1]HK1'!S68</f>
        <v>5</v>
      </c>
      <c r="M68" s="45">
        <f>'[1]HK1'!V68</f>
        <v>7</v>
      </c>
      <c r="N68" s="45">
        <f>'[1]HK1'!Y68</f>
        <v>7</v>
      </c>
      <c r="O68" s="75">
        <f>'[1]HK2'!J68</f>
        <v>6</v>
      </c>
      <c r="P68" s="75">
        <f>'[1]HK2'!M68</f>
        <v>5</v>
      </c>
      <c r="Q68" s="75">
        <f>'[1]HK2'!P68</f>
        <v>5</v>
      </c>
      <c r="R68" s="59">
        <f>'[1]HK2'!S68</f>
        <v>6</v>
      </c>
      <c r="S68" s="59">
        <f>'[1]HK2'!V68</f>
        <v>8</v>
      </c>
      <c r="T68" s="59">
        <f>'[1]HK3'!I62</f>
        <v>6</v>
      </c>
      <c r="U68" s="59">
        <f>'[1]HK3'!L62</f>
        <v>5</v>
      </c>
      <c r="V68" s="59">
        <f>'[1]HK3'!O62</f>
        <v>10</v>
      </c>
      <c r="W68" s="59">
        <f>'[1]HK3'!R62</f>
        <v>5</v>
      </c>
      <c r="X68" s="59">
        <f>'[1]HK3'!U62</f>
        <v>5</v>
      </c>
      <c r="Y68" s="59">
        <f>'[1]HK3'!X62</f>
        <v>5</v>
      </c>
      <c r="Z68" s="59">
        <f>'[1]HK3'!AA62</f>
        <v>5</v>
      </c>
      <c r="AA68" s="59">
        <f>'[1]HK3'!AD62</f>
        <v>6</v>
      </c>
      <c r="AB68" s="150">
        <f>'HK4'!J68</f>
        <v>8</v>
      </c>
      <c r="AC68" s="150">
        <f>'HK4'!M68</f>
        <v>5</v>
      </c>
      <c r="AD68" s="150">
        <f>'HK4'!P68</f>
        <v>5</v>
      </c>
      <c r="AE68" s="150">
        <f>'HK4'!S68</f>
        <v>6</v>
      </c>
      <c r="AF68" s="59">
        <f>'[1]HK4'!U62</f>
        <v>6</v>
      </c>
      <c r="AG68" s="59">
        <f>'[1]HK4'!X62</f>
        <v>5</v>
      </c>
      <c r="AH68" s="150">
        <f>'HK4'!AB68</f>
        <v>0</v>
      </c>
      <c r="AI68" s="59">
        <f>'[1]HK4'!AD62</f>
        <v>5</v>
      </c>
      <c r="AJ68" s="52">
        <f>'HK5'!J68</f>
        <v>6</v>
      </c>
      <c r="AK68" s="52">
        <f>'HK5'!M68</f>
        <v>5</v>
      </c>
      <c r="AL68" s="52">
        <f>'HK5'!P68</f>
        <v>6</v>
      </c>
      <c r="AM68" s="52">
        <f>'HK5'!S68</f>
        <v>6</v>
      </c>
      <c r="AN68" s="52">
        <f>'HK5'!V68</f>
        <v>9</v>
      </c>
      <c r="AO68" s="52">
        <f>'HK5'!Y68</f>
        <v>7</v>
      </c>
      <c r="AP68" s="52">
        <f>'HK5'!AB68</f>
        <v>5</v>
      </c>
      <c r="AQ68" s="52">
        <f>'HK5'!AE68</f>
        <v>7</v>
      </c>
      <c r="AR68" s="52">
        <f>'HK5'!AH68</f>
        <v>7</v>
      </c>
      <c r="AS68" s="52">
        <f>'HK5'!AK68</f>
        <v>10</v>
      </c>
      <c r="AT68" s="52">
        <f>'HK6'!J68</f>
        <v>10</v>
      </c>
      <c r="AU68" s="52">
        <f>'HK6'!M68</f>
        <v>5</v>
      </c>
      <c r="AV68" s="52">
        <f>'HK6'!P68</f>
        <v>9</v>
      </c>
      <c r="AW68" s="52">
        <f>'HK6'!S68</f>
        <v>5</v>
      </c>
      <c r="AX68" s="52">
        <f>'HK6'!V68</f>
        <v>6</v>
      </c>
      <c r="AY68" s="52">
        <f>'HK6'!Y68</f>
        <v>8</v>
      </c>
      <c r="AZ68" s="52">
        <f>'HK6'!AB68</f>
        <v>2</v>
      </c>
      <c r="BA68" s="52">
        <f>'HK6'!AE68</f>
        <v>10</v>
      </c>
      <c r="BB68" s="194">
        <f t="shared" si="8"/>
        <v>7</v>
      </c>
      <c r="BC68" s="194">
        <f t="shared" si="9"/>
        <v>6.2</v>
      </c>
      <c r="BD68" s="192" t="str">
        <f t="shared" si="16"/>
        <v>TBK</v>
      </c>
      <c r="BE68" s="192">
        <f t="shared" si="10"/>
        <v>2</v>
      </c>
      <c r="BF68" s="192">
        <f t="shared" si="11"/>
        <v>1</v>
      </c>
      <c r="BG68" s="197" t="str">
        <f t="shared" si="17"/>
        <v>Học tiếp</v>
      </c>
    </row>
    <row r="69" spans="1:59" s="133" customFormat="1" ht="18.75" customHeight="1">
      <c r="A69" s="77">
        <v>55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171" t="s">
        <v>332</v>
      </c>
      <c r="H69" s="45">
        <v>7</v>
      </c>
      <c r="I69" s="45">
        <f>'[1]HK1'!J69</f>
        <v>7</v>
      </c>
      <c r="J69" s="45">
        <f>'[1]HK1'!M69</f>
        <v>7</v>
      </c>
      <c r="K69" s="45">
        <f>'[1]HK1'!P69</f>
        <v>7</v>
      </c>
      <c r="L69" s="45">
        <f>'[1]HK1'!S69</f>
        <v>9</v>
      </c>
      <c r="M69" s="45">
        <f>'[1]HK1'!V69</f>
        <v>9</v>
      </c>
      <c r="N69" s="45">
        <f>'[1]HK1'!Y69</f>
        <v>9</v>
      </c>
      <c r="O69" s="75">
        <f>'[1]HK2'!J69</f>
        <v>5</v>
      </c>
      <c r="P69" s="75">
        <f>'[1]HK2'!M69</f>
        <v>6</v>
      </c>
      <c r="Q69" s="75">
        <f>'[1]HK2'!P69</f>
        <v>8</v>
      </c>
      <c r="R69" s="59">
        <f>'[1]HK2'!S69</f>
        <v>5</v>
      </c>
      <c r="S69" s="59">
        <f>'[1]HK2'!V69</f>
        <v>8</v>
      </c>
      <c r="T69" s="59">
        <f>'[1]HK3'!I63</f>
        <v>6</v>
      </c>
      <c r="U69" s="59">
        <f>'[1]HK3'!L63</f>
        <v>6</v>
      </c>
      <c r="V69" s="59">
        <f>'[1]HK3'!O63</f>
        <v>10</v>
      </c>
      <c r="W69" s="59">
        <f>'[1]HK3'!R63</f>
        <v>6</v>
      </c>
      <c r="X69" s="59">
        <f>'[1]HK3'!U63</f>
        <v>6</v>
      </c>
      <c r="Y69" s="59">
        <f>'[1]HK3'!X63</f>
        <v>6</v>
      </c>
      <c r="Z69" s="59">
        <f>'[1]HK3'!AA63</f>
        <v>5</v>
      </c>
      <c r="AA69" s="59">
        <f>'[1]HK3'!AD63</f>
        <v>10</v>
      </c>
      <c r="AB69" s="150">
        <f>'HK4'!J69</f>
        <v>9</v>
      </c>
      <c r="AC69" s="150">
        <f>'HK4'!M69</f>
        <v>6</v>
      </c>
      <c r="AD69" s="150">
        <f>'HK4'!P69</f>
        <v>6</v>
      </c>
      <c r="AE69" s="150">
        <f>'HK4'!S69</f>
        <v>7</v>
      </c>
      <c r="AF69" s="59">
        <f>'[1]HK4'!U63</f>
        <v>7</v>
      </c>
      <c r="AG69" s="59">
        <f>'[1]HK4'!X63</f>
        <v>8</v>
      </c>
      <c r="AH69" s="150">
        <f>'HK4'!AB69</f>
        <v>0</v>
      </c>
      <c r="AI69" s="59">
        <f>'[1]HK4'!AD63</f>
        <v>8</v>
      </c>
      <c r="AJ69" s="52">
        <f>'HK5'!J69</f>
        <v>8</v>
      </c>
      <c r="AK69" s="52">
        <f>'HK5'!M69</f>
        <v>7</v>
      </c>
      <c r="AL69" s="52">
        <f>'HK5'!P69</f>
        <v>7</v>
      </c>
      <c r="AM69" s="52">
        <f>'HK5'!S69</f>
        <v>9</v>
      </c>
      <c r="AN69" s="52">
        <f>'HK5'!V69</f>
        <v>9</v>
      </c>
      <c r="AO69" s="52">
        <f>'HK5'!Y69</f>
        <v>7</v>
      </c>
      <c r="AP69" s="52">
        <f>'HK5'!AB69</f>
        <v>8</v>
      </c>
      <c r="AQ69" s="52">
        <f>'HK5'!AE69</f>
        <v>10</v>
      </c>
      <c r="AR69" s="52">
        <f>'HK5'!AH69</f>
        <v>10</v>
      </c>
      <c r="AS69" s="52">
        <f>'HK5'!AK69</f>
        <v>1</v>
      </c>
      <c r="AT69" s="52">
        <f>'HK6'!J69</f>
        <v>9</v>
      </c>
      <c r="AU69" s="52">
        <f>'HK6'!M69</f>
        <v>8</v>
      </c>
      <c r="AV69" s="52">
        <f>'HK6'!P69</f>
        <v>9</v>
      </c>
      <c r="AW69" s="52">
        <f>'HK6'!S69</f>
        <v>7</v>
      </c>
      <c r="AX69" s="52">
        <f>'HK6'!V69</f>
        <v>7</v>
      </c>
      <c r="AY69" s="52">
        <f>'HK6'!Y69</f>
        <v>9</v>
      </c>
      <c r="AZ69" s="52">
        <f>'HK6'!AB69</f>
        <v>6</v>
      </c>
      <c r="BA69" s="52">
        <f>'HK6'!AE69</f>
        <v>0</v>
      </c>
      <c r="BB69" s="194">
        <f t="shared" si="8"/>
        <v>7.78</v>
      </c>
      <c r="BC69" s="194">
        <f t="shared" si="9"/>
        <v>7.2</v>
      </c>
      <c r="BD69" s="192" t="str">
        <f t="shared" si="16"/>
        <v>Khá</v>
      </c>
      <c r="BE69" s="192">
        <f t="shared" si="10"/>
        <v>3</v>
      </c>
      <c r="BF69" s="192">
        <f t="shared" si="11"/>
        <v>3</v>
      </c>
      <c r="BG69" s="197" t="str">
        <f t="shared" si="17"/>
        <v>Học tiếp</v>
      </c>
    </row>
    <row r="70" spans="1:59" s="133" customFormat="1" ht="18.75" customHeight="1">
      <c r="A70" s="73">
        <v>56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171" t="s">
        <v>332</v>
      </c>
      <c r="H70" s="45">
        <v>6</v>
      </c>
      <c r="I70" s="45">
        <f>'[1]HK1'!J70</f>
        <v>8</v>
      </c>
      <c r="J70" s="45">
        <f>'[1]HK1'!M70</f>
        <v>7</v>
      </c>
      <c r="K70" s="45">
        <f>'[1]HK1'!P70</f>
        <v>6</v>
      </c>
      <c r="L70" s="45">
        <f>'[1]HK1'!S70</f>
        <v>8</v>
      </c>
      <c r="M70" s="45">
        <f>'HK1'!V70</f>
        <v>5</v>
      </c>
      <c r="N70" s="45">
        <f>'[1]HK1'!Y70</f>
        <v>6</v>
      </c>
      <c r="O70" s="75">
        <f>'[1]HK2'!J70</f>
        <v>5</v>
      </c>
      <c r="P70" s="75">
        <f>'[1]HK2'!M70</f>
        <v>6</v>
      </c>
      <c r="Q70" s="75">
        <f>'[1]HK2'!P70</f>
        <v>6</v>
      </c>
      <c r="R70" s="59">
        <f>'[1]HK2'!S70</f>
        <v>7</v>
      </c>
      <c r="S70" s="59">
        <f>'[1]HK2'!V70</f>
        <v>8</v>
      </c>
      <c r="T70" s="59">
        <f>'[1]HK3'!I64</f>
        <v>5</v>
      </c>
      <c r="U70" s="59">
        <f>'[1]HK3'!L64</f>
        <v>7</v>
      </c>
      <c r="V70" s="59">
        <f>'[1]HK3'!O64</f>
        <v>10</v>
      </c>
      <c r="W70" s="59">
        <f>'[1]HK3'!R64</f>
        <v>6</v>
      </c>
      <c r="X70" s="59">
        <f>'[1]HK3'!U64</f>
        <v>5</v>
      </c>
      <c r="Y70" s="59">
        <f>'[1]HK3'!X64</f>
        <v>6</v>
      </c>
      <c r="Z70" s="59">
        <f>'[1]HK3'!AA64</f>
        <v>6</v>
      </c>
      <c r="AA70" s="59">
        <f>'[1]HK3'!AD64</f>
        <v>7</v>
      </c>
      <c r="AB70" s="150">
        <f>'HK4'!J70</f>
        <v>8</v>
      </c>
      <c r="AC70" s="150">
        <f>'HK4'!M70</f>
        <v>6</v>
      </c>
      <c r="AD70" s="150">
        <f>'HK4'!P70</f>
        <v>7</v>
      </c>
      <c r="AE70" s="150">
        <f>'HK4'!S70</f>
        <v>7</v>
      </c>
      <c r="AF70" s="59">
        <f>'[1]HK4'!U64</f>
        <v>7</v>
      </c>
      <c r="AG70" s="59">
        <f>'[1]HK4'!X64</f>
        <v>6</v>
      </c>
      <c r="AH70" s="150">
        <f>'HK4'!AB70</f>
        <v>2</v>
      </c>
      <c r="AI70" s="59">
        <f>'[1]HK4'!AD64</f>
        <v>5</v>
      </c>
      <c r="AJ70" s="52">
        <f>'HK5'!J70</f>
        <v>6</v>
      </c>
      <c r="AK70" s="52">
        <f>'HK5'!M70</f>
        <v>6</v>
      </c>
      <c r="AL70" s="52">
        <f>'HK5'!P70</f>
        <v>7</v>
      </c>
      <c r="AM70" s="52">
        <f>'HK5'!S70</f>
        <v>9</v>
      </c>
      <c r="AN70" s="52">
        <f>'HK5'!V70</f>
        <v>8</v>
      </c>
      <c r="AO70" s="52">
        <f>'HK5'!Y70</f>
        <v>6</v>
      </c>
      <c r="AP70" s="52">
        <f>'HK5'!AB70</f>
        <v>5</v>
      </c>
      <c r="AQ70" s="52">
        <f>'HK5'!AE70</f>
        <v>8</v>
      </c>
      <c r="AR70" s="52">
        <f>'HK5'!AH70</f>
        <v>8</v>
      </c>
      <c r="AS70" s="52">
        <f>'HK5'!AK70</f>
        <v>10</v>
      </c>
      <c r="AT70" s="52">
        <f>'HK6'!J70</f>
        <v>7</v>
      </c>
      <c r="AU70" s="52">
        <f>'HK6'!M70</f>
        <v>6</v>
      </c>
      <c r="AV70" s="52">
        <f>'HK6'!P70</f>
        <v>6</v>
      </c>
      <c r="AW70" s="52">
        <f>'HK6'!S70</f>
        <v>5</v>
      </c>
      <c r="AX70" s="52">
        <f>'HK6'!V70</f>
        <v>5</v>
      </c>
      <c r="AY70" s="52">
        <f>'HK6'!Y70</f>
        <v>7</v>
      </c>
      <c r="AZ70" s="52">
        <f>'HK6'!AB70</f>
        <v>7</v>
      </c>
      <c r="BA70" s="52">
        <f>'HK6'!AE70</f>
        <v>7</v>
      </c>
      <c r="BB70" s="194">
        <f t="shared" si="8"/>
        <v>6.64</v>
      </c>
      <c r="BC70" s="194">
        <f t="shared" si="9"/>
        <v>6.55</v>
      </c>
      <c r="BD70" s="192" t="str">
        <f t="shared" si="16"/>
        <v>TBK</v>
      </c>
      <c r="BE70" s="192">
        <f t="shared" si="10"/>
        <v>1</v>
      </c>
      <c r="BF70" s="192">
        <f t="shared" si="11"/>
        <v>1</v>
      </c>
      <c r="BG70" s="197" t="str">
        <f t="shared" si="17"/>
        <v>Học tiếp</v>
      </c>
    </row>
    <row r="71" spans="1:59" s="133" customFormat="1" ht="18.75" customHeight="1">
      <c r="A71" s="77">
        <v>57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171" t="s">
        <v>332</v>
      </c>
      <c r="H71" s="45">
        <v>6</v>
      </c>
      <c r="I71" s="45">
        <f>'[1]HK1'!J71</f>
        <v>6</v>
      </c>
      <c r="J71" s="45">
        <f>'[1]HK1'!M71</f>
        <v>6</v>
      </c>
      <c r="K71" s="45">
        <f>'[1]HK1'!P71</f>
        <v>5</v>
      </c>
      <c r="L71" s="45">
        <f>'[1]HK1'!S71</f>
        <v>8</v>
      </c>
      <c r="M71" s="45">
        <f>'HK1'!V71</f>
        <v>5</v>
      </c>
      <c r="N71" s="45">
        <f>'[1]HK1'!Y71</f>
        <v>8</v>
      </c>
      <c r="O71" s="75">
        <f>'[1]HK2'!J71</f>
        <v>6</v>
      </c>
      <c r="P71" s="75">
        <f>'[1]HK2'!M71</f>
        <v>6</v>
      </c>
      <c r="Q71" s="75">
        <f>'[1]HK2'!P71</f>
        <v>5</v>
      </c>
      <c r="R71" s="59">
        <f>'[1]HK2'!S71</f>
        <v>6</v>
      </c>
      <c r="S71" s="59">
        <f>'[1]HK2'!V71</f>
        <v>8</v>
      </c>
      <c r="T71" s="59">
        <f>'[1]HK3'!I65</f>
        <v>7</v>
      </c>
      <c r="U71" s="59">
        <f>'[1]HK3'!L65</f>
        <v>5</v>
      </c>
      <c r="V71" s="59">
        <f>'[1]HK3'!O65</f>
        <v>9</v>
      </c>
      <c r="W71" s="59">
        <f>'[1]HK3'!R65</f>
        <v>5</v>
      </c>
      <c r="X71" s="59">
        <f>'[1]HK3'!U65</f>
        <v>6</v>
      </c>
      <c r="Y71" s="59">
        <f>'[1]HK3'!X65</f>
        <v>5</v>
      </c>
      <c r="Z71" s="59">
        <f>'[1]HK3'!AA65</f>
        <v>6</v>
      </c>
      <c r="AA71" s="59">
        <f>'[1]HK3'!AD65</f>
        <v>9</v>
      </c>
      <c r="AB71" s="150">
        <f>'HK4'!J71</f>
        <v>7</v>
      </c>
      <c r="AC71" s="150">
        <f>'HK4'!M71</f>
        <v>5</v>
      </c>
      <c r="AD71" s="150">
        <f>'HK4'!P71</f>
        <v>5</v>
      </c>
      <c r="AE71" s="150">
        <f>'HK4'!S71</f>
        <v>5</v>
      </c>
      <c r="AF71" s="59">
        <f>'[1]HK4'!U65</f>
        <v>6</v>
      </c>
      <c r="AG71" s="59">
        <f>'[1]HK4'!X65</f>
        <v>8</v>
      </c>
      <c r="AH71" s="150">
        <f>'HK4'!AB71</f>
        <v>0</v>
      </c>
      <c r="AI71" s="59">
        <f>'[1]HK4'!AD65</f>
        <v>5</v>
      </c>
      <c r="AJ71" s="52">
        <f>'HK5'!J71</f>
        <v>6</v>
      </c>
      <c r="AK71" s="52">
        <f>'HK5'!M71</f>
        <v>5</v>
      </c>
      <c r="AL71" s="52">
        <f>'HK5'!P71</f>
        <v>8</v>
      </c>
      <c r="AM71" s="52">
        <f>'HK5'!S71</f>
        <v>8</v>
      </c>
      <c r="AN71" s="52">
        <f>'HK5'!V71</f>
        <v>8</v>
      </c>
      <c r="AO71" s="52">
        <f>'HK5'!Y71</f>
        <v>5</v>
      </c>
      <c r="AP71" s="52">
        <f>'HK5'!AB71</f>
        <v>7</v>
      </c>
      <c r="AQ71" s="52">
        <f>'HK5'!AE71</f>
        <v>9</v>
      </c>
      <c r="AR71" s="52">
        <f>'HK5'!AH71</f>
        <v>8</v>
      </c>
      <c r="AS71" s="52">
        <f>'HK5'!AK71</f>
        <v>0</v>
      </c>
      <c r="AT71" s="52">
        <f>'HK6'!J71</f>
        <v>7</v>
      </c>
      <c r="AU71" s="52">
        <f>'HK6'!M71</f>
        <v>7</v>
      </c>
      <c r="AV71" s="52">
        <f>'HK6'!P71</f>
        <v>7</v>
      </c>
      <c r="AW71" s="52">
        <f>'HK6'!S71</f>
        <v>5</v>
      </c>
      <c r="AX71" s="52">
        <f>'HK6'!V71</f>
        <v>5</v>
      </c>
      <c r="AY71" s="52">
        <f>'HK6'!Y71</f>
        <v>8</v>
      </c>
      <c r="AZ71" s="52">
        <f>'HK6'!AB71</f>
        <v>5</v>
      </c>
      <c r="BA71" s="52">
        <f>'HK6'!AE71</f>
        <v>0</v>
      </c>
      <c r="BB71" s="194">
        <f t="shared" si="8"/>
        <v>6.38</v>
      </c>
      <c r="BC71" s="194">
        <f t="shared" si="9"/>
        <v>6.03</v>
      </c>
      <c r="BD71" s="192" t="str">
        <f t="shared" si="16"/>
        <v>TBK</v>
      </c>
      <c r="BE71" s="192">
        <f t="shared" si="10"/>
        <v>3</v>
      </c>
      <c r="BF71" s="192">
        <f t="shared" si="11"/>
        <v>3</v>
      </c>
      <c r="BG71" s="197" t="str">
        <f t="shared" si="17"/>
        <v>Học tiếp</v>
      </c>
    </row>
    <row r="72" spans="1:59" s="133" customFormat="1" ht="18.75" customHeight="1">
      <c r="A72" s="73">
        <v>58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171" t="s">
        <v>332</v>
      </c>
      <c r="H72" s="45">
        <v>6</v>
      </c>
      <c r="I72" s="45">
        <f>'[1]HK1'!J72</f>
        <v>7</v>
      </c>
      <c r="J72" s="45">
        <f>'[1]HK1'!M72</f>
        <v>7</v>
      </c>
      <c r="K72" s="45">
        <f>'[1]HK1'!P72</f>
        <v>5</v>
      </c>
      <c r="L72" s="45">
        <f>'[1]HK1'!S72</f>
        <v>5</v>
      </c>
      <c r="M72" s="45">
        <f>'HK1'!V72</f>
        <v>6</v>
      </c>
      <c r="N72" s="45">
        <f>'[1]HK1'!Y72</f>
        <v>6</v>
      </c>
      <c r="O72" s="75">
        <f>'[1]HK2'!J72</f>
        <v>5</v>
      </c>
      <c r="P72" s="75">
        <f>'[1]HK2'!M72</f>
        <v>6</v>
      </c>
      <c r="Q72" s="75">
        <f>'[1]HK2'!P72</f>
        <v>6</v>
      </c>
      <c r="R72" s="59">
        <f>'[1]HK2'!S72</f>
        <v>5</v>
      </c>
      <c r="S72" s="59">
        <f>'[1]HK2'!V72</f>
        <v>8</v>
      </c>
      <c r="T72" s="59">
        <f>'[1]HK3'!I66</f>
        <v>7</v>
      </c>
      <c r="U72" s="59">
        <f>'[1]HK3'!L66</f>
        <v>5</v>
      </c>
      <c r="V72" s="59">
        <f>'[1]HK3'!O66</f>
        <v>7</v>
      </c>
      <c r="W72" s="59">
        <f>'[1]HK3'!R66</f>
        <v>6</v>
      </c>
      <c r="X72" s="59">
        <f>'[1]HK3'!U66</f>
        <v>6</v>
      </c>
      <c r="Y72" s="59">
        <f>'[1]HK3'!X66</f>
        <v>6</v>
      </c>
      <c r="Z72" s="59">
        <f>'[1]HK3'!AA66</f>
        <v>6</v>
      </c>
      <c r="AA72" s="59">
        <f>'[1]HK3'!AD66</f>
        <v>9</v>
      </c>
      <c r="AB72" s="150">
        <f>'HK4'!J72</f>
        <v>6</v>
      </c>
      <c r="AC72" s="150">
        <f>'HK4'!M72</f>
        <v>6</v>
      </c>
      <c r="AD72" s="150">
        <f>'HK4'!P72</f>
        <v>8</v>
      </c>
      <c r="AE72" s="150">
        <f>'HK4'!S72</f>
        <v>7</v>
      </c>
      <c r="AF72" s="59">
        <f>'[1]HK4'!U66</f>
        <v>6</v>
      </c>
      <c r="AG72" s="59">
        <f>'[1]HK4'!X66</f>
        <v>6</v>
      </c>
      <c r="AH72" s="150">
        <f>'HK4'!AB72</f>
        <v>0</v>
      </c>
      <c r="AI72" s="59">
        <f>'[1]HK4'!AD66</f>
        <v>5</v>
      </c>
      <c r="AJ72" s="52">
        <f>'HK5'!J72</f>
        <v>6</v>
      </c>
      <c r="AK72" s="52">
        <f>'HK5'!M72</f>
        <v>5</v>
      </c>
      <c r="AL72" s="52">
        <f>'HK5'!P72</f>
        <v>5</v>
      </c>
      <c r="AM72" s="52">
        <f>'HK5'!S72</f>
        <v>7</v>
      </c>
      <c r="AN72" s="52">
        <f>'HK5'!V72</f>
        <v>9</v>
      </c>
      <c r="AO72" s="52">
        <f>'HK5'!Y72</f>
        <v>6</v>
      </c>
      <c r="AP72" s="52">
        <f>'HK5'!AB72</f>
        <v>6</v>
      </c>
      <c r="AQ72" s="52">
        <f>'HK5'!AE72</f>
        <v>7</v>
      </c>
      <c r="AR72" s="52">
        <f>'HK5'!AH72</f>
        <v>8</v>
      </c>
      <c r="AS72" s="52">
        <f>'HK5'!AK72</f>
        <v>0</v>
      </c>
      <c r="AT72" s="52">
        <f>'HK6'!J72</f>
        <v>8</v>
      </c>
      <c r="AU72" s="52">
        <f>'HK6'!M72</f>
        <v>7</v>
      </c>
      <c r="AV72" s="52">
        <f>'HK6'!P72</f>
        <v>7</v>
      </c>
      <c r="AW72" s="52">
        <f>'HK6'!S72</f>
        <v>5</v>
      </c>
      <c r="AX72" s="52">
        <f>'HK6'!V72</f>
        <v>6</v>
      </c>
      <c r="AY72" s="52">
        <f>'HK6'!Y72</f>
        <v>7</v>
      </c>
      <c r="AZ72" s="52">
        <f>'HK6'!AB72</f>
        <v>4</v>
      </c>
      <c r="BA72" s="52">
        <f>'HK6'!AE72</f>
        <v>0</v>
      </c>
      <c r="BB72" s="194">
        <f t="shared" si="8"/>
        <v>6.28</v>
      </c>
      <c r="BC72" s="194">
        <f t="shared" si="9"/>
        <v>6.1</v>
      </c>
      <c r="BD72" s="192" t="str">
        <f t="shared" si="16"/>
        <v>TBK</v>
      </c>
      <c r="BE72" s="192">
        <f t="shared" si="10"/>
        <v>4</v>
      </c>
      <c r="BF72" s="192">
        <f t="shared" si="11"/>
        <v>3</v>
      </c>
      <c r="BG72" s="197" t="str">
        <f t="shared" si="17"/>
        <v>Học tiếp</v>
      </c>
    </row>
    <row r="73" spans="1:59" s="133" customFormat="1" ht="18.75" customHeight="1">
      <c r="A73" s="77">
        <v>59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171" t="s">
        <v>332</v>
      </c>
      <c r="H73" s="45">
        <v>6</v>
      </c>
      <c r="I73" s="45">
        <f>'[1]HK1'!J73</f>
        <v>8</v>
      </c>
      <c r="J73" s="45">
        <f>'[1]HK1'!M73</f>
        <v>7</v>
      </c>
      <c r="K73" s="45">
        <f>'[1]HK1'!P73</f>
        <v>5</v>
      </c>
      <c r="L73" s="45">
        <f>'[1]HK1'!S73</f>
        <v>7</v>
      </c>
      <c r="M73" s="45">
        <f>'HK1'!V73</f>
        <v>5</v>
      </c>
      <c r="N73" s="45">
        <f>'[1]HK1'!Y73</f>
        <v>7</v>
      </c>
      <c r="O73" s="75">
        <f>'[1]HK2'!J73</f>
        <v>5</v>
      </c>
      <c r="P73" s="75">
        <f>'[1]HK2'!M73</f>
        <v>6</v>
      </c>
      <c r="Q73" s="75">
        <f>'[1]HK2'!P73</f>
        <v>8</v>
      </c>
      <c r="R73" s="59">
        <f>'[1]HK2'!S73</f>
        <v>6</v>
      </c>
      <c r="S73" s="59">
        <f>'[1]HK2'!V73</f>
        <v>8</v>
      </c>
      <c r="T73" s="59">
        <f>'[1]HK3'!I67</f>
        <v>7</v>
      </c>
      <c r="U73" s="59">
        <f>'[1]HK3'!L67</f>
        <v>7</v>
      </c>
      <c r="V73" s="59">
        <f>'[1]HK3'!O67</f>
        <v>10</v>
      </c>
      <c r="W73" s="59">
        <f>'[1]HK3'!R67</f>
        <v>5</v>
      </c>
      <c r="X73" s="59">
        <f>'[1]HK3'!U67</f>
        <v>6</v>
      </c>
      <c r="Y73" s="59">
        <f>'[1]HK3'!X67</f>
        <v>5</v>
      </c>
      <c r="Z73" s="59">
        <f>'[1]HK3'!AA67</f>
        <v>5</v>
      </c>
      <c r="AA73" s="59">
        <f>'[1]HK3'!AD67</f>
        <v>10</v>
      </c>
      <c r="AB73" s="150">
        <f>'HK4'!J73</f>
        <v>6</v>
      </c>
      <c r="AC73" s="150">
        <f>'HK4'!M73</f>
        <v>6</v>
      </c>
      <c r="AD73" s="150">
        <f>'HK4'!P73</f>
        <v>5</v>
      </c>
      <c r="AE73" s="150">
        <f>'HK4'!S73</f>
        <v>6</v>
      </c>
      <c r="AF73" s="59">
        <f>'[1]HK4'!U67</f>
        <v>6</v>
      </c>
      <c r="AG73" s="59">
        <f>'[1]HK4'!X67</f>
        <v>6</v>
      </c>
      <c r="AH73" s="150">
        <f>'HK4'!AB73</f>
        <v>0</v>
      </c>
      <c r="AI73" s="59">
        <f>'[1]HK4'!AD67</f>
        <v>8</v>
      </c>
      <c r="AJ73" s="52">
        <f>'HK5'!J73</f>
        <v>5</v>
      </c>
      <c r="AK73" s="52">
        <f>'HK5'!M73</f>
        <v>5</v>
      </c>
      <c r="AL73" s="52">
        <f>'HK5'!P73</f>
        <v>7</v>
      </c>
      <c r="AM73" s="52">
        <f>'HK5'!S73</f>
        <v>9</v>
      </c>
      <c r="AN73" s="52">
        <f>'HK5'!V73</f>
        <v>8</v>
      </c>
      <c r="AO73" s="52">
        <f>'HK5'!Y73</f>
        <v>5</v>
      </c>
      <c r="AP73" s="52">
        <f>'HK5'!AB73</f>
        <v>6</v>
      </c>
      <c r="AQ73" s="52">
        <f>'HK5'!AE73</f>
        <v>7</v>
      </c>
      <c r="AR73" s="52">
        <f>'HK5'!AH73</f>
        <v>7</v>
      </c>
      <c r="AS73" s="52">
        <f>'HK5'!AK73</f>
        <v>0</v>
      </c>
      <c r="AT73" s="52">
        <f>'HK6'!J73</f>
        <v>7</v>
      </c>
      <c r="AU73" s="52">
        <f>'HK6'!M73</f>
        <v>7</v>
      </c>
      <c r="AV73" s="52">
        <f>'HK6'!P73</f>
        <v>9</v>
      </c>
      <c r="AW73" s="52">
        <f>'HK6'!S73</f>
        <v>6</v>
      </c>
      <c r="AX73" s="52">
        <f>'HK6'!V73</f>
        <v>7</v>
      </c>
      <c r="AY73" s="52">
        <f>'HK6'!Y73</f>
        <v>8</v>
      </c>
      <c r="AZ73" s="52">
        <f>'HK6'!AB73</f>
        <v>5</v>
      </c>
      <c r="BA73" s="52">
        <f>'HK6'!AE73</f>
        <v>0</v>
      </c>
      <c r="BB73" s="194">
        <f t="shared" si="8"/>
        <v>6.72</v>
      </c>
      <c r="BC73" s="194">
        <f t="shared" si="9"/>
        <v>6.41</v>
      </c>
      <c r="BD73" s="192" t="str">
        <f t="shared" si="16"/>
        <v>TBK</v>
      </c>
      <c r="BE73" s="192">
        <f t="shared" si="10"/>
        <v>3</v>
      </c>
      <c r="BF73" s="192">
        <f t="shared" si="11"/>
        <v>3</v>
      </c>
      <c r="BG73" s="197" t="str">
        <f t="shared" si="17"/>
        <v>Học tiếp</v>
      </c>
    </row>
    <row r="74" spans="1:59" s="133" customFormat="1" ht="18.75" customHeight="1">
      <c r="A74" s="73">
        <v>60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171" t="s">
        <v>332</v>
      </c>
      <c r="H74" s="45" t="s">
        <v>37</v>
      </c>
      <c r="I74" s="45">
        <f>'[1]HK1'!J74</f>
        <v>8</v>
      </c>
      <c r="J74" s="45">
        <f>'[1]HK1'!M74</f>
        <v>7</v>
      </c>
      <c r="K74" s="45">
        <f>'[1]HK1'!P74</f>
        <v>5</v>
      </c>
      <c r="L74" s="45">
        <f>'[1]HK1'!S74</f>
        <v>7</v>
      </c>
      <c r="M74" s="45">
        <f>'HK1'!V74</f>
        <v>6</v>
      </c>
      <c r="N74" s="45">
        <f>'[1]HK1'!Y74</f>
        <v>7</v>
      </c>
      <c r="O74" s="75">
        <f>'[1]HK2'!J74</f>
        <v>5</v>
      </c>
      <c r="P74" s="75">
        <f>'[1]HK2'!M74</f>
        <v>6</v>
      </c>
      <c r="Q74" s="75">
        <f>'[1]HK2'!P74</f>
        <v>8</v>
      </c>
      <c r="R74" s="59">
        <f>'[1]HK2'!S74</f>
        <v>6</v>
      </c>
      <c r="S74" s="59">
        <f>'[1]HK2'!V74</f>
        <v>9</v>
      </c>
      <c r="T74" s="59">
        <f>'[1]HK3'!I68</f>
        <v>6</v>
      </c>
      <c r="U74" s="59">
        <f>'[1]HK3'!L68</f>
        <v>7</v>
      </c>
      <c r="V74" s="59">
        <f>'[1]HK3'!O68</f>
        <v>9</v>
      </c>
      <c r="W74" s="59">
        <f>'[1]HK3'!R68</f>
        <v>5</v>
      </c>
      <c r="X74" s="59">
        <f>'[1]HK3'!U68</f>
        <v>6</v>
      </c>
      <c r="Y74" s="59">
        <f>'[1]HK3'!X68</f>
        <v>5</v>
      </c>
      <c r="Z74" s="59">
        <f>'[1]HK3'!AA68</f>
        <v>6</v>
      </c>
      <c r="AA74" s="59">
        <f>'[1]HK3'!AD68</f>
        <v>10</v>
      </c>
      <c r="AB74" s="150">
        <f>'HK4'!J74</f>
        <v>5</v>
      </c>
      <c r="AC74" s="150">
        <f>'HK4'!M74</f>
        <v>7</v>
      </c>
      <c r="AD74" s="150">
        <f>'HK4'!P74</f>
        <v>7</v>
      </c>
      <c r="AE74" s="150">
        <f>'HK4'!S74</f>
        <v>5</v>
      </c>
      <c r="AF74" s="59">
        <f>'[1]HK4'!U68</f>
        <v>8</v>
      </c>
      <c r="AG74" s="59">
        <f>'[1]HK4'!X68</f>
        <v>7</v>
      </c>
      <c r="AH74" s="150">
        <f>'HK4'!AB74</f>
        <v>10</v>
      </c>
      <c r="AI74" s="59">
        <f>'[1]HK4'!AD68</f>
        <v>6</v>
      </c>
      <c r="AJ74" s="52">
        <f>'HK5'!J74</f>
        <v>5</v>
      </c>
      <c r="AK74" s="52">
        <f>'HK5'!M74</f>
        <v>5</v>
      </c>
      <c r="AL74" s="52">
        <f>'HK5'!P74</f>
        <v>6</v>
      </c>
      <c r="AM74" s="52">
        <f>'HK5'!S74</f>
        <v>7</v>
      </c>
      <c r="AN74" s="52">
        <f>'HK5'!V74</f>
        <v>8</v>
      </c>
      <c r="AO74" s="52">
        <f>'HK5'!Y74</f>
        <v>6</v>
      </c>
      <c r="AP74" s="52">
        <f>'HK5'!AB74</f>
        <v>5</v>
      </c>
      <c r="AQ74" s="52">
        <f>'HK5'!AE74</f>
        <v>7</v>
      </c>
      <c r="AR74" s="52">
        <f>'HK5'!AH74</f>
        <v>7</v>
      </c>
      <c r="AS74" s="52">
        <f>'HK5'!AK74</f>
        <v>0</v>
      </c>
      <c r="AT74" s="52">
        <f>'HK6'!J74</f>
        <v>7</v>
      </c>
      <c r="AU74" s="52">
        <f>'HK6'!M74</f>
        <v>6</v>
      </c>
      <c r="AV74" s="52">
        <f>'HK6'!P74</f>
        <v>8</v>
      </c>
      <c r="AW74" s="52">
        <f>'HK6'!S74</f>
        <v>6</v>
      </c>
      <c r="AX74" s="52">
        <f>'HK6'!V74</f>
        <v>7</v>
      </c>
      <c r="AY74" s="52">
        <f>'HK6'!Y74</f>
        <v>7</v>
      </c>
      <c r="AZ74" s="52">
        <f>'HK6'!AB74</f>
        <v>6</v>
      </c>
      <c r="BA74" s="52">
        <f>'HK6'!AE74</f>
        <v>0</v>
      </c>
      <c r="BB74" s="194">
        <f aca="true" t="shared" si="18" ref="BB74:BB86">ROUND(SUMPRODUCT(AJ74:BA74,$AJ$9:$BA$9)/SUM($AJ$9:$BA$9),2)</f>
        <v>6.26</v>
      </c>
      <c r="BC74" s="194">
        <f aca="true" t="shared" si="19" ref="BC74:BC86">ROUND(SUMPRODUCT(H74:BA74,$H$9:$BA$9)/SUM($H$9:$BA$9),2)</f>
        <v>6.4</v>
      </c>
      <c r="BD74" s="192" t="str">
        <f t="shared" si="16"/>
        <v>TBK</v>
      </c>
      <c r="BE74" s="192">
        <f aca="true" t="shared" si="20" ref="BE74:BE86">COUNTIF(H74:BA74,"&lt;5")</f>
        <v>2</v>
      </c>
      <c r="BF74" s="192">
        <f aca="true" t="shared" si="21" ref="BF74:BF86">SUMIF(H74:BA74,"&lt;5",$H$9:$BA$9)</f>
        <v>2</v>
      </c>
      <c r="BG74" s="197" t="str">
        <f t="shared" si="17"/>
        <v>Học tiếp</v>
      </c>
    </row>
    <row r="75" spans="1:59" s="133" customFormat="1" ht="18.75" customHeight="1">
      <c r="A75" s="77">
        <v>61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171" t="s">
        <v>332</v>
      </c>
      <c r="H75" s="45">
        <v>6</v>
      </c>
      <c r="I75" s="45">
        <f>'[1]HK1'!J75</f>
        <v>5</v>
      </c>
      <c r="J75" s="45">
        <f>'[1]HK1'!M75</f>
        <v>5</v>
      </c>
      <c r="K75" s="45">
        <f>'[1]HK1'!P75</f>
        <v>6</v>
      </c>
      <c r="L75" s="45">
        <f>'[1]HK1'!S75</f>
        <v>5</v>
      </c>
      <c r="M75" s="45">
        <f>'HK1'!V75</f>
        <v>6</v>
      </c>
      <c r="N75" s="45">
        <f>'[1]HK1'!Y75</f>
        <v>5</v>
      </c>
      <c r="O75" s="75">
        <f>'[1]HK2'!J75</f>
        <v>5</v>
      </c>
      <c r="P75" s="75">
        <f>'[1]HK2'!M75</f>
        <v>5</v>
      </c>
      <c r="Q75" s="75">
        <f>'[1]HK2'!P75</f>
        <v>6</v>
      </c>
      <c r="R75" s="59">
        <f>'[1]HK2'!S75</f>
        <v>5</v>
      </c>
      <c r="S75" s="59">
        <f>'[1]HK2'!V75</f>
        <v>8</v>
      </c>
      <c r="T75" s="59">
        <f>'[1]HK3'!I69</f>
        <v>5</v>
      </c>
      <c r="U75" s="59">
        <f>'[1]HK3'!L69</f>
        <v>7</v>
      </c>
      <c r="V75" s="59">
        <f>'[1]HK3'!O69</f>
        <v>10</v>
      </c>
      <c r="W75" s="59">
        <f>'[1]HK3'!R69</f>
        <v>4</v>
      </c>
      <c r="X75" s="59">
        <f>'[1]HK3'!U69</f>
        <v>5</v>
      </c>
      <c r="Y75" s="59">
        <f>'[1]HK3'!X69</f>
        <v>5</v>
      </c>
      <c r="Z75" s="59">
        <f>'[1]HK3'!AA69</f>
        <v>5</v>
      </c>
      <c r="AA75" s="59">
        <f>'[1]HK3'!AD69</f>
        <v>5</v>
      </c>
      <c r="AB75" s="150">
        <f>'HK4'!J75</f>
        <v>5</v>
      </c>
      <c r="AC75" s="150">
        <f>'HK4'!M75</f>
        <v>6</v>
      </c>
      <c r="AD75" s="150">
        <f>'HK4'!P75</f>
        <v>6</v>
      </c>
      <c r="AE75" s="150">
        <f>'HK4'!S75</f>
        <v>7</v>
      </c>
      <c r="AF75" s="59">
        <f>'[1]HK4'!U69</f>
        <v>6</v>
      </c>
      <c r="AG75" s="59">
        <f>'[1]HK4'!X69</f>
        <v>5</v>
      </c>
      <c r="AH75" s="150">
        <f>'HK4'!AB75</f>
        <v>8</v>
      </c>
      <c r="AI75" s="59">
        <f>'[1]HK4'!AD69</f>
        <v>5</v>
      </c>
      <c r="AJ75" s="52">
        <f>'HK5'!J75</f>
        <v>7</v>
      </c>
      <c r="AK75" s="52">
        <f>'HK5'!M75</f>
        <v>6</v>
      </c>
      <c r="AL75" s="52">
        <f>'HK5'!P75</f>
        <v>7</v>
      </c>
      <c r="AM75" s="52">
        <f>'HK5'!S75</f>
        <v>8</v>
      </c>
      <c r="AN75" s="52">
        <f>'HK5'!V75</f>
        <v>8</v>
      </c>
      <c r="AO75" s="52">
        <f>'HK5'!Y75</f>
        <v>5</v>
      </c>
      <c r="AP75" s="52">
        <f>'HK5'!AB75</f>
        <v>6</v>
      </c>
      <c r="AQ75" s="52">
        <f>'HK5'!AE75</f>
        <v>7</v>
      </c>
      <c r="AR75" s="52">
        <f>'HK5'!AH75</f>
        <v>7</v>
      </c>
      <c r="AS75" s="52">
        <f>'HK5'!AK75</f>
        <v>0</v>
      </c>
      <c r="AT75" s="52">
        <f>'HK6'!J75</f>
        <v>5</v>
      </c>
      <c r="AU75" s="52">
        <f>'HK6'!M75</f>
        <v>6</v>
      </c>
      <c r="AV75" s="52">
        <f>'HK6'!P75</f>
        <v>7</v>
      </c>
      <c r="AW75" s="52">
        <f>'HK6'!S75</f>
        <v>5</v>
      </c>
      <c r="AX75" s="52">
        <f>'HK6'!V75</f>
        <v>5</v>
      </c>
      <c r="AY75" s="52">
        <f>'HK6'!Y75</f>
        <v>8</v>
      </c>
      <c r="AZ75" s="52">
        <f>'HK6'!AB75</f>
        <v>6</v>
      </c>
      <c r="BA75" s="52">
        <f>'HK6'!AE75</f>
        <v>0</v>
      </c>
      <c r="BB75" s="194">
        <f t="shared" si="18"/>
        <v>6.24</v>
      </c>
      <c r="BC75" s="194">
        <f t="shared" si="19"/>
        <v>5.9</v>
      </c>
      <c r="BD75" s="192" t="str">
        <f t="shared" si="16"/>
        <v>TB</v>
      </c>
      <c r="BE75" s="192">
        <f t="shared" si="20"/>
        <v>3</v>
      </c>
      <c r="BF75" s="192">
        <f t="shared" si="21"/>
        <v>6</v>
      </c>
      <c r="BG75" s="197" t="str">
        <f t="shared" si="17"/>
        <v>Học tiếp</v>
      </c>
    </row>
    <row r="76" spans="1:59" s="133" customFormat="1" ht="18.75" customHeight="1">
      <c r="A76" s="73">
        <v>62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171" t="s">
        <v>332</v>
      </c>
      <c r="H76" s="45">
        <v>6</v>
      </c>
      <c r="I76" s="45">
        <f>'[1]HK1'!J76</f>
        <v>7</v>
      </c>
      <c r="J76" s="45">
        <f>'[1]HK1'!M76</f>
        <v>6</v>
      </c>
      <c r="K76" s="45">
        <f>'[1]HK1'!P76</f>
        <v>6</v>
      </c>
      <c r="L76" s="45">
        <f>'[1]HK1'!S76</f>
        <v>6</v>
      </c>
      <c r="M76" s="45">
        <f>'HK1'!V76</f>
        <v>6</v>
      </c>
      <c r="N76" s="45">
        <f>'[1]HK1'!Y76</f>
        <v>7</v>
      </c>
      <c r="O76" s="75">
        <f>'[1]HK2'!J76</f>
        <v>5</v>
      </c>
      <c r="P76" s="75">
        <f>'[1]HK2'!M76</f>
        <v>6</v>
      </c>
      <c r="Q76" s="75">
        <f>'[1]HK2'!P76</f>
        <v>8</v>
      </c>
      <c r="R76" s="59">
        <f>'[1]HK2'!S76</f>
        <v>6</v>
      </c>
      <c r="S76" s="59">
        <f>'[1]HK2'!V76</f>
        <v>9</v>
      </c>
      <c r="T76" s="59">
        <f>'[1]HK3'!I70</f>
        <v>7</v>
      </c>
      <c r="U76" s="59">
        <f>'[1]HK3'!L70</f>
        <v>7</v>
      </c>
      <c r="V76" s="59">
        <f>'[1]HK3'!O70</f>
        <v>10</v>
      </c>
      <c r="W76" s="59">
        <f>'[1]HK3'!R70</f>
        <v>5</v>
      </c>
      <c r="X76" s="59">
        <f>'[1]HK3'!U70</f>
        <v>5</v>
      </c>
      <c r="Y76" s="59">
        <f>'[1]HK3'!X70</f>
        <v>6</v>
      </c>
      <c r="Z76" s="59">
        <f>'[1]HK3'!AA70</f>
        <v>6</v>
      </c>
      <c r="AA76" s="59">
        <f>'[1]HK3'!AD70</f>
        <v>10</v>
      </c>
      <c r="AB76" s="150">
        <f>'HK4'!J76</f>
        <v>7</v>
      </c>
      <c r="AC76" s="150">
        <f>'HK4'!M76</f>
        <v>6</v>
      </c>
      <c r="AD76" s="150">
        <f>'HK4'!P76</f>
        <v>7</v>
      </c>
      <c r="AE76" s="150">
        <f>'HK4'!S76</f>
        <v>7</v>
      </c>
      <c r="AF76" s="59">
        <f>'[1]HK4'!U70</f>
        <v>7</v>
      </c>
      <c r="AG76" s="59">
        <f>'[1]HK4'!X70</f>
        <v>8</v>
      </c>
      <c r="AH76" s="150">
        <f>'HK4'!AB76</f>
        <v>0</v>
      </c>
      <c r="AI76" s="59">
        <f>'[1]HK4'!AD70</f>
        <v>6</v>
      </c>
      <c r="AJ76" s="52">
        <f>'HK5'!J76</f>
        <v>7</v>
      </c>
      <c r="AK76" s="52">
        <f>'HK5'!M76</f>
        <v>6</v>
      </c>
      <c r="AL76" s="52">
        <f>'HK5'!P76</f>
        <v>7</v>
      </c>
      <c r="AM76" s="52">
        <f>'HK5'!S76</f>
        <v>7</v>
      </c>
      <c r="AN76" s="52">
        <f>'HK5'!V76</f>
        <v>8</v>
      </c>
      <c r="AO76" s="52">
        <f>'HK5'!Y76</f>
        <v>5</v>
      </c>
      <c r="AP76" s="52">
        <f>'HK5'!AB76</f>
        <v>8</v>
      </c>
      <c r="AQ76" s="52">
        <f>'HK5'!AE76</f>
        <v>9</v>
      </c>
      <c r="AR76" s="52">
        <f>'HK5'!AH76</f>
        <v>9</v>
      </c>
      <c r="AS76" s="52">
        <f>'HK5'!AK76</f>
        <v>1</v>
      </c>
      <c r="AT76" s="52">
        <f>'HK6'!J76</f>
        <v>9</v>
      </c>
      <c r="AU76" s="52">
        <f>'HK6'!M76</f>
        <v>8</v>
      </c>
      <c r="AV76" s="52">
        <f>'HK6'!P76</f>
        <v>8</v>
      </c>
      <c r="AW76" s="52">
        <f>'HK6'!S76</f>
        <v>6</v>
      </c>
      <c r="AX76" s="52">
        <f>'HK6'!V76</f>
        <v>6</v>
      </c>
      <c r="AY76" s="52">
        <f>'HK6'!Y76</f>
        <v>9</v>
      </c>
      <c r="AZ76" s="52">
        <f>'HK6'!AB76</f>
        <v>6</v>
      </c>
      <c r="BA76" s="52">
        <f>'HK6'!AE76</f>
        <v>0</v>
      </c>
      <c r="BB76" s="194">
        <f t="shared" si="18"/>
        <v>6.98</v>
      </c>
      <c r="BC76" s="194">
        <f t="shared" si="19"/>
        <v>6.67</v>
      </c>
      <c r="BD76" s="192" t="str">
        <f t="shared" si="16"/>
        <v>TBK</v>
      </c>
      <c r="BE76" s="192">
        <f t="shared" si="20"/>
        <v>3</v>
      </c>
      <c r="BF76" s="192">
        <f t="shared" si="21"/>
        <v>3</v>
      </c>
      <c r="BG76" s="197" t="str">
        <f t="shared" si="17"/>
        <v>Học tiếp</v>
      </c>
    </row>
    <row r="77" spans="1:58" s="489" customFormat="1" ht="22.5" customHeight="1" hidden="1">
      <c r="A77" s="478">
        <v>68</v>
      </c>
      <c r="B77" s="479" t="s">
        <v>217</v>
      </c>
      <c r="C77" s="480" t="s">
        <v>218</v>
      </c>
      <c r="D77" s="481">
        <v>409160118</v>
      </c>
      <c r="E77" s="482" t="s">
        <v>283</v>
      </c>
      <c r="F77" s="483" t="s">
        <v>11</v>
      </c>
      <c r="G77" s="484" t="s">
        <v>93</v>
      </c>
      <c r="H77" s="481">
        <f>'[2]Kỹ thuật vi xử lý _L1'!$K53</f>
        <v>3</v>
      </c>
      <c r="I77" s="485"/>
      <c r="J77" s="486">
        <f>IF(I77="",H77,IF(AND(I77&gt;=5,I77&gt;H77),I77,MAX(H77,I77)))</f>
        <v>3</v>
      </c>
      <c r="K77" s="481">
        <f>'[2]CO SỞ DỮ LIỆU _L1'!$K53</f>
        <v>2</v>
      </c>
      <c r="L77" s="485">
        <v>6</v>
      </c>
      <c r="M77" s="45">
        <f>'HK1'!V77</f>
        <v>6</v>
      </c>
      <c r="N77" s="481">
        <f>'[2]Tổng quan về viễn thông'!$K53</f>
        <v>6</v>
      </c>
      <c r="O77" s="485"/>
      <c r="P77" s="486">
        <f>IF(O77="",N77,IF(AND(O77&gt;=5,O77&gt;N77),O77,MAX(N77,O77)))</f>
        <v>6</v>
      </c>
      <c r="Q77" s="481">
        <f>'[2]LT TDT &amp; S CAO TAN_L1'!$K53</f>
        <v>1</v>
      </c>
      <c r="R77" s="485"/>
      <c r="S77" s="486">
        <f>IF(R77="",Q77,IF(AND(R77&gt;=5,R77&gt;Q77),R77,MAX(Q77,R77)))</f>
        <v>1</v>
      </c>
      <c r="T77" s="481">
        <f>'[2]XL TÍN HIỆU SỐ _L1 '!$K53</f>
        <v>8</v>
      </c>
      <c r="U77" s="485"/>
      <c r="V77" s="486">
        <f>IF(U77="",T77,IF(AND(U77&gt;=5,U77&gt;T77),U77,MAX(T77,U77)))</f>
        <v>8</v>
      </c>
      <c r="W77" s="481">
        <f>'[2]LT THONG TIN_L1'!$K53</f>
        <v>2</v>
      </c>
      <c r="X77" s="485"/>
      <c r="Y77" s="486">
        <f>IF(X77="",W77,IF(AND(X77&gt;=5,X77&gt;W77),X77,MAX(W77,X77)))</f>
        <v>2</v>
      </c>
      <c r="Z77" s="481">
        <f>'[2]GDTC 5'!$K53</f>
        <v>7</v>
      </c>
      <c r="AA77" s="485"/>
      <c r="AB77" s="150">
        <f>'HK4'!J77</f>
        <v>6</v>
      </c>
      <c r="AC77" s="150">
        <f>'HK4'!M77</f>
        <v>5</v>
      </c>
      <c r="AD77" s="150">
        <f>'HK4'!P77</f>
        <v>0</v>
      </c>
      <c r="AE77" s="150">
        <f>'HK4'!S77</f>
        <v>0</v>
      </c>
      <c r="AF77" s="486">
        <v>7</v>
      </c>
      <c r="AG77" s="485"/>
      <c r="AH77" s="150">
        <f>'HK4'!AB77</f>
        <v>0</v>
      </c>
      <c r="AI77" s="486"/>
      <c r="AJ77" s="52">
        <f>'HK5'!J77</f>
        <v>9</v>
      </c>
      <c r="AK77" s="52">
        <f>'HK5'!M77</f>
        <v>7</v>
      </c>
      <c r="AL77" s="52">
        <f>'HK5'!P77</f>
        <v>7</v>
      </c>
      <c r="AM77" s="52">
        <f>'HK5'!S77</f>
        <v>8</v>
      </c>
      <c r="AN77" s="52">
        <f>'HK5'!V77</f>
        <v>8</v>
      </c>
      <c r="AO77" s="52">
        <f>'HK5'!Y77</f>
        <v>5</v>
      </c>
      <c r="AP77" s="52">
        <f>'HK5'!AB77</f>
        <v>7</v>
      </c>
      <c r="AQ77" s="52">
        <f>'HK5'!AE77</f>
        <v>7</v>
      </c>
      <c r="AR77" s="52">
        <f>'HK5'!AH77</f>
        <v>7</v>
      </c>
      <c r="AS77" s="52">
        <f>'HK5'!AK77</f>
        <v>0</v>
      </c>
      <c r="AT77" s="52">
        <f>'HK6'!J77</f>
        <v>0</v>
      </c>
      <c r="AU77" s="52">
        <f>'HK6'!M77</f>
        <v>0</v>
      </c>
      <c r="AV77" s="52">
        <f>'HK6'!P77</f>
        <v>0</v>
      </c>
      <c r="AW77" s="52">
        <f>'HK6'!S77</f>
        <v>0</v>
      </c>
      <c r="AX77" s="52">
        <f>'HK6'!V77</f>
        <v>0</v>
      </c>
      <c r="AY77" s="52">
        <f>'HK6'!Y77</f>
        <v>0</v>
      </c>
      <c r="AZ77" s="52">
        <f>'HK6'!AB77</f>
        <v>0</v>
      </c>
      <c r="BA77" s="52">
        <f>'HK6'!AE77</f>
        <v>0</v>
      </c>
      <c r="BB77" s="194">
        <f t="shared" si="18"/>
        <v>3.38</v>
      </c>
      <c r="BC77" s="194">
        <f t="shared" si="19"/>
        <v>3.21</v>
      </c>
      <c r="BE77" s="192">
        <f t="shared" si="20"/>
        <v>19</v>
      </c>
      <c r="BF77" s="192">
        <f t="shared" si="21"/>
        <v>58.5</v>
      </c>
    </row>
    <row r="78" spans="1:58" s="500" customFormat="1" ht="22.5" customHeight="1" hidden="1">
      <c r="A78" s="492">
        <v>69</v>
      </c>
      <c r="B78" s="493" t="s">
        <v>219</v>
      </c>
      <c r="C78" s="494" t="s">
        <v>218</v>
      </c>
      <c r="D78" s="495">
        <v>409160119</v>
      </c>
      <c r="E78" s="496" t="s">
        <v>284</v>
      </c>
      <c r="F78" s="497" t="s">
        <v>15</v>
      </c>
      <c r="G78" s="498" t="s">
        <v>93</v>
      </c>
      <c r="H78" s="495"/>
      <c r="I78" s="499"/>
      <c r="J78" s="499">
        <f>IF(I78="",H78,IF(H78&gt;=5,I78,MAX(H78,I78)))</f>
        <v>0</v>
      </c>
      <c r="K78" s="495"/>
      <c r="L78" s="499"/>
      <c r="M78" s="45">
        <f>'HK1'!V78</f>
        <v>3</v>
      </c>
      <c r="N78" s="495"/>
      <c r="O78" s="499"/>
      <c r="P78" s="499">
        <f>IF(O78="",N78,IF(N78&gt;=5,O78,MAX(N78,O78)))</f>
        <v>0</v>
      </c>
      <c r="Q78" s="495"/>
      <c r="R78" s="499"/>
      <c r="S78" s="499">
        <f>IF(R78="",Q78,IF(Q78&gt;=5,R78,MAX(Q78,R78)))</f>
        <v>0</v>
      </c>
      <c r="T78" s="495"/>
      <c r="U78" s="499"/>
      <c r="V78" s="499">
        <f>IF(U78="",T78,IF(T78&gt;=5,U78,MAX(T78,U78)))</f>
        <v>0</v>
      </c>
      <c r="W78" s="495"/>
      <c r="X78" s="499"/>
      <c r="Y78" s="499">
        <f>IF(X78="",W78,IF(W78&gt;=5,X78,MAX(W78,X78)))</f>
        <v>0</v>
      </c>
      <c r="Z78" s="495"/>
      <c r="AA78" s="499"/>
      <c r="AB78" s="150">
        <f>'HK4'!J78</f>
        <v>3</v>
      </c>
      <c r="AC78" s="150">
        <f>'HK4'!M78</f>
        <v>0</v>
      </c>
      <c r="AD78" s="150">
        <f>'HK4'!P78</f>
        <v>2</v>
      </c>
      <c r="AE78" s="150">
        <f>'HK4'!S78</f>
        <v>6</v>
      </c>
      <c r="AF78" s="499">
        <v>6</v>
      </c>
      <c r="AG78" s="499"/>
      <c r="AH78" s="150">
        <f>'HK4'!AB78</f>
        <v>0</v>
      </c>
      <c r="AI78" s="499"/>
      <c r="AJ78" s="52">
        <f>'HK5'!J78</f>
        <v>0</v>
      </c>
      <c r="AK78" s="52">
        <f>'HK5'!M78</f>
        <v>0</v>
      </c>
      <c r="AL78" s="52">
        <f>'HK5'!P78</f>
        <v>0</v>
      </c>
      <c r="AM78" s="52">
        <f>'HK5'!S78</f>
        <v>0</v>
      </c>
      <c r="AN78" s="52">
        <f>'HK5'!V78</f>
        <v>0</v>
      </c>
      <c r="AO78" s="52">
        <f>'HK5'!Y78</f>
        <v>0</v>
      </c>
      <c r="AP78" s="52">
        <f>'HK5'!AB78</f>
        <v>0</v>
      </c>
      <c r="AQ78" s="52">
        <f>'HK5'!AE78</f>
        <v>6</v>
      </c>
      <c r="AR78" s="52">
        <f>'HK5'!AH78</f>
        <v>6</v>
      </c>
      <c r="AS78" s="52">
        <f>'HK5'!AK78</f>
        <v>0</v>
      </c>
      <c r="AT78" s="52">
        <f>'HK6'!J78</f>
        <v>0</v>
      </c>
      <c r="AU78" s="52">
        <f>'HK6'!M78</f>
        <v>0</v>
      </c>
      <c r="AV78" s="52">
        <f>'HK6'!P78</f>
        <v>0</v>
      </c>
      <c r="AW78" s="52">
        <f>'HK6'!S78</f>
        <v>0</v>
      </c>
      <c r="AX78" s="52">
        <f>'HK6'!V78</f>
        <v>0</v>
      </c>
      <c r="AY78" s="52">
        <f>'HK6'!Y78</f>
        <v>0</v>
      </c>
      <c r="AZ78" s="52">
        <f>'HK6'!AB78</f>
        <v>0</v>
      </c>
      <c r="BA78" s="52">
        <f>'HK6'!AE78</f>
        <v>0</v>
      </c>
      <c r="BB78" s="194">
        <f t="shared" si="18"/>
        <v>0</v>
      </c>
      <c r="BC78" s="194">
        <f t="shared" si="19"/>
        <v>0.56</v>
      </c>
      <c r="BE78" s="192">
        <f t="shared" si="20"/>
        <v>26</v>
      </c>
      <c r="BF78" s="192">
        <f t="shared" si="21"/>
        <v>84</v>
      </c>
    </row>
    <row r="79" spans="1:59" s="133" customFormat="1" ht="18.75" customHeight="1">
      <c r="A79" s="77">
        <v>63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172" t="s">
        <v>331</v>
      </c>
      <c r="H79" s="45">
        <v>6</v>
      </c>
      <c r="I79" s="45">
        <f>'[1]HK1'!J79</f>
        <v>8</v>
      </c>
      <c r="J79" s="45">
        <f>'[1]HK1'!M79</f>
        <v>8</v>
      </c>
      <c r="K79" s="45">
        <f>'[1]HK1'!P79</f>
        <v>8</v>
      </c>
      <c r="L79" s="45">
        <f>'[1]HK1'!S79</f>
        <v>6</v>
      </c>
      <c r="M79" s="45">
        <f>'HK1'!V79</f>
        <v>7</v>
      </c>
      <c r="N79" s="45">
        <f>'[1]HK1'!Y79</f>
        <v>6</v>
      </c>
      <c r="O79" s="75">
        <f>'[1]HK2'!J79</f>
        <v>8</v>
      </c>
      <c r="P79" s="75">
        <f>'[1]HK2'!M79</f>
        <v>5</v>
      </c>
      <c r="Q79" s="75">
        <f>'[1]HK2'!P79</f>
        <v>5</v>
      </c>
      <c r="R79" s="59">
        <f>'[1]HK2'!S79</f>
        <v>6</v>
      </c>
      <c r="S79" s="59">
        <f>'[1]HK2'!V79</f>
        <v>7</v>
      </c>
      <c r="T79" s="59">
        <f>'[1]HK3'!I73</f>
        <v>5</v>
      </c>
      <c r="U79" s="59">
        <f>'[1]HK3'!L73</f>
        <v>5</v>
      </c>
      <c r="V79" s="59">
        <f>'[1]HK3'!O73</f>
        <v>10</v>
      </c>
      <c r="W79" s="59">
        <f>'[1]HK3'!R73</f>
        <v>6</v>
      </c>
      <c r="X79" s="59">
        <f>'[1]HK3'!U73</f>
        <v>5</v>
      </c>
      <c r="Y79" s="59">
        <f>'[1]HK3'!X73</f>
        <v>5</v>
      </c>
      <c r="Z79" s="59">
        <f>'[1]HK3'!AA73</f>
        <v>5</v>
      </c>
      <c r="AA79" s="59">
        <f>'[1]HK3'!AD73</f>
        <v>5</v>
      </c>
      <c r="AB79" s="150">
        <f>'HK4'!J79</f>
        <v>7</v>
      </c>
      <c r="AC79" s="150">
        <f>'HK4'!M79</f>
        <v>5</v>
      </c>
      <c r="AD79" s="150">
        <f>'HK4'!P79</f>
        <v>5</v>
      </c>
      <c r="AE79" s="150">
        <f>'HK4'!S79</f>
        <v>6</v>
      </c>
      <c r="AF79" s="59">
        <f>'[1]HK4'!U73</f>
        <v>6</v>
      </c>
      <c r="AG79" s="59">
        <f>'[1]HK4'!X73</f>
        <v>5</v>
      </c>
      <c r="AH79" s="150">
        <f>'HK4'!AB79</f>
        <v>0</v>
      </c>
      <c r="AI79" s="59">
        <f>'[1]HK4'!AD73</f>
        <v>7</v>
      </c>
      <c r="AJ79" s="52">
        <f>'HK5'!J79</f>
        <v>7</v>
      </c>
      <c r="AK79" s="52">
        <f>'HK5'!M79</f>
        <v>6</v>
      </c>
      <c r="AL79" s="52">
        <f>'HK5'!P79</f>
        <v>7</v>
      </c>
      <c r="AM79" s="52">
        <f>'HK5'!S79</f>
        <v>7</v>
      </c>
      <c r="AN79" s="52">
        <f>'HK5'!V79</f>
        <v>8</v>
      </c>
      <c r="AO79" s="52">
        <f>'HK5'!Y79</f>
        <v>8</v>
      </c>
      <c r="AP79" s="52">
        <f>'HK5'!AB79</f>
        <v>6</v>
      </c>
      <c r="AQ79" s="52">
        <f>'HK5'!AE79</f>
        <v>7</v>
      </c>
      <c r="AR79" s="52">
        <f>'HK5'!AH79</f>
        <v>7</v>
      </c>
      <c r="AS79" s="52">
        <f>'HK5'!AK79</f>
        <v>10</v>
      </c>
      <c r="AT79" s="52">
        <f>'HK6'!J79</f>
        <v>8</v>
      </c>
      <c r="AU79" s="52">
        <f>'HK6'!M79</f>
        <v>5</v>
      </c>
      <c r="AV79" s="52">
        <f>'HK6'!P79</f>
        <v>9</v>
      </c>
      <c r="AW79" s="52">
        <f>'HK6'!S79</f>
        <v>6</v>
      </c>
      <c r="AX79" s="52">
        <f>'HK6'!V79</f>
        <v>6</v>
      </c>
      <c r="AY79" s="52">
        <f>'HK6'!Y79</f>
        <v>9</v>
      </c>
      <c r="AZ79" s="52">
        <f>'HK6'!AB79</f>
        <v>2</v>
      </c>
      <c r="BA79" s="52">
        <f>'HK6'!AE79</f>
        <v>10</v>
      </c>
      <c r="BB79" s="194">
        <f t="shared" si="18"/>
        <v>7.36</v>
      </c>
      <c r="BC79" s="194">
        <f t="shared" si="19"/>
        <v>6.62</v>
      </c>
      <c r="BD79" s="192" t="str">
        <f aca="true" t="shared" si="22" ref="BD79:BD86">IF(BC79&gt;=9,"Xuất Sắc",IF(BC79&gt;=8,"Giỏi",IF(BC79&gt;=7,"Khá",IF(BC79&gt;=6,"TBK",IF(BC79&gt;=5,"TB",IF(BC79&gt;=4,"Yếu","Kém"))))))</f>
        <v>TBK</v>
      </c>
      <c r="BE79" s="192">
        <f t="shared" si="20"/>
        <v>2</v>
      </c>
      <c r="BF79" s="192">
        <f t="shared" si="21"/>
        <v>1</v>
      </c>
      <c r="BG79" s="197" t="str">
        <f aca="true" t="shared" si="23" ref="BG79:BG86">IF(AND(BB79&gt;=5,BF79&lt;=25),"Học tiếp",IF(OR(BB79&lt;3.5,BC79&lt;4),"Thôi học","Ngừng học"))</f>
        <v>Học tiếp</v>
      </c>
    </row>
    <row r="80" spans="1:59" s="133" customFormat="1" ht="18.75" customHeight="1">
      <c r="A80" s="73">
        <v>64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172" t="s">
        <v>332</v>
      </c>
      <c r="H80" s="45">
        <v>6</v>
      </c>
      <c r="I80" s="45">
        <f>'[1]HK1'!J80</f>
        <v>8</v>
      </c>
      <c r="J80" s="45">
        <f>'[1]HK1'!M80</f>
        <v>7</v>
      </c>
      <c r="K80" s="45">
        <f>'[1]HK1'!P80</f>
        <v>7</v>
      </c>
      <c r="L80" s="45">
        <f>'[1]HK1'!S80</f>
        <v>8</v>
      </c>
      <c r="M80" s="45">
        <f>'HK1'!V80</f>
        <v>6</v>
      </c>
      <c r="N80" s="45">
        <f>'[1]HK1'!Y80</f>
        <v>8</v>
      </c>
      <c r="O80" s="75">
        <f>'[1]HK2'!J80</f>
        <v>5</v>
      </c>
      <c r="P80" s="75">
        <f>'[1]HK2'!M80</f>
        <v>6</v>
      </c>
      <c r="Q80" s="75">
        <f>'[1]HK2'!P80</f>
        <v>6</v>
      </c>
      <c r="R80" s="59">
        <f>'[1]HK2'!S80</f>
        <v>6</v>
      </c>
      <c r="S80" s="59">
        <f>'[1]HK2'!V80</f>
        <v>9</v>
      </c>
      <c r="T80" s="59">
        <f>'[1]HK3'!I74</f>
        <v>6</v>
      </c>
      <c r="U80" s="59">
        <f>'[1]HK3'!L74</f>
        <v>7</v>
      </c>
      <c r="V80" s="59">
        <f>'[1]HK3'!O74</f>
        <v>10</v>
      </c>
      <c r="W80" s="59">
        <f>'[1]HK3'!R74</f>
        <v>6</v>
      </c>
      <c r="X80" s="59">
        <f>'[1]HK3'!U74</f>
        <v>7</v>
      </c>
      <c r="Y80" s="59">
        <f>'[1]HK3'!X74</f>
        <v>5</v>
      </c>
      <c r="Z80" s="59">
        <f>'[1]HK3'!AA74</f>
        <v>6</v>
      </c>
      <c r="AA80" s="59">
        <f>'[1]HK3'!AD74</f>
        <v>8</v>
      </c>
      <c r="AB80" s="150">
        <f>'HK4'!J80</f>
        <v>8</v>
      </c>
      <c r="AC80" s="150">
        <f>'HK4'!M80</f>
        <v>5</v>
      </c>
      <c r="AD80" s="150">
        <f>'HK4'!P80</f>
        <v>5</v>
      </c>
      <c r="AE80" s="150">
        <f>'HK4'!S80</f>
        <v>7</v>
      </c>
      <c r="AF80" s="59">
        <f>'[1]HK4'!U74</f>
        <v>7</v>
      </c>
      <c r="AG80" s="59">
        <f>'[1]HK4'!X74</f>
        <v>6</v>
      </c>
      <c r="AH80" s="150">
        <f>'HK4'!AB80</f>
        <v>0</v>
      </c>
      <c r="AI80" s="59">
        <f>'[1]HK4'!AD74</f>
        <v>6</v>
      </c>
      <c r="AJ80" s="52">
        <f>'HK5'!J80</f>
        <v>5</v>
      </c>
      <c r="AK80" s="52">
        <f>'HK5'!M80</f>
        <v>7</v>
      </c>
      <c r="AL80" s="52">
        <f>'HK5'!P80</f>
        <v>7</v>
      </c>
      <c r="AM80" s="52">
        <f>'HK5'!S80</f>
        <v>8</v>
      </c>
      <c r="AN80" s="52">
        <f>'HK5'!V80</f>
        <v>9</v>
      </c>
      <c r="AO80" s="52">
        <f>'HK5'!Y80</f>
        <v>5</v>
      </c>
      <c r="AP80" s="52">
        <f>'HK5'!AB80</f>
        <v>5</v>
      </c>
      <c r="AQ80" s="52">
        <f>'HK5'!AE80</f>
        <v>8</v>
      </c>
      <c r="AR80" s="52">
        <f>'HK5'!AH80</f>
        <v>8</v>
      </c>
      <c r="AS80" s="52">
        <f>'HK5'!AK80</f>
        <v>10</v>
      </c>
      <c r="AT80" s="52">
        <f>'HK6'!J80</f>
        <v>7</v>
      </c>
      <c r="AU80" s="52">
        <f>'HK6'!M80</f>
        <v>6</v>
      </c>
      <c r="AV80" s="52">
        <f>'HK6'!P80</f>
        <v>7</v>
      </c>
      <c r="AW80" s="52">
        <f>'HK6'!S80</f>
        <v>6</v>
      </c>
      <c r="AX80" s="52">
        <f>'HK6'!V80</f>
        <v>7</v>
      </c>
      <c r="AY80" s="52">
        <f>'HK6'!Y80</f>
        <v>8</v>
      </c>
      <c r="AZ80" s="52">
        <f>'HK6'!AB80</f>
        <v>4</v>
      </c>
      <c r="BA80" s="52">
        <f>'HK6'!AE80</f>
        <v>6</v>
      </c>
      <c r="BB80" s="194">
        <f t="shared" si="18"/>
        <v>6.92</v>
      </c>
      <c r="BC80" s="194">
        <f t="shared" si="19"/>
        <v>6.62</v>
      </c>
      <c r="BD80" s="192" t="str">
        <f t="shared" si="22"/>
        <v>TBK</v>
      </c>
      <c r="BE80" s="192">
        <f t="shared" si="20"/>
        <v>2</v>
      </c>
      <c r="BF80" s="192">
        <f t="shared" si="21"/>
        <v>1</v>
      </c>
      <c r="BG80" s="197" t="str">
        <f t="shared" si="23"/>
        <v>Học tiếp</v>
      </c>
    </row>
    <row r="81" spans="1:59" s="133" customFormat="1" ht="18.75" customHeight="1">
      <c r="A81" s="77">
        <v>65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172" t="s">
        <v>332</v>
      </c>
      <c r="H81" s="45">
        <v>6</v>
      </c>
      <c r="I81" s="45">
        <f>'[1]HK1'!J81</f>
        <v>8</v>
      </c>
      <c r="J81" s="45">
        <f>'[1]HK1'!M81</f>
        <v>7</v>
      </c>
      <c r="K81" s="45">
        <f>'[1]HK1'!P81</f>
        <v>5</v>
      </c>
      <c r="L81" s="45">
        <f>'[1]HK1'!S81</f>
        <v>7</v>
      </c>
      <c r="M81" s="45">
        <f>'[1]HK1'!V81</f>
        <v>7</v>
      </c>
      <c r="N81" s="45">
        <f>'[1]HK1'!Y81</f>
        <v>7</v>
      </c>
      <c r="O81" s="75">
        <f>'[1]HK2'!J81</f>
        <v>5</v>
      </c>
      <c r="P81" s="75">
        <f>'[1]HK2'!M81</f>
        <v>5</v>
      </c>
      <c r="Q81" s="75">
        <f>'[1]HK2'!P81</f>
        <v>5</v>
      </c>
      <c r="R81" s="59">
        <f>'[1]HK2'!S81</f>
        <v>8</v>
      </c>
      <c r="S81" s="59">
        <f>'[1]HK2'!V81</f>
        <v>8</v>
      </c>
      <c r="T81" s="59">
        <f>'[1]HK3'!I75</f>
        <v>5</v>
      </c>
      <c r="U81" s="59">
        <f>'[1]HK3'!L75</f>
        <v>7</v>
      </c>
      <c r="V81" s="59">
        <f>'[1]HK3'!O75</f>
        <v>10</v>
      </c>
      <c r="W81" s="59">
        <f>'[1]HK3'!R75</f>
        <v>6</v>
      </c>
      <c r="X81" s="59">
        <f>'[1]HK3'!U75</f>
        <v>6</v>
      </c>
      <c r="Y81" s="59">
        <f>'[1]HK3'!X75</f>
        <v>5</v>
      </c>
      <c r="Z81" s="59">
        <f>'[1]HK3'!AA75</f>
        <v>7</v>
      </c>
      <c r="AA81" s="59">
        <f>'[1]HK3'!AD75</f>
        <v>9</v>
      </c>
      <c r="AB81" s="150">
        <f>'HK4'!J81</f>
        <v>9</v>
      </c>
      <c r="AC81" s="150">
        <f>'HK4'!M81</f>
        <v>6</v>
      </c>
      <c r="AD81" s="150">
        <f>'HK4'!P81</f>
        <v>7</v>
      </c>
      <c r="AE81" s="150">
        <f>'HK4'!S81</f>
        <v>6</v>
      </c>
      <c r="AF81" s="59">
        <f>'[1]HK4'!U75</f>
        <v>7</v>
      </c>
      <c r="AG81" s="59">
        <f>'[1]HK4'!X75</f>
        <v>8</v>
      </c>
      <c r="AH81" s="150">
        <f>'HK4'!AB81</f>
        <v>0</v>
      </c>
      <c r="AI81" s="59">
        <f>'[1]HK4'!AD75</f>
        <v>6</v>
      </c>
      <c r="AJ81" s="52">
        <f>'HK5'!J81</f>
        <v>6</v>
      </c>
      <c r="AK81" s="52">
        <f>'HK5'!M81</f>
        <v>8</v>
      </c>
      <c r="AL81" s="52">
        <f>'HK5'!P81</f>
        <v>8</v>
      </c>
      <c r="AM81" s="52">
        <f>'HK5'!S81</f>
        <v>9</v>
      </c>
      <c r="AN81" s="52">
        <f>'HK5'!V81</f>
        <v>9</v>
      </c>
      <c r="AO81" s="52">
        <f>'HK5'!Y81</f>
        <v>9</v>
      </c>
      <c r="AP81" s="52">
        <f>'HK5'!AB81</f>
        <v>6</v>
      </c>
      <c r="AQ81" s="52">
        <f>'HK5'!AE81</f>
        <v>10</v>
      </c>
      <c r="AR81" s="52">
        <f>'HK5'!AH81</f>
        <v>10</v>
      </c>
      <c r="AS81" s="52">
        <f>'HK5'!AK81</f>
        <v>6</v>
      </c>
      <c r="AT81" s="52">
        <f>'HK6'!J81</f>
        <v>8</v>
      </c>
      <c r="AU81" s="52">
        <f>'HK6'!M81</f>
        <v>7</v>
      </c>
      <c r="AV81" s="52">
        <f>'HK6'!P81</f>
        <v>7</v>
      </c>
      <c r="AW81" s="52">
        <f>'HK6'!S81</f>
        <v>7</v>
      </c>
      <c r="AX81" s="52">
        <f>'HK6'!V81</f>
        <v>8</v>
      </c>
      <c r="AY81" s="52">
        <f>'HK6'!Y81</f>
        <v>9</v>
      </c>
      <c r="AZ81" s="52">
        <f>'HK6'!AB81</f>
        <v>6</v>
      </c>
      <c r="BA81" s="52">
        <f>'HK6'!AE81</f>
        <v>1</v>
      </c>
      <c r="BB81" s="194">
        <f t="shared" si="18"/>
        <v>7.8</v>
      </c>
      <c r="BC81" s="194">
        <f t="shared" si="19"/>
        <v>6.93</v>
      </c>
      <c r="BD81" s="192" t="str">
        <f t="shared" si="22"/>
        <v>TBK</v>
      </c>
      <c r="BE81" s="192">
        <f t="shared" si="20"/>
        <v>2</v>
      </c>
      <c r="BF81" s="192">
        <f t="shared" si="21"/>
        <v>2</v>
      </c>
      <c r="BG81" s="197" t="str">
        <f t="shared" si="23"/>
        <v>Học tiếp</v>
      </c>
    </row>
    <row r="82" spans="1:59" s="133" customFormat="1" ht="18.75" customHeight="1">
      <c r="A82" s="73">
        <v>66</v>
      </c>
      <c r="B82" s="288" t="s">
        <v>207</v>
      </c>
      <c r="C82" s="289" t="s">
        <v>208</v>
      </c>
      <c r="D82" s="290">
        <v>409160123</v>
      </c>
      <c r="E82" s="291" t="s">
        <v>288</v>
      </c>
      <c r="F82" s="300" t="s">
        <v>30</v>
      </c>
      <c r="G82" s="301" t="s">
        <v>332</v>
      </c>
      <c r="H82" s="302">
        <v>6</v>
      </c>
      <c r="I82" s="302">
        <f>'[1]HK1'!J82</f>
        <v>6</v>
      </c>
      <c r="J82" s="302">
        <f>'[1]HK1'!M82</f>
        <v>5</v>
      </c>
      <c r="K82" s="302">
        <f>'[1]HK1'!P82</f>
        <v>5</v>
      </c>
      <c r="L82" s="302">
        <f>'[1]HK1'!S82</f>
        <v>7</v>
      </c>
      <c r="M82" s="302">
        <f>'[1]HK1'!V82</f>
        <v>5</v>
      </c>
      <c r="N82" s="302">
        <f>'[1]HK1'!Y82</f>
        <v>8</v>
      </c>
      <c r="O82" s="290">
        <f>'[1]HK2'!J82</f>
        <v>5</v>
      </c>
      <c r="P82" s="290">
        <f>'[1]HK2'!M82</f>
        <v>6</v>
      </c>
      <c r="Q82" s="290">
        <f>'[1]HK2'!P82</f>
        <v>5</v>
      </c>
      <c r="R82" s="303">
        <f>'[1]HK2'!S82</f>
        <v>5</v>
      </c>
      <c r="S82" s="303">
        <f>'[1]HK2'!V82</f>
        <v>9</v>
      </c>
      <c r="T82" s="303">
        <f>'[1]HK3'!I76</f>
        <v>6</v>
      </c>
      <c r="U82" s="303">
        <f>'[1]HK3'!L76</f>
        <v>5</v>
      </c>
      <c r="V82" s="303">
        <f>'[1]HK3'!O76</f>
        <v>10</v>
      </c>
      <c r="W82" s="303">
        <f>'[1]HK3'!R76</f>
        <v>5</v>
      </c>
      <c r="X82" s="303">
        <f>'[1]HK3'!U76</f>
        <v>7</v>
      </c>
      <c r="Y82" s="303">
        <f>'[1]HK3'!X76</f>
        <v>5</v>
      </c>
      <c r="Z82" s="303">
        <f>'[1]HK3'!AA76</f>
        <v>6</v>
      </c>
      <c r="AA82" s="303">
        <f>'[1]HK3'!AD76</f>
        <v>9</v>
      </c>
      <c r="AB82" s="150">
        <f>'HK4'!J82</f>
        <v>6</v>
      </c>
      <c r="AC82" s="150">
        <f>'HK4'!M82</f>
        <v>6</v>
      </c>
      <c r="AD82" s="150">
        <f>'HK4'!P82</f>
        <v>6</v>
      </c>
      <c r="AE82" s="150">
        <f>'HK4'!S82</f>
        <v>9</v>
      </c>
      <c r="AF82" s="303">
        <f>'[1]HK4'!U76</f>
        <v>7</v>
      </c>
      <c r="AG82" s="303">
        <f>'[1]HK4'!X76</f>
        <v>7</v>
      </c>
      <c r="AH82" s="150">
        <f>'HK4'!AB82</f>
        <v>0</v>
      </c>
      <c r="AI82" s="303">
        <f>'[1]HK4'!AD76</f>
        <v>5</v>
      </c>
      <c r="AJ82" s="52">
        <f>'HK5'!J82</f>
        <v>6</v>
      </c>
      <c r="AK82" s="52">
        <f>'HK5'!M82</f>
        <v>5</v>
      </c>
      <c r="AL82" s="52">
        <f>'HK5'!P82</f>
        <v>7</v>
      </c>
      <c r="AM82" s="52">
        <f>'HK5'!S82</f>
        <v>8</v>
      </c>
      <c r="AN82" s="52">
        <f>'HK5'!V82</f>
        <v>8</v>
      </c>
      <c r="AO82" s="52">
        <f>'HK5'!Y82</f>
        <v>5</v>
      </c>
      <c r="AP82" s="52">
        <f>'HK5'!AB82</f>
        <v>7</v>
      </c>
      <c r="AQ82" s="52">
        <f>'HK5'!AE82</f>
        <v>8</v>
      </c>
      <c r="AR82" s="52">
        <f>'HK5'!AH82</f>
        <v>8</v>
      </c>
      <c r="AS82" s="52">
        <f>'HK5'!AK82</f>
        <v>10</v>
      </c>
      <c r="AT82" s="52">
        <f>'HK6'!J82</f>
        <v>9</v>
      </c>
      <c r="AU82" s="52">
        <f>'HK6'!M82</f>
        <v>5</v>
      </c>
      <c r="AV82" s="52">
        <f>'HK6'!P82</f>
        <v>7</v>
      </c>
      <c r="AW82" s="52">
        <f>'HK6'!S82</f>
        <v>5</v>
      </c>
      <c r="AX82" s="52">
        <f>'HK6'!V82</f>
        <v>6</v>
      </c>
      <c r="AY82" s="52">
        <f>'HK6'!Y82</f>
        <v>7</v>
      </c>
      <c r="AZ82" s="52">
        <f>'HK6'!AB82</f>
        <v>5</v>
      </c>
      <c r="BA82" s="52">
        <f>'HK6'!AE82</f>
        <v>5</v>
      </c>
      <c r="BB82" s="194">
        <f t="shared" si="18"/>
        <v>6.58</v>
      </c>
      <c r="BC82" s="194">
        <f t="shared" si="19"/>
        <v>6.15</v>
      </c>
      <c r="BD82" s="290" t="str">
        <f t="shared" si="22"/>
        <v>TBK</v>
      </c>
      <c r="BE82" s="192">
        <f t="shared" si="20"/>
        <v>1</v>
      </c>
      <c r="BF82" s="192">
        <f t="shared" si="21"/>
        <v>1</v>
      </c>
      <c r="BG82" s="304" t="str">
        <f t="shared" si="23"/>
        <v>Học tiếp</v>
      </c>
    </row>
    <row r="83" spans="1:59" s="133" customFormat="1" ht="18.75" customHeight="1">
      <c r="A83" s="77">
        <v>67</v>
      </c>
      <c r="B83" s="437" t="s">
        <v>319</v>
      </c>
      <c r="C83" s="438" t="s">
        <v>314</v>
      </c>
      <c r="D83" s="75">
        <v>408160073</v>
      </c>
      <c r="E83" s="439" t="s">
        <v>334</v>
      </c>
      <c r="F83" s="75" t="s">
        <v>12</v>
      </c>
      <c r="G83" s="61" t="s">
        <v>332</v>
      </c>
      <c r="H83" s="45">
        <v>0</v>
      </c>
      <c r="I83" s="45">
        <v>6</v>
      </c>
      <c r="J83" s="45">
        <v>5</v>
      </c>
      <c r="K83" s="45">
        <v>5</v>
      </c>
      <c r="L83" s="45">
        <v>5</v>
      </c>
      <c r="M83" s="45">
        <v>6</v>
      </c>
      <c r="N83" s="45">
        <v>6</v>
      </c>
      <c r="O83" s="75">
        <v>6</v>
      </c>
      <c r="P83" s="75">
        <v>5</v>
      </c>
      <c r="Q83" s="75">
        <v>7</v>
      </c>
      <c r="R83" s="59">
        <v>5</v>
      </c>
      <c r="S83" s="59">
        <v>7</v>
      </c>
      <c r="T83" s="59">
        <v>6</v>
      </c>
      <c r="U83" s="59">
        <v>7</v>
      </c>
      <c r="V83" s="59">
        <v>6</v>
      </c>
      <c r="W83" s="59">
        <v>5</v>
      </c>
      <c r="X83" s="59">
        <v>7</v>
      </c>
      <c r="Y83" s="59">
        <v>5</v>
      </c>
      <c r="Z83" s="59">
        <v>5</v>
      </c>
      <c r="AA83" s="59">
        <v>5</v>
      </c>
      <c r="AB83" s="59">
        <v>7</v>
      </c>
      <c r="AC83" s="59">
        <v>5</v>
      </c>
      <c r="AD83" s="150">
        <v>5</v>
      </c>
      <c r="AE83" s="59">
        <v>7</v>
      </c>
      <c r="AF83" s="59">
        <v>7</v>
      </c>
      <c r="AG83" s="59">
        <v>5</v>
      </c>
      <c r="AH83" s="59">
        <v>10</v>
      </c>
      <c r="AI83" s="59">
        <v>5</v>
      </c>
      <c r="AJ83" s="52">
        <v>6</v>
      </c>
      <c r="AK83" s="52">
        <v>6</v>
      </c>
      <c r="AL83" s="52">
        <v>4</v>
      </c>
      <c r="AM83" s="52">
        <v>5</v>
      </c>
      <c r="AN83" s="52">
        <v>7</v>
      </c>
      <c r="AO83" s="52">
        <v>5</v>
      </c>
      <c r="AP83" s="52">
        <v>5</v>
      </c>
      <c r="AQ83" s="52">
        <v>8</v>
      </c>
      <c r="AR83" s="52">
        <v>8</v>
      </c>
      <c r="AS83" s="52">
        <v>10</v>
      </c>
      <c r="AT83" s="52">
        <v>8</v>
      </c>
      <c r="AU83" s="52">
        <v>7</v>
      </c>
      <c r="AV83" s="52">
        <v>6</v>
      </c>
      <c r="AW83" s="52">
        <v>5</v>
      </c>
      <c r="AX83" s="52">
        <v>5</v>
      </c>
      <c r="AY83" s="52">
        <v>7</v>
      </c>
      <c r="AZ83" s="52">
        <v>8</v>
      </c>
      <c r="BA83" s="52">
        <v>10</v>
      </c>
      <c r="BB83" s="194">
        <f t="shared" si="18"/>
        <v>6.14</v>
      </c>
      <c r="BC83" s="194">
        <f t="shared" si="19"/>
        <v>5.98</v>
      </c>
      <c r="BD83" s="290" t="str">
        <f t="shared" si="22"/>
        <v>TB</v>
      </c>
      <c r="BE83" s="192">
        <f t="shared" si="20"/>
        <v>2</v>
      </c>
      <c r="BF83" s="192">
        <f t="shared" si="21"/>
        <v>3</v>
      </c>
      <c r="BG83" s="304" t="str">
        <f t="shared" si="23"/>
        <v>Học tiếp</v>
      </c>
    </row>
    <row r="84" spans="1:59" s="133" customFormat="1" ht="18.75" customHeight="1">
      <c r="A84" s="73">
        <v>68</v>
      </c>
      <c r="B84" s="442" t="s">
        <v>147</v>
      </c>
      <c r="C84" s="443" t="s">
        <v>320</v>
      </c>
      <c r="D84" s="444">
        <v>408160095</v>
      </c>
      <c r="E84" s="445" t="s">
        <v>335</v>
      </c>
      <c r="F84" s="75" t="s">
        <v>11</v>
      </c>
      <c r="G84" s="61" t="s">
        <v>332</v>
      </c>
      <c r="H84" s="45">
        <v>6</v>
      </c>
      <c r="I84" s="45">
        <v>8</v>
      </c>
      <c r="J84" s="45">
        <v>8</v>
      </c>
      <c r="K84" s="45">
        <v>5</v>
      </c>
      <c r="L84" s="45">
        <v>8</v>
      </c>
      <c r="M84" s="45">
        <v>7</v>
      </c>
      <c r="N84" s="45">
        <v>6</v>
      </c>
      <c r="O84" s="75">
        <v>5</v>
      </c>
      <c r="P84" s="75">
        <v>5</v>
      </c>
      <c r="Q84" s="75">
        <v>7</v>
      </c>
      <c r="R84" s="59">
        <v>5</v>
      </c>
      <c r="S84" s="59">
        <v>6</v>
      </c>
      <c r="T84" s="59">
        <v>5</v>
      </c>
      <c r="U84" s="59">
        <v>8</v>
      </c>
      <c r="V84" s="59">
        <v>6</v>
      </c>
      <c r="W84" s="59">
        <v>6</v>
      </c>
      <c r="X84" s="59">
        <v>6</v>
      </c>
      <c r="Y84" s="59">
        <v>5</v>
      </c>
      <c r="Z84" s="59">
        <v>5</v>
      </c>
      <c r="AA84" s="59">
        <v>6</v>
      </c>
      <c r="AB84" s="59">
        <v>6</v>
      </c>
      <c r="AC84" s="59">
        <v>6</v>
      </c>
      <c r="AD84" s="150">
        <v>6</v>
      </c>
      <c r="AE84" s="59">
        <v>5</v>
      </c>
      <c r="AF84" s="59">
        <v>4</v>
      </c>
      <c r="AG84" s="59">
        <v>5</v>
      </c>
      <c r="AH84" s="59">
        <v>0</v>
      </c>
      <c r="AI84" s="59">
        <v>6</v>
      </c>
      <c r="AJ84" s="52">
        <v>5</v>
      </c>
      <c r="AK84" s="52">
        <v>6</v>
      </c>
      <c r="AL84" s="52">
        <v>4</v>
      </c>
      <c r="AM84" s="52">
        <v>6</v>
      </c>
      <c r="AN84" s="52">
        <v>4</v>
      </c>
      <c r="AO84" s="52">
        <v>6</v>
      </c>
      <c r="AP84" s="52">
        <v>5</v>
      </c>
      <c r="AQ84" s="52">
        <v>8</v>
      </c>
      <c r="AR84" s="52">
        <v>8</v>
      </c>
      <c r="AS84" s="52">
        <v>0</v>
      </c>
      <c r="AT84" s="52">
        <v>5</v>
      </c>
      <c r="AU84" s="52">
        <v>6</v>
      </c>
      <c r="AV84" s="52">
        <v>6</v>
      </c>
      <c r="AW84" s="52">
        <v>6</v>
      </c>
      <c r="AX84" s="52">
        <v>5</v>
      </c>
      <c r="AY84" s="52">
        <v>8</v>
      </c>
      <c r="AZ84" s="52">
        <v>9</v>
      </c>
      <c r="BA84" s="52">
        <f>'HK6'!AE84</f>
        <v>0</v>
      </c>
      <c r="BB84" s="194">
        <f t="shared" si="18"/>
        <v>5.52</v>
      </c>
      <c r="BC84" s="194">
        <f t="shared" si="19"/>
        <v>5.78</v>
      </c>
      <c r="BD84" s="290" t="str">
        <f t="shared" si="22"/>
        <v>TB</v>
      </c>
      <c r="BE84" s="192">
        <f t="shared" si="20"/>
        <v>6</v>
      </c>
      <c r="BF84" s="192">
        <f t="shared" si="21"/>
        <v>13</v>
      </c>
      <c r="BG84" s="304" t="str">
        <f t="shared" si="23"/>
        <v>Học tiếp</v>
      </c>
    </row>
    <row r="85" spans="1:59" s="133" customFormat="1" ht="18.75" customHeight="1">
      <c r="A85" s="77">
        <v>69</v>
      </c>
      <c r="B85" s="55" t="s">
        <v>318</v>
      </c>
      <c r="C85" s="56" t="s">
        <v>198</v>
      </c>
      <c r="D85" s="75">
        <v>407160102</v>
      </c>
      <c r="E85" s="297" t="s">
        <v>336</v>
      </c>
      <c r="F85" s="46" t="s">
        <v>235</v>
      </c>
      <c r="G85" s="61" t="s">
        <v>332</v>
      </c>
      <c r="H85" s="45">
        <v>0</v>
      </c>
      <c r="I85" s="45">
        <v>5</v>
      </c>
      <c r="J85" s="45">
        <v>7</v>
      </c>
      <c r="K85" s="45">
        <v>7</v>
      </c>
      <c r="L85" s="45">
        <v>5</v>
      </c>
      <c r="M85" s="45">
        <v>7</v>
      </c>
      <c r="N85" s="45">
        <v>7</v>
      </c>
      <c r="O85" s="75">
        <v>5</v>
      </c>
      <c r="P85" s="75">
        <v>6</v>
      </c>
      <c r="Q85" s="75">
        <v>6</v>
      </c>
      <c r="R85" s="59">
        <v>5</v>
      </c>
      <c r="S85" s="59">
        <v>2</v>
      </c>
      <c r="T85" s="59">
        <v>5</v>
      </c>
      <c r="U85" s="59">
        <v>5</v>
      </c>
      <c r="V85" s="59">
        <v>5</v>
      </c>
      <c r="W85" s="59">
        <v>5</v>
      </c>
      <c r="X85" s="59">
        <v>7</v>
      </c>
      <c r="Y85" s="59">
        <v>6</v>
      </c>
      <c r="Z85" s="59">
        <v>5</v>
      </c>
      <c r="AA85" s="59">
        <v>5</v>
      </c>
      <c r="AB85" s="59">
        <v>6</v>
      </c>
      <c r="AC85" s="59">
        <v>5</v>
      </c>
      <c r="AD85" s="150">
        <v>5</v>
      </c>
      <c r="AE85" s="59">
        <v>5</v>
      </c>
      <c r="AF85" s="59">
        <v>6</v>
      </c>
      <c r="AG85" s="59">
        <v>5</v>
      </c>
      <c r="AH85" s="59">
        <v>10</v>
      </c>
      <c r="AI85" s="59">
        <v>0</v>
      </c>
      <c r="AJ85" s="52">
        <v>5</v>
      </c>
      <c r="AK85" s="52">
        <v>5</v>
      </c>
      <c r="AL85" s="52">
        <v>6</v>
      </c>
      <c r="AM85" s="52">
        <v>7</v>
      </c>
      <c r="AN85" s="52">
        <v>6</v>
      </c>
      <c r="AO85" s="52">
        <v>5</v>
      </c>
      <c r="AP85" s="52">
        <v>5</v>
      </c>
      <c r="AQ85" s="52">
        <v>7</v>
      </c>
      <c r="AR85" s="52">
        <v>7</v>
      </c>
      <c r="AS85" s="52">
        <f>'HK5'!AK85</f>
        <v>0</v>
      </c>
      <c r="AT85" s="52">
        <v>5</v>
      </c>
      <c r="AU85" s="52">
        <v>6</v>
      </c>
      <c r="AV85" s="52">
        <v>7</v>
      </c>
      <c r="AW85" s="52">
        <v>5</v>
      </c>
      <c r="AX85" s="52">
        <v>3</v>
      </c>
      <c r="AY85" s="52">
        <v>5</v>
      </c>
      <c r="AZ85" s="52">
        <f>'HK6'!AB85</f>
        <v>0</v>
      </c>
      <c r="BA85" s="52">
        <f>'HK6'!AE85</f>
        <v>0</v>
      </c>
      <c r="BB85" s="194">
        <f t="shared" si="18"/>
        <v>5.2</v>
      </c>
      <c r="BC85" s="194">
        <f t="shared" si="19"/>
        <v>5.51</v>
      </c>
      <c r="BD85" s="290" t="str">
        <f t="shared" si="22"/>
        <v>TB</v>
      </c>
      <c r="BE85" s="192">
        <f t="shared" si="20"/>
        <v>7</v>
      </c>
      <c r="BF85" s="192">
        <f t="shared" si="21"/>
        <v>6</v>
      </c>
      <c r="BG85" s="304" t="str">
        <f t="shared" si="23"/>
        <v>Học tiếp</v>
      </c>
    </row>
    <row r="86" spans="1:59" s="133" customFormat="1" ht="18.75" customHeight="1" thickBot="1">
      <c r="A86" s="655">
        <v>70</v>
      </c>
      <c r="B86" s="62" t="s">
        <v>329</v>
      </c>
      <c r="C86" s="63" t="s">
        <v>209</v>
      </c>
      <c r="D86" s="85">
        <v>407160105</v>
      </c>
      <c r="E86" s="656" t="s">
        <v>337</v>
      </c>
      <c r="F86" s="64" t="s">
        <v>22</v>
      </c>
      <c r="G86" s="65" t="s">
        <v>332</v>
      </c>
      <c r="H86" s="154">
        <v>0</v>
      </c>
      <c r="I86" s="154">
        <v>5</v>
      </c>
      <c r="J86" s="154">
        <v>5</v>
      </c>
      <c r="K86" s="154">
        <v>6</v>
      </c>
      <c r="L86" s="154">
        <v>5</v>
      </c>
      <c r="M86" s="154">
        <v>5</v>
      </c>
      <c r="N86" s="154">
        <v>5</v>
      </c>
      <c r="O86" s="85">
        <v>5</v>
      </c>
      <c r="P86" s="85">
        <v>5</v>
      </c>
      <c r="Q86" s="85">
        <v>5</v>
      </c>
      <c r="R86" s="198">
        <v>4</v>
      </c>
      <c r="S86" s="198">
        <v>1</v>
      </c>
      <c r="T86" s="198">
        <v>5</v>
      </c>
      <c r="U86" s="198">
        <v>6</v>
      </c>
      <c r="V86" s="198">
        <v>4</v>
      </c>
      <c r="W86" s="198">
        <v>5</v>
      </c>
      <c r="X86" s="198">
        <v>0</v>
      </c>
      <c r="Y86" s="198">
        <v>5</v>
      </c>
      <c r="Z86" s="198">
        <v>0</v>
      </c>
      <c r="AA86" s="198">
        <v>0</v>
      </c>
      <c r="AB86" s="198">
        <v>7</v>
      </c>
      <c r="AC86" s="198">
        <v>3</v>
      </c>
      <c r="AD86" s="562">
        <v>7</v>
      </c>
      <c r="AE86" s="198">
        <v>6</v>
      </c>
      <c r="AF86" s="198">
        <v>5</v>
      </c>
      <c r="AG86" s="198">
        <v>6</v>
      </c>
      <c r="AH86" s="198">
        <v>0</v>
      </c>
      <c r="AI86" s="198">
        <v>0</v>
      </c>
      <c r="AJ86" s="86">
        <v>4</v>
      </c>
      <c r="AK86" s="86">
        <v>0</v>
      </c>
      <c r="AL86" s="86">
        <v>0</v>
      </c>
      <c r="AM86" s="86">
        <v>6</v>
      </c>
      <c r="AN86" s="86">
        <v>5</v>
      </c>
      <c r="AO86" s="86">
        <v>6</v>
      </c>
      <c r="AP86" s="86">
        <v>0</v>
      </c>
      <c r="AQ86" s="86">
        <v>0</v>
      </c>
      <c r="AR86" s="86">
        <v>0</v>
      </c>
      <c r="AS86" s="86">
        <v>0</v>
      </c>
      <c r="AT86" s="86">
        <v>0</v>
      </c>
      <c r="AU86" s="86">
        <v>0</v>
      </c>
      <c r="AV86" s="86">
        <v>6</v>
      </c>
      <c r="AW86" s="86">
        <v>7</v>
      </c>
      <c r="AX86" s="86">
        <v>5</v>
      </c>
      <c r="AY86" s="86">
        <v>5</v>
      </c>
      <c r="AZ86" s="86">
        <v>0</v>
      </c>
      <c r="BA86" s="86">
        <v>0</v>
      </c>
      <c r="BB86" s="564">
        <f t="shared" si="18"/>
        <v>3.6</v>
      </c>
      <c r="BC86" s="564">
        <f t="shared" si="19"/>
        <v>4.39</v>
      </c>
      <c r="BD86" s="85" t="str">
        <f t="shared" si="22"/>
        <v>Yếu</v>
      </c>
      <c r="BE86" s="659">
        <f t="shared" si="20"/>
        <v>21</v>
      </c>
      <c r="BF86" s="659">
        <f t="shared" si="21"/>
        <v>39</v>
      </c>
      <c r="BG86" s="657" t="str">
        <f t="shared" si="23"/>
        <v>Ngừng học</v>
      </c>
    </row>
    <row r="87" spans="1:59" s="133" customFormat="1" ht="10.5" customHeight="1" thickTop="1">
      <c r="A87" s="343"/>
      <c r="B87" s="344"/>
      <c r="C87" s="344"/>
      <c r="D87" s="343"/>
      <c r="E87" s="345"/>
      <c r="F87" s="346"/>
      <c r="G87" s="347"/>
      <c r="H87" s="348"/>
      <c r="I87" s="348"/>
      <c r="J87" s="348"/>
      <c r="K87" s="348"/>
      <c r="L87" s="348"/>
      <c r="M87" s="348"/>
      <c r="N87" s="348"/>
      <c r="O87" s="343"/>
      <c r="P87" s="343"/>
      <c r="Q87" s="343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1"/>
      <c r="BC87" s="351"/>
      <c r="BD87" s="343"/>
      <c r="BE87" s="343"/>
      <c r="BF87" s="343"/>
      <c r="BG87" s="352"/>
    </row>
    <row r="88" spans="1:59" s="120" customFormat="1" ht="17.25" customHeight="1">
      <c r="A88" s="113"/>
      <c r="B88" s="114"/>
      <c r="C88" s="114"/>
      <c r="D88" s="115"/>
      <c r="E88" s="116"/>
      <c r="F88" s="115"/>
      <c r="G88" s="115"/>
      <c r="H88" s="134"/>
      <c r="I88" s="134"/>
      <c r="J88" s="134"/>
      <c r="K88" s="134"/>
      <c r="L88" s="134"/>
      <c r="M88" s="134"/>
      <c r="N88" s="134"/>
      <c r="O88" s="115"/>
      <c r="P88" s="135"/>
      <c r="Q88" s="115"/>
      <c r="R88" s="134"/>
      <c r="S88" s="135"/>
      <c r="T88" s="124"/>
      <c r="U88" s="124"/>
      <c r="V88" s="115"/>
      <c r="W88" s="136"/>
      <c r="X88" s="135"/>
      <c r="Y88" s="135"/>
      <c r="Z88" s="135"/>
      <c r="AA88" s="135"/>
      <c r="AB88" s="135"/>
      <c r="AC88" s="135"/>
      <c r="AD88" s="135"/>
      <c r="AE88" s="135"/>
      <c r="AF88" s="167" t="s">
        <v>409</v>
      </c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</row>
    <row r="89" spans="1:32" s="120" customFormat="1" ht="15" customHeight="1">
      <c r="A89" s="113"/>
      <c r="B89" s="114"/>
      <c r="D89" s="28" t="s">
        <v>231</v>
      </c>
      <c r="E89" s="121"/>
      <c r="F89" s="122"/>
      <c r="G89" s="123"/>
      <c r="H89" s="28"/>
      <c r="I89" s="28"/>
      <c r="J89" s="28"/>
      <c r="K89" s="28"/>
      <c r="L89" s="28"/>
      <c r="M89" s="28"/>
      <c r="N89" s="28"/>
      <c r="O89" s="117"/>
      <c r="Q89" s="117"/>
      <c r="R89" s="28"/>
      <c r="T89" s="118"/>
      <c r="U89" s="118"/>
      <c r="V89" s="117"/>
      <c r="W89" s="119"/>
      <c r="AF89" s="118" t="s">
        <v>410</v>
      </c>
    </row>
    <row r="90" spans="1:32" s="120" customFormat="1" ht="15" customHeight="1">
      <c r="A90" s="113"/>
      <c r="D90" s="124" t="s">
        <v>31</v>
      </c>
      <c r="E90" s="125"/>
      <c r="F90" s="113"/>
      <c r="G90" s="126"/>
      <c r="H90" s="28"/>
      <c r="I90" s="28"/>
      <c r="J90" s="28"/>
      <c r="K90" s="28"/>
      <c r="L90" s="28"/>
      <c r="M90" s="28"/>
      <c r="N90" s="28"/>
      <c r="O90" s="117"/>
      <c r="Q90" s="117"/>
      <c r="R90" s="28"/>
      <c r="T90" s="118"/>
      <c r="U90" s="118"/>
      <c r="V90" s="117"/>
      <c r="W90" s="119"/>
      <c r="AF90" s="118"/>
    </row>
    <row r="91" spans="1:32" s="120" customFormat="1" ht="13.5" customHeight="1">
      <c r="A91" s="113"/>
      <c r="D91" s="28"/>
      <c r="E91" s="125"/>
      <c r="F91" s="113"/>
      <c r="G91" s="126"/>
      <c r="H91" s="28"/>
      <c r="I91" s="28"/>
      <c r="J91" s="28"/>
      <c r="K91" s="28"/>
      <c r="L91" s="28"/>
      <c r="M91" s="28"/>
      <c r="N91" s="28"/>
      <c r="O91" s="117"/>
      <c r="Q91" s="117"/>
      <c r="R91" s="28"/>
      <c r="T91" s="118"/>
      <c r="U91" s="118"/>
      <c r="V91" s="117"/>
      <c r="W91" s="119"/>
      <c r="AF91" s="118"/>
    </row>
    <row r="92" spans="1:32" s="120" customFormat="1" ht="16.5" customHeight="1">
      <c r="A92" s="113"/>
      <c r="C92" s="118"/>
      <c r="D92" s="118"/>
      <c r="E92" s="125"/>
      <c r="F92" s="113"/>
      <c r="G92" s="126"/>
      <c r="H92" s="28"/>
      <c r="I92" s="28"/>
      <c r="J92" s="28"/>
      <c r="K92" s="28"/>
      <c r="L92" s="28"/>
      <c r="M92" s="28"/>
      <c r="N92" s="28"/>
      <c r="O92" s="117"/>
      <c r="Q92" s="117"/>
      <c r="R92" s="28"/>
      <c r="T92" s="118"/>
      <c r="U92" s="118"/>
      <c r="V92" s="117"/>
      <c r="W92" s="119"/>
      <c r="AF92" s="129"/>
    </row>
    <row r="93" spans="1:32" s="120" customFormat="1" ht="28.5" customHeight="1">
      <c r="A93" s="127"/>
      <c r="C93" s="127"/>
      <c r="D93" s="128"/>
      <c r="E93" s="125"/>
      <c r="F93" s="113"/>
      <c r="G93" s="126"/>
      <c r="H93" s="28"/>
      <c r="I93" s="28"/>
      <c r="J93" s="28"/>
      <c r="K93" s="28"/>
      <c r="L93" s="28"/>
      <c r="M93" s="28"/>
      <c r="N93" s="28"/>
      <c r="O93" s="117"/>
      <c r="Q93" s="117"/>
      <c r="R93" s="28"/>
      <c r="T93" s="129"/>
      <c r="U93" s="129"/>
      <c r="V93" s="117"/>
      <c r="W93" s="119"/>
      <c r="AF93" s="118" t="s">
        <v>302</v>
      </c>
    </row>
    <row r="94" spans="1:23" s="120" customFormat="1" ht="16.5" customHeight="1" thickBot="1">
      <c r="A94" s="113"/>
      <c r="D94" s="118" t="s">
        <v>232</v>
      </c>
      <c r="E94" s="125"/>
      <c r="F94" s="113"/>
      <c r="G94" s="126"/>
      <c r="H94" s="28"/>
      <c r="I94" s="28"/>
      <c r="J94" s="28"/>
      <c r="K94" s="28"/>
      <c r="L94" s="28"/>
      <c r="M94" s="28"/>
      <c r="N94" s="118"/>
      <c r="O94" s="117"/>
      <c r="Q94" s="117"/>
      <c r="R94" s="28"/>
      <c r="T94" s="129"/>
      <c r="U94" s="129"/>
      <c r="V94" s="117"/>
      <c r="W94" s="119"/>
    </row>
    <row r="95" spans="1:78" s="584" customFormat="1" ht="17.25" customHeight="1" thickTop="1">
      <c r="A95" s="815" t="s">
        <v>1</v>
      </c>
      <c r="B95" s="816" t="s">
        <v>354</v>
      </c>
      <c r="C95" s="817"/>
      <c r="D95" s="815" t="s">
        <v>355</v>
      </c>
      <c r="E95" s="820" t="s">
        <v>356</v>
      </c>
      <c r="F95" s="815" t="s">
        <v>57</v>
      </c>
      <c r="G95" s="604"/>
      <c r="H95" s="810" t="s">
        <v>357</v>
      </c>
      <c r="I95" s="810" t="s">
        <v>9</v>
      </c>
      <c r="J95" s="810" t="s">
        <v>293</v>
      </c>
      <c r="K95" s="810" t="s">
        <v>294</v>
      </c>
      <c r="L95" s="810" t="s">
        <v>295</v>
      </c>
      <c r="M95" s="810" t="s">
        <v>0</v>
      </c>
      <c r="N95" s="810" t="s">
        <v>358</v>
      </c>
      <c r="O95" s="810" t="s">
        <v>359</v>
      </c>
      <c r="P95" s="810" t="s">
        <v>39</v>
      </c>
      <c r="Q95" s="810" t="s">
        <v>40</v>
      </c>
      <c r="R95" s="810" t="s">
        <v>35</v>
      </c>
      <c r="S95" s="810" t="s">
        <v>36</v>
      </c>
      <c r="T95" s="810" t="s">
        <v>360</v>
      </c>
      <c r="U95" s="810" t="s">
        <v>361</v>
      </c>
      <c r="V95" s="810" t="s">
        <v>362</v>
      </c>
      <c r="W95" s="810" t="s">
        <v>66</v>
      </c>
      <c r="X95" s="810" t="s">
        <v>363</v>
      </c>
      <c r="Y95" s="810" t="s">
        <v>364</v>
      </c>
      <c r="Z95" s="810" t="s">
        <v>78</v>
      </c>
      <c r="AA95" s="810" t="s">
        <v>365</v>
      </c>
      <c r="AB95" s="810" t="s">
        <v>366</v>
      </c>
      <c r="AC95" s="810" t="s">
        <v>367</v>
      </c>
      <c r="AD95" s="810" t="s">
        <v>368</v>
      </c>
      <c r="AE95" s="810" t="s">
        <v>369</v>
      </c>
      <c r="AF95" s="810" t="s">
        <v>62</v>
      </c>
      <c r="AG95" s="810" t="s">
        <v>342</v>
      </c>
      <c r="AH95" s="810" t="s">
        <v>370</v>
      </c>
      <c r="AI95" s="810" t="s">
        <v>76</v>
      </c>
      <c r="AJ95" s="810" t="s">
        <v>371</v>
      </c>
      <c r="AK95" s="810" t="s">
        <v>372</v>
      </c>
      <c r="AL95" s="810" t="s">
        <v>373</v>
      </c>
      <c r="AM95" s="810" t="s">
        <v>374</v>
      </c>
      <c r="AN95" s="810" t="s">
        <v>375</v>
      </c>
      <c r="AO95" s="810" t="s">
        <v>376</v>
      </c>
      <c r="AP95" s="810" t="s">
        <v>377</v>
      </c>
      <c r="AQ95" s="810" t="s">
        <v>378</v>
      </c>
      <c r="AR95" s="810" t="s">
        <v>379</v>
      </c>
      <c r="AS95" s="810" t="s">
        <v>310</v>
      </c>
      <c r="AT95" s="810" t="s">
        <v>339</v>
      </c>
      <c r="AU95" s="810" t="s">
        <v>380</v>
      </c>
      <c r="AV95" s="810" t="s">
        <v>343</v>
      </c>
      <c r="AW95" s="810" t="s">
        <v>341</v>
      </c>
      <c r="AX95" s="810" t="s">
        <v>381</v>
      </c>
      <c r="AY95" s="811" t="s">
        <v>316</v>
      </c>
      <c r="AZ95" s="811" t="s">
        <v>317</v>
      </c>
      <c r="BA95" s="811" t="s">
        <v>345</v>
      </c>
      <c r="BB95" s="810" t="s">
        <v>382</v>
      </c>
      <c r="BC95" s="810" t="s">
        <v>383</v>
      </c>
      <c r="BD95" s="808" t="s">
        <v>384</v>
      </c>
      <c r="BE95" s="808" t="s">
        <v>385</v>
      </c>
      <c r="BF95" s="808" t="s">
        <v>386</v>
      </c>
      <c r="BG95" s="808" t="s">
        <v>387</v>
      </c>
      <c r="BH95" s="808" t="s">
        <v>388</v>
      </c>
      <c r="BI95" s="808" t="s">
        <v>389</v>
      </c>
      <c r="BJ95" s="804" t="s">
        <v>390</v>
      </c>
      <c r="BK95" s="806" t="s">
        <v>391</v>
      </c>
      <c r="BL95" s="804" t="s">
        <v>392</v>
      </c>
      <c r="BM95" s="804" t="s">
        <v>393</v>
      </c>
      <c r="BN95" s="806" t="s">
        <v>394</v>
      </c>
      <c r="BO95" s="804" t="s">
        <v>395</v>
      </c>
      <c r="BP95" s="804" t="s">
        <v>396</v>
      </c>
      <c r="BQ95" s="806" t="s">
        <v>397</v>
      </c>
      <c r="BR95" s="804" t="s">
        <v>398</v>
      </c>
      <c r="BS95" s="803" t="s">
        <v>399</v>
      </c>
      <c r="BT95" s="803" t="s">
        <v>400</v>
      </c>
      <c r="BU95" s="803" t="s">
        <v>74</v>
      </c>
      <c r="BV95" s="803" t="s">
        <v>41</v>
      </c>
      <c r="BW95" s="803" t="s">
        <v>401</v>
      </c>
      <c r="BX95" s="583"/>
      <c r="BY95" s="583"/>
      <c r="BZ95" s="583"/>
    </row>
    <row r="96" spans="1:78" s="603" customFormat="1" ht="90.75" customHeight="1">
      <c r="A96" s="815"/>
      <c r="B96" s="818"/>
      <c r="C96" s="819"/>
      <c r="D96" s="815"/>
      <c r="E96" s="820"/>
      <c r="F96" s="815"/>
      <c r="G96" s="604"/>
      <c r="H96" s="810"/>
      <c r="I96" s="810"/>
      <c r="J96" s="810"/>
      <c r="K96" s="810"/>
      <c r="L96" s="810"/>
      <c r="M96" s="810"/>
      <c r="N96" s="810"/>
      <c r="O96" s="810"/>
      <c r="P96" s="810"/>
      <c r="Q96" s="810"/>
      <c r="R96" s="810"/>
      <c r="S96" s="810"/>
      <c r="T96" s="810"/>
      <c r="U96" s="810"/>
      <c r="V96" s="810"/>
      <c r="W96" s="810"/>
      <c r="X96" s="810"/>
      <c r="Y96" s="810"/>
      <c r="Z96" s="810"/>
      <c r="AA96" s="810"/>
      <c r="AB96" s="810"/>
      <c r="AC96" s="810"/>
      <c r="AD96" s="810"/>
      <c r="AE96" s="810"/>
      <c r="AF96" s="810"/>
      <c r="AG96" s="810"/>
      <c r="AH96" s="810"/>
      <c r="AI96" s="810"/>
      <c r="AJ96" s="810"/>
      <c r="AK96" s="810"/>
      <c r="AL96" s="810"/>
      <c r="AM96" s="810"/>
      <c r="AN96" s="810"/>
      <c r="AO96" s="810"/>
      <c r="AP96" s="810"/>
      <c r="AQ96" s="810"/>
      <c r="AR96" s="810"/>
      <c r="AS96" s="810"/>
      <c r="AT96" s="810"/>
      <c r="AU96" s="810"/>
      <c r="AV96" s="810"/>
      <c r="AW96" s="810"/>
      <c r="AX96" s="810"/>
      <c r="AY96" s="812"/>
      <c r="AZ96" s="812"/>
      <c r="BA96" s="812"/>
      <c r="BB96" s="810"/>
      <c r="BC96" s="810"/>
      <c r="BD96" s="809"/>
      <c r="BE96" s="809"/>
      <c r="BF96" s="809"/>
      <c r="BG96" s="809"/>
      <c r="BH96" s="809"/>
      <c r="BI96" s="809"/>
      <c r="BJ96" s="805"/>
      <c r="BK96" s="807"/>
      <c r="BL96" s="805"/>
      <c r="BM96" s="805"/>
      <c r="BN96" s="807"/>
      <c r="BO96" s="805"/>
      <c r="BP96" s="805"/>
      <c r="BQ96" s="807"/>
      <c r="BR96" s="805"/>
      <c r="BS96" s="803"/>
      <c r="BT96" s="803"/>
      <c r="BU96" s="803"/>
      <c r="BV96" s="803"/>
      <c r="BW96" s="803"/>
      <c r="BX96" s="602"/>
      <c r="BY96" s="602"/>
      <c r="BZ96" s="602"/>
    </row>
    <row r="97" spans="1:78" s="601" customFormat="1" ht="13.5" customHeight="1">
      <c r="A97" s="815"/>
      <c r="B97" s="818"/>
      <c r="C97" s="819"/>
      <c r="D97" s="815"/>
      <c r="E97" s="820"/>
      <c r="F97" s="815"/>
      <c r="G97" s="604"/>
      <c r="H97" s="605">
        <v>4</v>
      </c>
      <c r="I97" s="605">
        <v>5</v>
      </c>
      <c r="J97" s="605">
        <v>3</v>
      </c>
      <c r="K97" s="605">
        <v>5</v>
      </c>
      <c r="L97" s="605">
        <v>4</v>
      </c>
      <c r="M97" s="605">
        <v>0</v>
      </c>
      <c r="N97" s="605">
        <v>3</v>
      </c>
      <c r="O97" s="605">
        <v>3</v>
      </c>
      <c r="P97" s="605">
        <v>4</v>
      </c>
      <c r="Q97" s="605">
        <v>4</v>
      </c>
      <c r="R97" s="606">
        <v>0</v>
      </c>
      <c r="S97" s="606">
        <v>0</v>
      </c>
      <c r="T97" s="605">
        <v>1</v>
      </c>
      <c r="U97" s="605">
        <v>3</v>
      </c>
      <c r="V97" s="605">
        <v>4</v>
      </c>
      <c r="W97" s="605">
        <v>4</v>
      </c>
      <c r="X97" s="607">
        <v>7.5</v>
      </c>
      <c r="Y97" s="605">
        <v>4</v>
      </c>
      <c r="Z97" s="605">
        <v>5</v>
      </c>
      <c r="AA97" s="605">
        <v>0</v>
      </c>
      <c r="AB97" s="605">
        <v>1</v>
      </c>
      <c r="AC97" s="606">
        <v>4</v>
      </c>
      <c r="AD97" s="606">
        <v>4</v>
      </c>
      <c r="AE97" s="606">
        <v>3</v>
      </c>
      <c r="AF97" s="606">
        <v>3</v>
      </c>
      <c r="AG97" s="606">
        <v>3</v>
      </c>
      <c r="AH97" s="606">
        <v>5</v>
      </c>
      <c r="AI97" s="606">
        <v>5</v>
      </c>
      <c r="AJ97" s="606">
        <v>0</v>
      </c>
      <c r="AK97" s="608">
        <v>1</v>
      </c>
      <c r="AL97" s="606">
        <v>4</v>
      </c>
      <c r="AM97" s="606">
        <v>3</v>
      </c>
      <c r="AN97" s="606">
        <v>3</v>
      </c>
      <c r="AO97" s="606">
        <v>5</v>
      </c>
      <c r="AP97" s="606">
        <v>4</v>
      </c>
      <c r="AQ97" s="606">
        <v>3</v>
      </c>
      <c r="AR97" s="606">
        <v>4</v>
      </c>
      <c r="AS97" s="606">
        <v>0</v>
      </c>
      <c r="AT97" s="609">
        <v>4</v>
      </c>
      <c r="AU97" s="609">
        <v>4</v>
      </c>
      <c r="AV97" s="609">
        <v>4</v>
      </c>
      <c r="AW97" s="609">
        <v>3</v>
      </c>
      <c r="AX97" s="609">
        <v>6</v>
      </c>
      <c r="AY97" s="609">
        <v>0</v>
      </c>
      <c r="AZ97" s="609">
        <v>0</v>
      </c>
      <c r="BA97" s="609">
        <v>0</v>
      </c>
      <c r="BB97" s="610">
        <v>1</v>
      </c>
      <c r="BC97" s="610">
        <v>1</v>
      </c>
      <c r="BD97" s="609">
        <v>4</v>
      </c>
      <c r="BE97" s="609">
        <v>3</v>
      </c>
      <c r="BF97" s="609">
        <v>4</v>
      </c>
      <c r="BG97" s="609">
        <v>4</v>
      </c>
      <c r="BH97" s="609">
        <v>4</v>
      </c>
      <c r="BI97" s="609">
        <v>4</v>
      </c>
      <c r="BJ97" s="609">
        <v>3</v>
      </c>
      <c r="BK97" s="609">
        <v>4</v>
      </c>
      <c r="BL97" s="609">
        <v>4</v>
      </c>
      <c r="BM97" s="609">
        <v>3</v>
      </c>
      <c r="BN97" s="609">
        <v>4</v>
      </c>
      <c r="BO97" s="609">
        <v>1</v>
      </c>
      <c r="BP97" s="609">
        <v>1</v>
      </c>
      <c r="BQ97" s="609">
        <v>1</v>
      </c>
      <c r="BR97" s="609">
        <v>1</v>
      </c>
      <c r="BS97" s="611">
        <v>186.5</v>
      </c>
      <c r="BT97" s="612"/>
      <c r="BU97" s="612"/>
      <c r="BV97" s="612"/>
      <c r="BW97" s="612"/>
      <c r="BX97" s="600"/>
      <c r="BY97" s="600"/>
      <c r="BZ97" s="600"/>
    </row>
    <row r="98" spans="1:78" s="626" customFormat="1" ht="30" customHeight="1" hidden="1">
      <c r="A98" s="613">
        <v>9</v>
      </c>
      <c r="B98" s="614" t="s">
        <v>319</v>
      </c>
      <c r="C98" s="615" t="s">
        <v>314</v>
      </c>
      <c r="D98" s="616">
        <v>408160073</v>
      </c>
      <c r="E98" s="617" t="s">
        <v>334</v>
      </c>
      <c r="F98" s="613" t="s">
        <v>334</v>
      </c>
      <c r="G98" s="613"/>
      <c r="H98" s="618">
        <v>5</v>
      </c>
      <c r="I98" s="618">
        <v>6</v>
      </c>
      <c r="J98" s="618">
        <v>5</v>
      </c>
      <c r="K98" s="618">
        <v>5</v>
      </c>
      <c r="L98" s="618">
        <v>4</v>
      </c>
      <c r="M98" s="618">
        <v>6</v>
      </c>
      <c r="N98" s="618">
        <v>6</v>
      </c>
      <c r="O98" s="618">
        <v>5</v>
      </c>
      <c r="P98" s="618">
        <v>5</v>
      </c>
      <c r="Q98" s="618">
        <v>5</v>
      </c>
      <c r="R98" s="619">
        <v>7</v>
      </c>
      <c r="S98" s="620">
        <v>0</v>
      </c>
      <c r="T98" s="618">
        <v>5</v>
      </c>
      <c r="U98" s="618">
        <v>6</v>
      </c>
      <c r="V98" s="618">
        <v>6</v>
      </c>
      <c r="W98" s="618">
        <v>5</v>
      </c>
      <c r="X98" s="618">
        <v>7</v>
      </c>
      <c r="Y98" s="618">
        <v>7</v>
      </c>
      <c r="Z98" s="618">
        <v>5</v>
      </c>
      <c r="AA98" s="618">
        <v>5</v>
      </c>
      <c r="AB98" s="618">
        <v>5</v>
      </c>
      <c r="AC98" s="619">
        <v>5</v>
      </c>
      <c r="AD98" s="619">
        <v>5</v>
      </c>
      <c r="AE98" s="619">
        <v>7</v>
      </c>
      <c r="AF98" s="619">
        <v>7</v>
      </c>
      <c r="AG98" s="619">
        <v>5</v>
      </c>
      <c r="AH98" s="619">
        <v>5</v>
      </c>
      <c r="AI98" s="619">
        <v>7</v>
      </c>
      <c r="AJ98" s="621">
        <v>5</v>
      </c>
      <c r="AK98" s="621">
        <v>10</v>
      </c>
      <c r="AL98" s="619">
        <v>6</v>
      </c>
      <c r="AM98" s="619">
        <v>6</v>
      </c>
      <c r="AN98" s="619">
        <v>4</v>
      </c>
      <c r="AO98" s="619">
        <v>5</v>
      </c>
      <c r="AP98" s="619">
        <v>7</v>
      </c>
      <c r="AQ98" s="619">
        <v>7</v>
      </c>
      <c r="AR98" s="619">
        <v>5</v>
      </c>
      <c r="AS98" s="619">
        <v>5</v>
      </c>
      <c r="AT98" s="619">
        <v>8</v>
      </c>
      <c r="AU98" s="619">
        <v>7</v>
      </c>
      <c r="AV98" s="619">
        <v>5</v>
      </c>
      <c r="AW98" s="620">
        <v>6</v>
      </c>
      <c r="AX98" s="619">
        <v>7</v>
      </c>
      <c r="AY98" s="620">
        <v>8</v>
      </c>
      <c r="AZ98" s="620">
        <v>8</v>
      </c>
      <c r="BA98" s="620">
        <v>8</v>
      </c>
      <c r="BB98" s="620">
        <v>10</v>
      </c>
      <c r="BC98" s="620">
        <v>10</v>
      </c>
      <c r="BD98" s="620">
        <v>6</v>
      </c>
      <c r="BE98" s="620">
        <v>6</v>
      </c>
      <c r="BF98" s="620">
        <v>6</v>
      </c>
      <c r="BG98" s="620">
        <v>7</v>
      </c>
      <c r="BH98" s="620">
        <v>5</v>
      </c>
      <c r="BI98" s="620">
        <v>5</v>
      </c>
      <c r="BJ98" s="619">
        <v>5</v>
      </c>
      <c r="BK98" s="619">
        <v>6</v>
      </c>
      <c r="BL98" s="619">
        <v>6</v>
      </c>
      <c r="BM98" s="619">
        <v>6</v>
      </c>
      <c r="BN98" s="619">
        <v>0</v>
      </c>
      <c r="BO98" s="619">
        <v>3</v>
      </c>
      <c r="BP98" s="619">
        <v>6</v>
      </c>
      <c r="BQ98" s="619">
        <v>5</v>
      </c>
      <c r="BR98" s="619">
        <v>5</v>
      </c>
      <c r="BS98" s="622">
        <v>5.71</v>
      </c>
      <c r="BT98" s="623" t="s">
        <v>403</v>
      </c>
      <c r="BU98" s="623">
        <v>5</v>
      </c>
      <c r="BV98" s="623">
        <v>12</v>
      </c>
      <c r="BW98" s="624" t="s">
        <v>404</v>
      </c>
      <c r="BX98" s="625">
        <v>1</v>
      </c>
      <c r="BY98" s="625"/>
      <c r="BZ98" s="625"/>
    </row>
    <row r="99" spans="1:78" s="654" customFormat="1" ht="30" customHeight="1">
      <c r="A99" s="640">
        <v>30</v>
      </c>
      <c r="B99" s="641" t="s">
        <v>405</v>
      </c>
      <c r="C99" s="642" t="s">
        <v>320</v>
      </c>
      <c r="D99" s="643">
        <v>408160095</v>
      </c>
      <c r="E99" s="644" t="s">
        <v>402</v>
      </c>
      <c r="F99" s="645" t="s">
        <v>402</v>
      </c>
      <c r="G99" s="645"/>
      <c r="H99" s="646">
        <v>5</v>
      </c>
      <c r="I99" s="646">
        <v>8</v>
      </c>
      <c r="J99" s="646">
        <v>8</v>
      </c>
      <c r="K99" s="646">
        <v>8</v>
      </c>
      <c r="L99" s="646">
        <v>7</v>
      </c>
      <c r="M99" s="646">
        <v>6</v>
      </c>
      <c r="N99" s="646">
        <v>5</v>
      </c>
      <c r="O99" s="646">
        <v>6</v>
      </c>
      <c r="P99" s="646">
        <v>5</v>
      </c>
      <c r="Q99" s="646">
        <v>5</v>
      </c>
      <c r="R99" s="647">
        <v>6</v>
      </c>
      <c r="S99" s="648">
        <v>6</v>
      </c>
      <c r="T99" s="646">
        <v>5</v>
      </c>
      <c r="U99" s="646">
        <v>6</v>
      </c>
      <c r="V99" s="646">
        <v>5</v>
      </c>
      <c r="W99" s="646">
        <v>5</v>
      </c>
      <c r="X99" s="646">
        <v>7</v>
      </c>
      <c r="Y99" s="646">
        <v>6</v>
      </c>
      <c r="Z99" s="646">
        <v>6</v>
      </c>
      <c r="AA99" s="646">
        <v>6</v>
      </c>
      <c r="AB99" s="646">
        <v>5</v>
      </c>
      <c r="AC99" s="647">
        <v>6</v>
      </c>
      <c r="AD99" s="647">
        <v>5</v>
      </c>
      <c r="AE99" s="647">
        <v>5</v>
      </c>
      <c r="AF99" s="647">
        <v>8</v>
      </c>
      <c r="AG99" s="647">
        <v>6</v>
      </c>
      <c r="AH99" s="647">
        <v>6</v>
      </c>
      <c r="AI99" s="647">
        <v>6</v>
      </c>
      <c r="AJ99" s="649">
        <v>6</v>
      </c>
      <c r="AK99" s="649">
        <v>0</v>
      </c>
      <c r="AL99" s="647">
        <v>5</v>
      </c>
      <c r="AM99" s="647">
        <v>6</v>
      </c>
      <c r="AN99" s="647">
        <v>4</v>
      </c>
      <c r="AO99" s="647">
        <v>6</v>
      </c>
      <c r="AP99" s="647">
        <v>4</v>
      </c>
      <c r="AQ99" s="647">
        <v>4</v>
      </c>
      <c r="AR99" s="647">
        <v>6</v>
      </c>
      <c r="AS99" s="647">
        <v>5</v>
      </c>
      <c r="AT99" s="647">
        <v>5</v>
      </c>
      <c r="AU99" s="647">
        <v>6</v>
      </c>
      <c r="AV99" s="647">
        <v>5</v>
      </c>
      <c r="AW99" s="648">
        <v>6</v>
      </c>
      <c r="AX99" s="647">
        <v>8</v>
      </c>
      <c r="AY99" s="648">
        <v>8</v>
      </c>
      <c r="AZ99" s="648">
        <v>8</v>
      </c>
      <c r="BA99" s="648">
        <v>9</v>
      </c>
      <c r="BB99" s="648">
        <v>0</v>
      </c>
      <c r="BC99" s="648">
        <v>0</v>
      </c>
      <c r="BD99" s="648">
        <v>6</v>
      </c>
      <c r="BE99" s="648">
        <v>6</v>
      </c>
      <c r="BF99" s="648">
        <v>6</v>
      </c>
      <c r="BG99" s="648">
        <v>7</v>
      </c>
      <c r="BH99" s="648">
        <v>5</v>
      </c>
      <c r="BI99" s="648">
        <v>5</v>
      </c>
      <c r="BJ99" s="647">
        <v>0</v>
      </c>
      <c r="BK99" s="647">
        <v>0</v>
      </c>
      <c r="BL99" s="647">
        <v>0</v>
      </c>
      <c r="BM99" s="647">
        <v>0</v>
      </c>
      <c r="BN99" s="647">
        <v>0</v>
      </c>
      <c r="BO99" s="647">
        <v>0</v>
      </c>
      <c r="BP99" s="647">
        <v>0</v>
      </c>
      <c r="BQ99" s="647">
        <v>0</v>
      </c>
      <c r="BR99" s="647">
        <v>0</v>
      </c>
      <c r="BS99" s="650">
        <v>5.13</v>
      </c>
      <c r="BT99" s="651" t="s">
        <v>403</v>
      </c>
      <c r="BU99" s="651">
        <v>15</v>
      </c>
      <c r="BV99" s="651">
        <v>35</v>
      </c>
      <c r="BW99" s="652" t="s">
        <v>404</v>
      </c>
      <c r="BX99" s="653">
        <v>1</v>
      </c>
      <c r="BY99" s="653"/>
      <c r="BZ99" s="653"/>
    </row>
    <row r="100" spans="1:78" s="597" customFormat="1" ht="30" customHeight="1">
      <c r="A100" s="585">
        <v>37</v>
      </c>
      <c r="B100" s="586" t="s">
        <v>318</v>
      </c>
      <c r="C100" s="587" t="s">
        <v>198</v>
      </c>
      <c r="D100" s="585">
        <v>407160102</v>
      </c>
      <c r="E100" s="588" t="s">
        <v>336</v>
      </c>
      <c r="F100" s="598" t="s">
        <v>336</v>
      </c>
      <c r="G100" s="598"/>
      <c r="H100" s="589">
        <v>7</v>
      </c>
      <c r="I100" s="589">
        <v>5</v>
      </c>
      <c r="J100" s="589">
        <v>7</v>
      </c>
      <c r="K100" s="589">
        <v>5</v>
      </c>
      <c r="L100" s="589">
        <v>7</v>
      </c>
      <c r="M100" s="589">
        <v>7</v>
      </c>
      <c r="N100" s="589">
        <v>5</v>
      </c>
      <c r="O100" s="589">
        <v>5</v>
      </c>
      <c r="P100" s="589">
        <v>6</v>
      </c>
      <c r="Q100" s="589">
        <v>5</v>
      </c>
      <c r="R100" s="590">
        <v>2</v>
      </c>
      <c r="S100" s="591">
        <v>0</v>
      </c>
      <c r="T100" s="589">
        <v>5</v>
      </c>
      <c r="U100" s="589">
        <v>5</v>
      </c>
      <c r="V100" s="589">
        <v>5</v>
      </c>
      <c r="W100" s="589">
        <v>6</v>
      </c>
      <c r="X100" s="589">
        <v>6</v>
      </c>
      <c r="Y100" s="589">
        <v>7</v>
      </c>
      <c r="Z100" s="589">
        <v>5</v>
      </c>
      <c r="AA100" s="589">
        <v>5</v>
      </c>
      <c r="AB100" s="589">
        <v>5</v>
      </c>
      <c r="AC100" s="590">
        <v>5</v>
      </c>
      <c r="AD100" s="590">
        <v>6</v>
      </c>
      <c r="AE100" s="590">
        <v>5</v>
      </c>
      <c r="AF100" s="590">
        <v>5</v>
      </c>
      <c r="AG100" s="590">
        <v>5</v>
      </c>
      <c r="AH100" s="590">
        <v>5</v>
      </c>
      <c r="AI100" s="590">
        <v>6</v>
      </c>
      <c r="AJ100" s="592">
        <v>0</v>
      </c>
      <c r="AK100" s="592">
        <v>10</v>
      </c>
      <c r="AL100" s="590">
        <v>5</v>
      </c>
      <c r="AM100" s="590">
        <v>5</v>
      </c>
      <c r="AN100" s="590">
        <v>6</v>
      </c>
      <c r="AO100" s="590">
        <v>7</v>
      </c>
      <c r="AP100" s="590">
        <v>6</v>
      </c>
      <c r="AQ100" s="590">
        <v>6</v>
      </c>
      <c r="AR100" s="590">
        <v>5</v>
      </c>
      <c r="AS100" s="590">
        <v>5</v>
      </c>
      <c r="AT100" s="590">
        <v>5</v>
      </c>
      <c r="AU100" s="590">
        <v>6</v>
      </c>
      <c r="AV100" s="590">
        <v>3</v>
      </c>
      <c r="AW100" s="591">
        <v>7</v>
      </c>
      <c r="AX100" s="590">
        <v>5</v>
      </c>
      <c r="AY100" s="591">
        <v>7</v>
      </c>
      <c r="AZ100" s="591">
        <v>7</v>
      </c>
      <c r="BA100" s="591">
        <v>0</v>
      </c>
      <c r="BB100" s="591">
        <v>0</v>
      </c>
      <c r="BC100" s="591">
        <v>0</v>
      </c>
      <c r="BD100" s="591">
        <v>8</v>
      </c>
      <c r="BE100" s="591">
        <v>6</v>
      </c>
      <c r="BF100" s="591">
        <v>6</v>
      </c>
      <c r="BG100" s="591">
        <v>6</v>
      </c>
      <c r="BH100" s="591">
        <v>5</v>
      </c>
      <c r="BI100" s="591">
        <v>5</v>
      </c>
      <c r="BJ100" s="590">
        <v>5</v>
      </c>
      <c r="BK100" s="590">
        <v>7</v>
      </c>
      <c r="BL100" s="590">
        <v>7</v>
      </c>
      <c r="BM100" s="590">
        <v>6</v>
      </c>
      <c r="BN100" s="590">
        <v>0</v>
      </c>
      <c r="BO100" s="590">
        <v>3</v>
      </c>
      <c r="BP100" s="590">
        <v>7</v>
      </c>
      <c r="BQ100" s="590">
        <v>0</v>
      </c>
      <c r="BR100" s="590">
        <v>5</v>
      </c>
      <c r="BS100" s="593">
        <v>5.47</v>
      </c>
      <c r="BT100" s="594" t="s">
        <v>403</v>
      </c>
      <c r="BU100" s="594">
        <v>10</v>
      </c>
      <c r="BV100" s="594">
        <v>12</v>
      </c>
      <c r="BW100" s="595" t="s">
        <v>404</v>
      </c>
      <c r="BX100" s="596">
        <v>1</v>
      </c>
      <c r="BY100" s="596"/>
      <c r="BZ100" s="596"/>
    </row>
    <row r="101" spans="1:78" s="599" customFormat="1" ht="30" customHeight="1">
      <c r="A101" s="627">
        <v>38</v>
      </c>
      <c r="B101" s="628" t="s">
        <v>329</v>
      </c>
      <c r="C101" s="629" t="s">
        <v>209</v>
      </c>
      <c r="D101" s="627">
        <v>407160105</v>
      </c>
      <c r="E101" s="630" t="s">
        <v>337</v>
      </c>
      <c r="F101" s="631" t="s">
        <v>337</v>
      </c>
      <c r="G101" s="631"/>
      <c r="H101" s="632">
        <v>6</v>
      </c>
      <c r="I101" s="632">
        <v>5</v>
      </c>
      <c r="J101" s="632">
        <v>5</v>
      </c>
      <c r="K101" s="632">
        <v>5</v>
      </c>
      <c r="L101" s="632">
        <v>5</v>
      </c>
      <c r="M101" s="632">
        <v>5</v>
      </c>
      <c r="N101" s="632">
        <v>5</v>
      </c>
      <c r="O101" s="632">
        <v>5</v>
      </c>
      <c r="P101" s="632">
        <v>5</v>
      </c>
      <c r="Q101" s="632">
        <v>4</v>
      </c>
      <c r="R101" s="633">
        <v>1</v>
      </c>
      <c r="S101" s="634">
        <v>0</v>
      </c>
      <c r="T101" s="632">
        <v>0</v>
      </c>
      <c r="U101" s="632">
        <v>4</v>
      </c>
      <c r="V101" s="632">
        <v>5</v>
      </c>
      <c r="W101" s="632">
        <v>5</v>
      </c>
      <c r="X101" s="632">
        <v>5</v>
      </c>
      <c r="Y101" s="632">
        <v>0</v>
      </c>
      <c r="Z101" s="632">
        <v>7</v>
      </c>
      <c r="AA101" s="632">
        <v>0</v>
      </c>
      <c r="AB101" s="632">
        <v>6</v>
      </c>
      <c r="AC101" s="633">
        <v>5</v>
      </c>
      <c r="AD101" s="633">
        <v>7</v>
      </c>
      <c r="AE101" s="633">
        <v>6</v>
      </c>
      <c r="AF101" s="633">
        <v>6</v>
      </c>
      <c r="AG101" s="633">
        <v>7</v>
      </c>
      <c r="AH101" s="633">
        <v>3</v>
      </c>
      <c r="AI101" s="633">
        <v>7</v>
      </c>
      <c r="AJ101" s="635">
        <v>0</v>
      </c>
      <c r="AK101" s="635">
        <v>0</v>
      </c>
      <c r="AL101" s="633">
        <v>4</v>
      </c>
      <c r="AM101" s="633">
        <v>0</v>
      </c>
      <c r="AN101" s="633">
        <v>0</v>
      </c>
      <c r="AO101" s="633">
        <v>6</v>
      </c>
      <c r="AP101" s="633">
        <v>5</v>
      </c>
      <c r="AQ101" s="633">
        <v>5</v>
      </c>
      <c r="AR101" s="633">
        <v>6</v>
      </c>
      <c r="AS101" s="633">
        <v>0</v>
      </c>
      <c r="AT101" s="633">
        <v>0</v>
      </c>
      <c r="AU101" s="633">
        <v>0</v>
      </c>
      <c r="AV101" s="633">
        <v>5</v>
      </c>
      <c r="AW101" s="634">
        <v>6</v>
      </c>
      <c r="AX101" s="633">
        <v>5</v>
      </c>
      <c r="AY101" s="634">
        <v>0</v>
      </c>
      <c r="AZ101" s="634">
        <v>0</v>
      </c>
      <c r="BA101" s="634">
        <v>0</v>
      </c>
      <c r="BB101" s="634">
        <v>0</v>
      </c>
      <c r="BC101" s="634">
        <v>0</v>
      </c>
      <c r="BD101" s="634">
        <v>5</v>
      </c>
      <c r="BE101" s="634">
        <v>5</v>
      </c>
      <c r="BF101" s="634">
        <v>3</v>
      </c>
      <c r="BG101" s="634">
        <v>0</v>
      </c>
      <c r="BH101" s="634">
        <v>0</v>
      </c>
      <c r="BI101" s="634">
        <v>3</v>
      </c>
      <c r="BJ101" s="633">
        <v>0</v>
      </c>
      <c r="BK101" s="633">
        <v>0</v>
      </c>
      <c r="BL101" s="633">
        <v>0</v>
      </c>
      <c r="BM101" s="633">
        <v>0</v>
      </c>
      <c r="BN101" s="633">
        <v>0</v>
      </c>
      <c r="BO101" s="633">
        <v>0</v>
      </c>
      <c r="BP101" s="633">
        <v>0</v>
      </c>
      <c r="BQ101" s="633">
        <v>0</v>
      </c>
      <c r="BR101" s="633">
        <v>0</v>
      </c>
      <c r="BS101" s="636">
        <v>3.71</v>
      </c>
      <c r="BT101" s="637" t="s">
        <v>407</v>
      </c>
      <c r="BU101" s="637">
        <v>34</v>
      </c>
      <c r="BV101" s="637">
        <v>76</v>
      </c>
      <c r="BW101" s="638" t="s">
        <v>404</v>
      </c>
      <c r="BX101" s="639">
        <v>1</v>
      </c>
      <c r="BY101" s="639"/>
      <c r="BZ101" s="639"/>
    </row>
    <row r="102" spans="2:43" s="1" customFormat="1" ht="18.75">
      <c r="B102" s="10" t="s">
        <v>327</v>
      </c>
      <c r="C102" s="10"/>
      <c r="D102" s="130"/>
      <c r="E102" s="11"/>
      <c r="F102" s="11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6"/>
      <c r="AA102" s="7"/>
      <c r="AC102" s="241"/>
      <c r="AD102" s="7"/>
      <c r="AG102" s="7"/>
      <c r="AJ102" s="7"/>
      <c r="AL102" s="111"/>
      <c r="AM102" s="131"/>
      <c r="AP102" s="120"/>
      <c r="AQ102" s="120"/>
    </row>
    <row r="103" spans="1:43" s="224" customFormat="1" ht="22.5" customHeight="1">
      <c r="A103" s="270">
        <v>10</v>
      </c>
      <c r="B103" s="215" t="s">
        <v>210</v>
      </c>
      <c r="C103" s="216" t="s">
        <v>110</v>
      </c>
      <c r="D103" s="235">
        <v>409160057</v>
      </c>
      <c r="E103" s="218" t="s">
        <v>245</v>
      </c>
      <c r="F103" s="219" t="s">
        <v>19</v>
      </c>
      <c r="G103" s="236" t="s">
        <v>93</v>
      </c>
      <c r="H103" s="221"/>
      <c r="I103" s="237"/>
      <c r="J103" s="217">
        <f>IF(I103="",H103,IF(H103&gt;=5,I103,MAX(H103,I103)))</f>
        <v>0</v>
      </c>
      <c r="K103" s="221"/>
      <c r="L103" s="237"/>
      <c r="M103" s="217">
        <f>IF(L103="",K103,IF(K103&gt;=5,L103,MAX(K103,L103)))</f>
        <v>0</v>
      </c>
      <c r="N103" s="221"/>
      <c r="O103" s="237"/>
      <c r="P103" s="217">
        <f>IF(O103="",N103,IF(N103&gt;=5,O103,MAX(N103,O103)))</f>
        <v>0</v>
      </c>
      <c r="Q103" s="221"/>
      <c r="R103" s="237"/>
      <c r="S103" s="217">
        <f>IF(R103="",Q103,IF(Q103&gt;=5,R103,MAX(Q103,R103)))</f>
        <v>0</v>
      </c>
      <c r="T103" s="221"/>
      <c r="U103" s="237"/>
      <c r="V103" s="217">
        <f>IF(U103="",T103,IF(T103&gt;=5,U103,MAX(T103,U103)))</f>
        <v>0</v>
      </c>
      <c r="W103" s="221"/>
      <c r="X103" s="237"/>
      <c r="Y103" s="217">
        <f>IF(X103="",W103,IF(W103&gt;=5,X103,MAX(W103,X103)))</f>
        <v>0</v>
      </c>
      <c r="Z103" s="221"/>
      <c r="AA103" s="237"/>
      <c r="AB103" s="217">
        <f>IF(AA103="",Z103,IF(Z103&gt;=5,AA103,MAX(Z103,AA103)))</f>
        <v>0</v>
      </c>
      <c r="AC103" s="217">
        <v>6</v>
      </c>
      <c r="AD103" s="237"/>
      <c r="AE103" s="217">
        <f>IF(AD103="",AC103,IF(AND(AD103&gt;=5,AD103&gt;AC103),AD103,MAX(AC103,AD103)))</f>
        <v>6</v>
      </c>
      <c r="AF103" s="217">
        <v>6</v>
      </c>
      <c r="AG103" s="237"/>
      <c r="AH103" s="217">
        <f>IF(AG103="",AF103,IF(AND(AG103&gt;=5,AG103&gt;AF103),AG103,MAX(AF103,AG103)))</f>
        <v>6</v>
      </c>
      <c r="AI103" s="217"/>
      <c r="AJ103" s="237"/>
      <c r="AK103" s="217">
        <f>IF(AJ103="",AI103,IF(AND(AJ103&gt;=5,AJ103&gt;AI103),AJ103,MAX(AI103,AJ103)))</f>
        <v>0</v>
      </c>
      <c r="AL103" s="222">
        <f>ROUND(SUMPRODUCT(H103:AB103,$H$9:$AB$9)/SUM($H$9:$AB$9),2)</f>
        <v>0</v>
      </c>
      <c r="AM103" s="223" t="str">
        <f>IF(AL103&gt;=9,"Xuất sắc",IF(AL103&gt;=8,"Giỏi",IF(AL103&gt;=7,"Khá",IF(AL103&gt;=6,"TBK",IF(AL103&gt;=5,"TB",IF(AL103&gt;=4,"Yếu","Kém"))))))</f>
        <v>Kém</v>
      </c>
      <c r="AP103" s="120"/>
      <c r="AQ103" s="120"/>
    </row>
    <row r="104" spans="1:39" s="1" customFormat="1" ht="22.5" customHeight="1">
      <c r="A104" s="271">
        <v>55</v>
      </c>
      <c r="B104" s="55" t="s">
        <v>216</v>
      </c>
      <c r="C104" s="56" t="s">
        <v>209</v>
      </c>
      <c r="D104" s="75">
        <v>409160104</v>
      </c>
      <c r="E104" s="46" t="s">
        <v>49</v>
      </c>
      <c r="F104" s="242" t="s">
        <v>27</v>
      </c>
      <c r="G104" s="54" t="s">
        <v>93</v>
      </c>
      <c r="H104" s="75"/>
      <c r="I104" s="52"/>
      <c r="J104" s="52">
        <f>IF(I104="",H104,IF(H104&gt;=5,I104,MAX(H104,I104)))</f>
        <v>0</v>
      </c>
      <c r="K104" s="75"/>
      <c r="L104" s="52"/>
      <c r="M104" s="52">
        <f>IF(L104="",K104,IF(K104&gt;=5,L104,MAX(K104,L104)))</f>
        <v>0</v>
      </c>
      <c r="N104" s="75"/>
      <c r="O104" s="52"/>
      <c r="P104" s="52">
        <f>IF(O104="",N104,IF(N104&gt;=5,O104,MAX(N104,O104)))</f>
        <v>0</v>
      </c>
      <c r="Q104" s="75"/>
      <c r="R104" s="52"/>
      <c r="S104" s="52">
        <f>IF(R104="",Q104,IF(Q104&gt;=5,R104,MAX(Q104,R104)))</f>
        <v>0</v>
      </c>
      <c r="T104" s="75"/>
      <c r="U104" s="52"/>
      <c r="V104" s="52">
        <f>IF(U104="",T104,IF(T104&gt;=5,U104,MAX(T104,U104)))</f>
        <v>0</v>
      </c>
      <c r="W104" s="75"/>
      <c r="X104" s="52"/>
      <c r="Y104" s="52">
        <f>IF(X104="",W104,IF(W104&gt;=5,X104,MAX(W104,X104)))</f>
        <v>0</v>
      </c>
      <c r="Z104" s="75"/>
      <c r="AA104" s="52"/>
      <c r="AB104" s="52">
        <f>IF(AA104="",Z104,IF(Z104&gt;=5,AA104,MAX(Z104,AA104)))</f>
        <v>0</v>
      </c>
      <c r="AC104" s="52">
        <v>0</v>
      </c>
      <c r="AD104" s="52"/>
      <c r="AE104" s="52">
        <f>IF(AD104="",AC104,IF(AND(AD104&gt;=5,AD104&gt;AC104),AD104,MAX(AC104,AD104)))</f>
        <v>0</v>
      </c>
      <c r="AF104" s="52">
        <v>0</v>
      </c>
      <c r="AG104" s="52"/>
      <c r="AH104" s="52">
        <f>IF(AG104="",AF104,IF(AND(AG104&gt;=5,AG104&gt;AF104),AG104,MAX(AF104,AG104)))</f>
        <v>0</v>
      </c>
      <c r="AI104" s="52"/>
      <c r="AJ104" s="52"/>
      <c r="AK104" s="52">
        <f>IF(AJ104="",AI104,IF(AND(AJ104&gt;=5,AJ104&gt;AI104),AJ104,MAX(AI104,AJ104)))</f>
        <v>0</v>
      </c>
      <c r="AL104" s="107">
        <f>ROUND(SUMPRODUCT(H104:AB104,$H$9:$AB$9)/SUM($H$9:$AB$9),2)</f>
        <v>0</v>
      </c>
      <c r="AM104" s="202" t="str">
        <f>IF(AL104&gt;=9,"Xuất sắc",IF(AL104&gt;=8,"Giỏi",IF(AL104&gt;=7,"Khá",IF(AL104&gt;=6,"TBK",IF(AL104&gt;=5,"TB",IF(AL104&gt;=4,"Yếu","Kém"))))))</f>
        <v>Kém</v>
      </c>
    </row>
    <row r="105" spans="1:39" s="261" customFormat="1" ht="22.5" customHeight="1">
      <c r="A105" s="252"/>
      <c r="B105" s="253"/>
      <c r="C105" s="253"/>
      <c r="D105" s="254"/>
      <c r="E105" s="255"/>
      <c r="F105" s="256"/>
      <c r="G105" s="257"/>
      <c r="H105" s="254"/>
      <c r="I105" s="258"/>
      <c r="J105" s="258"/>
      <c r="K105" s="254"/>
      <c r="L105" s="258"/>
      <c r="M105" s="258"/>
      <c r="N105" s="254"/>
      <c r="O105" s="258"/>
      <c r="P105" s="258"/>
      <c r="Q105" s="254"/>
      <c r="R105" s="258"/>
      <c r="S105" s="258"/>
      <c r="T105" s="254"/>
      <c r="U105" s="258"/>
      <c r="V105" s="258"/>
      <c r="W105" s="254"/>
      <c r="X105" s="258"/>
      <c r="Y105" s="258"/>
      <c r="Z105" s="254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9"/>
      <c r="AM105" s="260"/>
    </row>
    <row r="106" spans="1:39" s="261" customFormat="1" ht="22.5" customHeight="1">
      <c r="A106" s="262"/>
      <c r="B106" s="263" t="s">
        <v>328</v>
      </c>
      <c r="C106" s="263"/>
      <c r="D106" s="264"/>
      <c r="E106" s="265"/>
      <c r="F106" s="266"/>
      <c r="G106" s="267"/>
      <c r="H106" s="264"/>
      <c r="I106" s="241"/>
      <c r="J106" s="241"/>
      <c r="K106" s="264"/>
      <c r="L106" s="241"/>
      <c r="M106" s="241"/>
      <c r="N106" s="264"/>
      <c r="O106" s="241"/>
      <c r="P106" s="241"/>
      <c r="Q106" s="264"/>
      <c r="R106" s="241"/>
      <c r="S106" s="241"/>
      <c r="T106" s="264"/>
      <c r="U106" s="241"/>
      <c r="V106" s="241"/>
      <c r="W106" s="264"/>
      <c r="X106" s="241"/>
      <c r="Y106" s="241"/>
      <c r="Z106" s="264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68"/>
      <c r="AM106" s="269"/>
    </row>
    <row r="107" spans="1:43" s="224" customFormat="1" ht="22.5" customHeight="1">
      <c r="A107" s="270">
        <v>33</v>
      </c>
      <c r="B107" s="215" t="s">
        <v>211</v>
      </c>
      <c r="C107" s="216" t="s">
        <v>212</v>
      </c>
      <c r="D107" s="217">
        <v>409160082</v>
      </c>
      <c r="E107" s="218" t="s">
        <v>259</v>
      </c>
      <c r="F107" s="219" t="s">
        <v>15</v>
      </c>
      <c r="G107" s="220" t="s">
        <v>93</v>
      </c>
      <c r="H107" s="221">
        <f>'[2]Kỹ thuật vi xử lý L1_BL'!$K$10</f>
        <v>6</v>
      </c>
      <c r="I107" s="217"/>
      <c r="J107" s="217">
        <f>IF(I107="",H107,IF(H107&gt;=5,I107,MAX(H107,I107)))</f>
        <v>6</v>
      </c>
      <c r="K107" s="221">
        <f>'[2]CO SỞ DỮ LIỆU _LB_L1'!$K$10</f>
        <v>3</v>
      </c>
      <c r="L107" s="217">
        <v>5</v>
      </c>
      <c r="M107" s="217">
        <f>IF(L107="",K107,IF(K107&gt;=5,L107,MAX(K107,L107)))</f>
        <v>5</v>
      </c>
      <c r="N107" s="221">
        <f>'[2]Tổng quan về viễn thông_L1_BL'!$K$10</f>
        <v>5</v>
      </c>
      <c r="O107" s="217"/>
      <c r="P107" s="217">
        <f>IF(O107="",N107,IF(N107&gt;=5,O107,MAX(N107,O107)))</f>
        <v>5</v>
      </c>
      <c r="Q107" s="221">
        <f>'[2]LT TDT &amp; S CAO TAN_LB_L1'!$K$10</f>
        <v>3</v>
      </c>
      <c r="R107" s="217"/>
      <c r="S107" s="217">
        <f>IF(R107="",Q107,IF(Q107&gt;=5,R107,MAX(Q107,R107)))</f>
        <v>3</v>
      </c>
      <c r="T107" s="221">
        <f>'[2]XL TÍN HIỆU SỐ _LB_L1'!$K$10</f>
        <v>7</v>
      </c>
      <c r="U107" s="217"/>
      <c r="V107" s="217">
        <f>IF(U107="",T107,IF(T107&gt;=5,U107,MAX(T107,U107)))</f>
        <v>7</v>
      </c>
      <c r="W107" s="221">
        <v>3</v>
      </c>
      <c r="X107" s="217"/>
      <c r="Y107" s="217">
        <f>IF(X107="",W107,IF(W107&gt;=5,X107,MAX(W107,X107)))</f>
        <v>3</v>
      </c>
      <c r="Z107" s="221">
        <f>'[2]GDTC 5 _LB_L1'!$K$10</f>
        <v>9</v>
      </c>
      <c r="AA107" s="217"/>
      <c r="AB107" s="217">
        <f>IF(AA107="",Z107,IF(Z107&gt;=5,AA107,MAX(Z107,AA107)))</f>
        <v>9</v>
      </c>
      <c r="AC107" s="217">
        <v>7</v>
      </c>
      <c r="AD107" s="217"/>
      <c r="AE107" s="217">
        <f>IF(AD107="",AC107,IF(AND(AD107&gt;=5,AD107&gt;AC107),AD107,MAX(AC107,AD107)))</f>
        <v>7</v>
      </c>
      <c r="AF107" s="217">
        <v>7</v>
      </c>
      <c r="AG107" s="217"/>
      <c r="AH107" s="217">
        <f>IF(AG107="",AF107,IF(AND(AG107&gt;=5,AG107&gt;AF107),AG107,MAX(AF107,AG107)))</f>
        <v>7</v>
      </c>
      <c r="AI107" s="217"/>
      <c r="AJ107" s="217"/>
      <c r="AK107" s="217">
        <f>IF(AJ107="",AI107,IF(AND(AJ107&gt;=5,AJ107&gt;AI107),AJ107,MAX(AI107,AJ107)))</f>
        <v>0</v>
      </c>
      <c r="AL107" s="222">
        <f>ROUND(SUMPRODUCT(H107:AB107,$H$9:$AB$9)/SUM($H$9:$AB$9),2)</f>
        <v>3.64</v>
      </c>
      <c r="AM107" s="223" t="str">
        <f>IF(AL107&gt;=9,"Xuất sắc",IF(AL107&gt;=8,"Giỏi",IF(AL107&gt;=7,"Khá",IF(AL107&gt;=6,"TBK",IF(AL107&gt;=5,"TB",IF(AL107&gt;=4,"Yếu","Kém"))))))</f>
        <v>Kém</v>
      </c>
      <c r="AP107" s="1"/>
      <c r="AQ107" s="1"/>
    </row>
    <row r="108" spans="1:43" s="1" customFormat="1" ht="22.5" customHeight="1">
      <c r="A108" s="274">
        <v>46</v>
      </c>
      <c r="B108" s="57" t="s">
        <v>213</v>
      </c>
      <c r="C108" s="44" t="s">
        <v>168</v>
      </c>
      <c r="D108" s="45">
        <v>409160095</v>
      </c>
      <c r="E108" s="46" t="s">
        <v>270</v>
      </c>
      <c r="F108" s="74" t="s">
        <v>22</v>
      </c>
      <c r="G108" s="54" t="s">
        <v>93</v>
      </c>
      <c r="H108" s="75">
        <f>'[2]Kỹ thuật vi xử lý _L1'!$K60</f>
        <v>7</v>
      </c>
      <c r="I108" s="59">
        <v>6</v>
      </c>
      <c r="J108" s="52">
        <f>IF(I108="",H108,IF(AND(I108&gt;=5,I108&gt;H108),I108,MAX(H108,I108)))</f>
        <v>7</v>
      </c>
      <c r="K108" s="75">
        <f>'[2]CO SỞ DỮ LIỆU _L1'!$K60</f>
        <v>7</v>
      </c>
      <c r="L108" s="59"/>
      <c r="M108" s="52">
        <f>IF(L108="",K108,IF(AND(L108&gt;=5,L108&gt;K108),L108,MAX(K108,L108)))</f>
        <v>7</v>
      </c>
      <c r="N108" s="75">
        <f>'[2]Tổng quan về viễn thông'!$K60</f>
        <v>7</v>
      </c>
      <c r="O108" s="59"/>
      <c r="P108" s="52">
        <f>IF(O108="",N108,IF(AND(O108&gt;=5,O108&gt;N108),O108,MAX(N108,O108)))</f>
        <v>7</v>
      </c>
      <c r="Q108" s="75">
        <f>'[2]LT TDT &amp; S CAO TAN_L1'!$K60</f>
        <v>9</v>
      </c>
      <c r="R108" s="59"/>
      <c r="S108" s="52">
        <f>IF(R108="",Q108,IF(AND(R108&gt;=5,R108&gt;Q108),R108,MAX(Q108,R108)))</f>
        <v>9</v>
      </c>
      <c r="T108" s="75">
        <f>'[2]XL TÍN HIỆU SỐ _L1 '!$K60</f>
        <v>8</v>
      </c>
      <c r="U108" s="59"/>
      <c r="V108" s="52">
        <f>IF(U108="",T108,IF(AND(U108&gt;=5,U108&gt;T108),U108,MAX(T108,U108)))</f>
        <v>8</v>
      </c>
      <c r="W108" s="75">
        <f>'[2]LT THONG TIN_L1'!$K60</f>
        <v>8</v>
      </c>
      <c r="X108" s="59"/>
      <c r="Y108" s="52">
        <f>IF(X108="",W108,IF(AND(X108&gt;=5,X108&gt;W108),X108,MAX(W108,X108)))</f>
        <v>8</v>
      </c>
      <c r="Z108" s="75">
        <f>'[2]GDTC 5'!$K60</f>
        <v>6</v>
      </c>
      <c r="AA108" s="59"/>
      <c r="AB108" s="52">
        <f>IF(AA108="",Z108,IF(AND(AA108&gt;=5,AA108&gt;Z108),AA108,MAX(Z108,AA108)))</f>
        <v>6</v>
      </c>
      <c r="AC108" s="52">
        <v>8</v>
      </c>
      <c r="AD108" s="59"/>
      <c r="AE108" s="52">
        <f>IF(AD108="",AC108,IF(AND(AD108&gt;=5,AD108&gt;AC108),AD108,MAX(AC108,AD108)))</f>
        <v>8</v>
      </c>
      <c r="AF108" s="52">
        <v>7</v>
      </c>
      <c r="AG108" s="59"/>
      <c r="AH108" s="52">
        <f>IF(AG108="",AF108,IF(AND(AG108&gt;=5,AG108&gt;AF108),AG108,MAX(AF108,AG108)))</f>
        <v>7</v>
      </c>
      <c r="AI108" s="52"/>
      <c r="AJ108" s="59"/>
      <c r="AK108" s="52">
        <f>IF(AJ108="",AI108,IF(AND(AJ108&gt;=5,AJ108&gt;AI108),AJ108,MAX(AI108,AJ108)))</f>
        <v>0</v>
      </c>
      <c r="AL108" s="107">
        <f>ROUND(SUMPRODUCT(H108:AB108,$H$9:$AB$9)/SUM($H$9:$AB$9),2)</f>
        <v>5.36</v>
      </c>
      <c r="AM108" s="202" t="str">
        <f>IF(AL108&gt;=9,"Xuất sắc",IF(AL108&gt;=8,"Giỏi",IF(AL108&gt;=7,"Khá",IF(AL108&gt;=6,"TBK",IF(AL108&gt;=5,"TB",IF(AL108&gt;=4,"Yếu","Kém"))))))</f>
        <v>TB</v>
      </c>
      <c r="AP108" s="244"/>
      <c r="AQ108" s="245"/>
    </row>
    <row r="109" spans="1:43" s="1" customFormat="1" ht="22.5" customHeight="1">
      <c r="A109" s="80">
        <v>47</v>
      </c>
      <c r="B109" s="57" t="s">
        <v>214</v>
      </c>
      <c r="C109" s="44" t="s">
        <v>215</v>
      </c>
      <c r="D109" s="52">
        <v>409160096</v>
      </c>
      <c r="E109" s="46" t="s">
        <v>271</v>
      </c>
      <c r="F109" s="74" t="s">
        <v>10</v>
      </c>
      <c r="G109" s="54" t="s">
        <v>93</v>
      </c>
      <c r="H109" s="75">
        <f>'[2]Kỹ thuật vi xử lý _L1'!$K61</f>
        <v>6</v>
      </c>
      <c r="I109" s="52">
        <v>6</v>
      </c>
      <c r="J109" s="52">
        <f>IF(I109="",H109,IF(AND(I109&gt;=5,I109&gt;H109),I109,MAX(H109,I109)))</f>
        <v>6</v>
      </c>
      <c r="K109" s="75">
        <f>'[2]CO SỞ DỮ LIỆU _L1'!$K61</f>
        <v>5</v>
      </c>
      <c r="L109" s="52">
        <v>6</v>
      </c>
      <c r="M109" s="52">
        <f>IF(L109="",K109,IF(AND(L109&gt;=5,L109&gt;K109),L109,MAX(K109,L109)))</f>
        <v>6</v>
      </c>
      <c r="N109" s="75">
        <f>'[2]Tổng quan về viễn thông'!$K61</f>
        <v>7</v>
      </c>
      <c r="O109" s="52"/>
      <c r="P109" s="52">
        <f>IF(O109="",N109,IF(AND(O109&gt;=5,O109&gt;N109),O109,MAX(N109,O109)))</f>
        <v>7</v>
      </c>
      <c r="Q109" s="75">
        <f>'[2]LT TDT &amp; S CAO TAN_L1'!$K61</f>
        <v>7</v>
      </c>
      <c r="R109" s="52"/>
      <c r="S109" s="52">
        <f>IF(R109="",Q109,IF(AND(R109&gt;=5,R109&gt;Q109),R109,MAX(Q109,R109)))</f>
        <v>7</v>
      </c>
      <c r="T109" s="75">
        <f>'[2]XL TÍN HIỆU SỐ _L1 '!$K61</f>
        <v>7</v>
      </c>
      <c r="U109" s="52"/>
      <c r="V109" s="52">
        <f>IF(U109="",T109,IF(AND(U109&gt;=5,U109&gt;T109),U109,MAX(T109,U109)))</f>
        <v>7</v>
      </c>
      <c r="W109" s="75">
        <f>'[2]LT THONG TIN_L1'!$K61</f>
        <v>4</v>
      </c>
      <c r="X109" s="52"/>
      <c r="Y109" s="52">
        <f>IF(X109="",W109,IF(AND(X109&gt;=5,X109&gt;W109),X109,MAX(W109,X109)))</f>
        <v>4</v>
      </c>
      <c r="Z109" s="75">
        <f>'[2]GDTC 5'!$K61</f>
        <v>5</v>
      </c>
      <c r="AA109" s="52"/>
      <c r="AB109" s="52">
        <f>IF(AA109="",Z109,IF(AND(AA109&gt;=5,AA109&gt;Z109),AA109,MAX(Z109,AA109)))</f>
        <v>5</v>
      </c>
      <c r="AC109" s="52">
        <v>6</v>
      </c>
      <c r="AD109" s="52"/>
      <c r="AE109" s="52">
        <f>IF(AD109="",AC109,IF(AND(AD109&gt;=5,AD109&gt;AC109),AD109,MAX(AC109,AD109)))</f>
        <v>6</v>
      </c>
      <c r="AF109" s="52">
        <v>5</v>
      </c>
      <c r="AG109" s="52"/>
      <c r="AH109" s="52">
        <f>IF(AG109="",AF109,IF(AND(AG109&gt;=5,AG109&gt;AF109),AG109,MAX(AF109,AG109)))</f>
        <v>5</v>
      </c>
      <c r="AI109" s="52"/>
      <c r="AJ109" s="52"/>
      <c r="AK109" s="52">
        <f>IF(AJ109="",AI109,IF(AND(AJ109&gt;=5,AJ109&gt;AI109),AJ109,MAX(AI109,AJ109)))</f>
        <v>0</v>
      </c>
      <c r="AL109" s="107">
        <f>ROUND(SUMPRODUCT(H109:AB109,$H$9:$AB$9)/SUM($H$9:$AB$9),2)</f>
        <v>4.58</v>
      </c>
      <c r="AM109" s="202" t="str">
        <f>IF(AL109&gt;=9,"Xuất sắc",IF(AL109&gt;=8,"Giỏi",IF(AL109&gt;=7,"Khá",IF(AL109&gt;=6,"TBK",IF(AL109&gt;=5,"TB",IF(AL109&gt;=4,"Yếu","Kém"))))))</f>
        <v>Yếu</v>
      </c>
      <c r="AP109" s="244"/>
      <c r="AQ109" s="245"/>
    </row>
    <row r="110" spans="1:43" s="1" customFormat="1" ht="22.5" customHeight="1">
      <c r="A110" s="274">
        <v>68</v>
      </c>
      <c r="B110" s="55" t="s">
        <v>217</v>
      </c>
      <c r="C110" s="56" t="s">
        <v>218</v>
      </c>
      <c r="D110" s="75">
        <v>409160118</v>
      </c>
      <c r="E110" s="46" t="s">
        <v>283</v>
      </c>
      <c r="F110" s="74" t="s">
        <v>11</v>
      </c>
      <c r="G110" s="61" t="s">
        <v>93</v>
      </c>
      <c r="H110" s="75" t="e">
        <f>'[2]Kỹ thuật vi xử lý _L1'!$K81</f>
        <v>#REF!</v>
      </c>
      <c r="I110" s="59"/>
      <c r="J110" s="52" t="e">
        <f>IF(I110="",H110,IF(AND(I110&gt;=5,I110&gt;H110),I110,MAX(H110,I110)))</f>
        <v>#REF!</v>
      </c>
      <c r="K110" s="75" t="e">
        <f>'[2]CO SỞ DỮ LIỆU _L1'!$K81</f>
        <v>#REF!</v>
      </c>
      <c r="L110" s="59">
        <v>6</v>
      </c>
      <c r="M110" s="52" t="e">
        <f>IF(L110="",K110,IF(AND(L110&gt;=5,L110&gt;K110),L110,MAX(K110,L110)))</f>
        <v>#REF!</v>
      </c>
      <c r="N110" s="75" t="e">
        <f>'[2]Tổng quan về viễn thông'!$K81</f>
        <v>#REF!</v>
      </c>
      <c r="O110" s="59"/>
      <c r="P110" s="52" t="e">
        <f>IF(O110="",N110,IF(AND(O110&gt;=5,O110&gt;N110),O110,MAX(N110,O110)))</f>
        <v>#REF!</v>
      </c>
      <c r="Q110" s="75" t="e">
        <f>'[2]LT TDT &amp; S CAO TAN_L1'!$K81</f>
        <v>#REF!</v>
      </c>
      <c r="R110" s="59"/>
      <c r="S110" s="52" t="e">
        <f>IF(R110="",Q110,IF(AND(R110&gt;=5,R110&gt;Q110),R110,MAX(Q110,R110)))</f>
        <v>#REF!</v>
      </c>
      <c r="T110" s="75" t="e">
        <f>'[2]XL TÍN HIỆU SỐ _L1 '!$K81</f>
        <v>#REF!</v>
      </c>
      <c r="U110" s="59"/>
      <c r="V110" s="52" t="e">
        <f>IF(U110="",T110,IF(AND(U110&gt;=5,U110&gt;T110),U110,MAX(T110,U110)))</f>
        <v>#REF!</v>
      </c>
      <c r="W110" s="75" t="e">
        <f>'[2]LT THONG TIN_L1'!$K81</f>
        <v>#REF!</v>
      </c>
      <c r="X110" s="59"/>
      <c r="Y110" s="52" t="e">
        <f>IF(X110="",W110,IF(AND(X110&gt;=5,X110&gt;W110),X110,MAX(W110,X110)))</f>
        <v>#REF!</v>
      </c>
      <c r="Z110" s="75" t="e">
        <f>'[2]GDTC 5'!$K81</f>
        <v>#REF!</v>
      </c>
      <c r="AA110" s="59"/>
      <c r="AB110" s="52" t="e">
        <f>IF(AA110="",Z110,IF(AND(AA110&gt;=5,AA110&gt;Z110),AA110,MAX(Z110,AA110)))</f>
        <v>#REF!</v>
      </c>
      <c r="AC110" s="52">
        <v>7</v>
      </c>
      <c r="AD110" s="59"/>
      <c r="AE110" s="52">
        <f>IF(AD110="",AC110,IF(AND(AD110&gt;=5,AD110&gt;AC110),AD110,MAX(AC110,AD110)))</f>
        <v>7</v>
      </c>
      <c r="AF110" s="52">
        <v>7</v>
      </c>
      <c r="AG110" s="59"/>
      <c r="AH110" s="52">
        <f>IF(AG110="",AF110,IF(AND(AG110&gt;=5,AG110&gt;AF110),AG110,MAX(AF110,AG110)))</f>
        <v>7</v>
      </c>
      <c r="AI110" s="52"/>
      <c r="AJ110" s="59"/>
      <c r="AK110" s="52">
        <f>IF(AJ110="",AI110,IF(AND(AJ110&gt;=5,AJ110&gt;AI110),AJ110,MAX(AI110,AJ110)))</f>
        <v>0</v>
      </c>
      <c r="AL110" s="107" t="e">
        <f>ROUND(SUMPRODUCT(H110:AB110,$H$9:$AB$9)/SUM($H$9:$AB$9),2)</f>
        <v>#REF!</v>
      </c>
      <c r="AM110" s="202" t="e">
        <f>IF(AL110&gt;=9,"Xuất sắc",IF(AL110&gt;=8,"Giỏi",IF(AL110&gt;=7,"Khá",IF(AL110&gt;=6,"TBK",IF(AL110&gt;=5,"TB",IF(AL110&gt;=4,"Yếu","Kém"))))))</f>
        <v>#REF!</v>
      </c>
      <c r="AP110" s="244"/>
      <c r="AQ110" s="245"/>
    </row>
    <row r="111" spans="1:39" s="224" customFormat="1" ht="22.5" customHeight="1">
      <c r="A111" s="273">
        <v>69</v>
      </c>
      <c r="B111" s="238" t="s">
        <v>219</v>
      </c>
      <c r="C111" s="239" t="s">
        <v>218</v>
      </c>
      <c r="D111" s="221">
        <v>409160119</v>
      </c>
      <c r="E111" s="218" t="s">
        <v>284</v>
      </c>
      <c r="F111" s="219" t="s">
        <v>15</v>
      </c>
      <c r="G111" s="240" t="s">
        <v>93</v>
      </c>
      <c r="H111" s="221"/>
      <c r="I111" s="217"/>
      <c r="J111" s="217">
        <f>IF(I111="",H111,IF(H111&gt;=5,I111,MAX(H111,I111)))</f>
        <v>0</v>
      </c>
      <c r="K111" s="221"/>
      <c r="L111" s="217"/>
      <c r="M111" s="217">
        <f>IF(L111="",K111,IF(K111&gt;=5,L111,MAX(K111,L111)))</f>
        <v>0</v>
      </c>
      <c r="N111" s="221"/>
      <c r="O111" s="217"/>
      <c r="P111" s="217">
        <f>IF(O111="",N111,IF(N111&gt;=5,O111,MAX(N111,O111)))</f>
        <v>0</v>
      </c>
      <c r="Q111" s="221"/>
      <c r="R111" s="217"/>
      <c r="S111" s="217">
        <f>IF(R111="",Q111,IF(Q111&gt;=5,R111,MAX(Q111,R111)))</f>
        <v>0</v>
      </c>
      <c r="T111" s="221"/>
      <c r="U111" s="217"/>
      <c r="V111" s="217">
        <f>IF(U111="",T111,IF(T111&gt;=5,U111,MAX(T111,U111)))</f>
        <v>0</v>
      </c>
      <c r="W111" s="221"/>
      <c r="X111" s="217"/>
      <c r="Y111" s="217">
        <f>IF(X111="",W111,IF(W111&gt;=5,X111,MAX(W111,X111)))</f>
        <v>0</v>
      </c>
      <c r="Z111" s="221"/>
      <c r="AA111" s="217"/>
      <c r="AB111" s="217">
        <f>IF(AA111="",Z111,IF(Z111&gt;=5,AA111,MAX(Z111,AA111)))</f>
        <v>0</v>
      </c>
      <c r="AC111" s="224">
        <v>6</v>
      </c>
      <c r="AD111" s="217"/>
      <c r="AE111" s="217">
        <f>IF(AD111="",AC111,IF(AND(AD111&gt;=5,AD111&gt;AC111),AD111,MAX(AC111,AD111)))</f>
        <v>6</v>
      </c>
      <c r="AF111" s="217">
        <v>6</v>
      </c>
      <c r="AG111" s="217"/>
      <c r="AH111" s="217">
        <f>IF(AG111="",AF111,IF(AND(AG111&gt;=5,AG111&gt;AF111),AG111,MAX(AF111,AG111)))</f>
        <v>6</v>
      </c>
      <c r="AI111" s="217"/>
      <c r="AJ111" s="217"/>
      <c r="AK111" s="217">
        <f>IF(AJ111="",AI111,IF(AND(AJ111&gt;=5,AJ111&gt;AI111),AJ111,MAX(AI111,AJ111)))</f>
        <v>0</v>
      </c>
      <c r="AL111" s="222">
        <f>ROUND(SUMPRODUCT(H111:AB111,$H$9:$AB$9)/SUM($H$9:$AB$9),2)</f>
        <v>0</v>
      </c>
      <c r="AM111" s="223" t="str">
        <f>IF(AL111&gt;=9,"Xuất sắc",IF(AL111&gt;=8,"Giỏi",IF(AL111&gt;=7,"Khá",IF(AL111&gt;=6,"TBK",IF(AL111&gt;=5,"TB",IF(AL111&gt;=4,"Yếu","Kém"))))))</f>
        <v>Kém</v>
      </c>
    </row>
    <row r="112" spans="2:43" s="1" customFormat="1" ht="18.75">
      <c r="B112" s="10"/>
      <c r="C112" s="10"/>
      <c r="D112" s="130"/>
      <c r="E112" s="11"/>
      <c r="F112" s="11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6"/>
      <c r="AA112" s="7"/>
      <c r="AD112" s="7"/>
      <c r="AG112" s="7"/>
      <c r="AJ112" s="7"/>
      <c r="AL112" s="111"/>
      <c r="AM112" s="131"/>
      <c r="AP112" s="224"/>
      <c r="AQ112" s="224"/>
    </row>
    <row r="113" spans="2:39" s="1" customFormat="1" ht="18.75">
      <c r="B113" s="10" t="s">
        <v>330</v>
      </c>
      <c r="C113" s="10"/>
      <c r="D113" s="130"/>
      <c r="E113" s="11"/>
      <c r="F113" s="11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6"/>
      <c r="AA113" s="7"/>
      <c r="AD113" s="7"/>
      <c r="AG113" s="7"/>
      <c r="AJ113" s="7"/>
      <c r="AL113" s="111"/>
      <c r="AM113" s="131"/>
    </row>
    <row r="114" spans="1:62" s="251" customFormat="1" ht="30" customHeight="1">
      <c r="A114" s="275">
        <f>'[3]HK1'!A106</f>
        <v>0</v>
      </c>
      <c r="B114" s="276" t="s">
        <v>318</v>
      </c>
      <c r="C114" s="277" t="s">
        <v>198</v>
      </c>
      <c r="D114" s="278">
        <v>407160102</v>
      </c>
      <c r="E114" s="279">
        <v>32858</v>
      </c>
      <c r="F114" s="280" t="s">
        <v>235</v>
      </c>
      <c r="G114" s="281">
        <f>'[3]HK1'!I106</f>
        <v>0</v>
      </c>
      <c r="H114" s="281">
        <f>'[3]HK1'!L106</f>
        <v>0</v>
      </c>
      <c r="I114" s="281">
        <f>'[3]HK1'!O106</f>
        <v>0</v>
      </c>
      <c r="J114" s="281">
        <f>'[3]HK1'!R106</f>
        <v>0</v>
      </c>
      <c r="K114" s="281">
        <f>'[3]HK1'!U106</f>
        <v>0</v>
      </c>
      <c r="L114" s="281">
        <f>'[3]HK1'!X106</f>
        <v>0</v>
      </c>
      <c r="M114" s="281">
        <f>'[3]HK2'!I100</f>
        <v>0</v>
      </c>
      <c r="N114" s="281">
        <f>'[3]HK2'!L100</f>
        <v>0</v>
      </c>
      <c r="O114" s="281">
        <f>'[3]HK2'!O100</f>
        <v>0</v>
      </c>
      <c r="P114" s="281">
        <f>'[3]HK2'!R100</f>
        <v>0</v>
      </c>
      <c r="Q114" s="272">
        <f>'[3]HK2'!U100</f>
        <v>0</v>
      </c>
      <c r="R114" s="282">
        <f>'[3]HK2'!X100</f>
        <v>0</v>
      </c>
      <c r="S114" s="281">
        <f>'[3]HK3'!J107</f>
        <v>0</v>
      </c>
      <c r="T114" s="281">
        <f>'[3]HK3'!M107</f>
        <v>0</v>
      </c>
      <c r="U114" s="281">
        <f>'[3]HK3'!P107</f>
        <v>0</v>
      </c>
      <c r="V114" s="281">
        <f>'[3]HK3'!S107</f>
        <v>0</v>
      </c>
      <c r="W114" s="281">
        <f>'[3]HK3'!V107</f>
        <v>0</v>
      </c>
      <c r="X114" s="281">
        <f>'[3]HK3'!Y107</f>
        <v>0</v>
      </c>
      <c r="Y114" s="281">
        <f>'[3]HK3'!AB107</f>
        <v>0</v>
      </c>
      <c r="Z114" s="281">
        <f>'[3]HK3'!AE107</f>
        <v>0</v>
      </c>
      <c r="AA114" s="281">
        <f>'[3]HK4'!I107</f>
        <v>0</v>
      </c>
      <c r="AB114" s="272">
        <f>'[3]HK4'!L107</f>
        <v>0</v>
      </c>
      <c r="AC114" s="272">
        <f>'[3]HK4'!O107</f>
        <v>0</v>
      </c>
      <c r="AD114" s="272">
        <f>'[3]HK4'!R107</f>
        <v>0</v>
      </c>
      <c r="AE114" s="272">
        <f>'[3]HK4'!U107</f>
        <v>0</v>
      </c>
      <c r="AF114" s="272">
        <f>'[3]HK4'!X107</f>
        <v>0</v>
      </c>
      <c r="AG114" s="272">
        <f>'[3]HK4'!AA107</f>
        <v>0</v>
      </c>
      <c r="AH114" s="272">
        <f>'[3]HK4'!AD107</f>
        <v>0</v>
      </c>
      <c r="AI114" s="272">
        <f>'[3]HK4'!AA107</f>
        <v>0</v>
      </c>
      <c r="AJ114" s="272">
        <f>'[3]HK4'!AD107</f>
        <v>0</v>
      </c>
      <c r="AK114" s="272">
        <f>'[3]HK4'!AG107</f>
        <v>0</v>
      </c>
      <c r="AL114" s="272">
        <f>'[3]HK4'!AG107</f>
        <v>0</v>
      </c>
      <c r="AM114" s="272">
        <f>'[3]HK4'!AN107</f>
        <v>0</v>
      </c>
      <c r="AN114" s="272">
        <f>'[3]HK5'!I100</f>
        <v>0</v>
      </c>
      <c r="AO114" s="272">
        <f>'[3]HK5'!L100</f>
        <v>0</v>
      </c>
      <c r="AP114" s="272">
        <f>'[3]HK5'!O100</f>
        <v>0</v>
      </c>
      <c r="AQ114" s="272">
        <f>'[3]HK5'!R100</f>
        <v>0</v>
      </c>
      <c r="AR114" s="272">
        <f>'[3]HK5'!U100</f>
        <v>0</v>
      </c>
      <c r="AS114" s="272">
        <f>'[3]HK5'!X100</f>
        <v>0</v>
      </c>
      <c r="AT114" s="272">
        <f>'[3]HK5'!AA100</f>
        <v>0</v>
      </c>
      <c r="AU114" s="272">
        <f>'[3]HK5'!AD100</f>
        <v>0</v>
      </c>
      <c r="AV114" s="272">
        <f>'[3]HK6'!I100</f>
        <v>0</v>
      </c>
      <c r="AW114" s="272">
        <f>'[3]HK6'!L100</f>
        <v>0</v>
      </c>
      <c r="AX114" s="283">
        <f>'[3]HK6'!O100</f>
        <v>0</v>
      </c>
      <c r="AY114" s="272">
        <f>'[3]HK6'!AA100</f>
        <v>0</v>
      </c>
      <c r="AZ114" s="272">
        <f>'[3]HK6'!AD100</f>
        <v>0</v>
      </c>
      <c r="BA114" s="272">
        <f>'[3]HK6'!AG100</f>
        <v>0</v>
      </c>
      <c r="BB114" s="284">
        <f>ROUND(SUMPRODUCT(AO114:BA114,$AO$12:$BA$12)/SUM($AO$12:$BA$12),2)</f>
        <v>0</v>
      </c>
      <c r="BC114" s="285">
        <f>ROUND(SUMPRODUCT(G114:BA114,$G$12:$BA$12)/SUM($G$12:$BA$12),2)</f>
        <v>0</v>
      </c>
      <c r="BD114" s="278" t="str">
        <f>IF(BC114&gt;=9,"Xuất Sắc",IF(BC114&gt;=8,"Giỏi",IF(BC114&gt;=7,"Khá",IF(BC114&gt;=6,"TB.Khá",IF(BC114&gt;=5,"Trung Bình",IF(BC114&gt;=4,"Yếu","Kém"))))))</f>
        <v>Kém</v>
      </c>
      <c r="BE114" s="278">
        <f>COUNTIF(G114:BA114,"&lt;5")</f>
        <v>47</v>
      </c>
      <c r="BF114" s="278">
        <f>SUMIF(G114:BA114,"&lt;5",$G$12:$BA$12)</f>
        <v>253</v>
      </c>
      <c r="BG114" s="286" t="str">
        <f>IF(AND(BB114&gt;=5,BF114&lt;=25),"Học tiếp",IF(OR(BB114&lt;3.5,BC114&lt;4),"Thôi học","Ngừng học"))</f>
        <v>Thôi học</v>
      </c>
      <c r="BH114" s="133"/>
      <c r="BI114" s="133"/>
      <c r="BJ114" s="133"/>
    </row>
    <row r="115" spans="1:96" s="287" customFormat="1" ht="30" customHeight="1">
      <c r="A115" s="275">
        <f>'[3]HK1'!A107</f>
        <v>0</v>
      </c>
      <c r="B115" s="276" t="s">
        <v>329</v>
      </c>
      <c r="C115" s="277" t="s">
        <v>209</v>
      </c>
      <c r="D115" s="278">
        <v>407160105</v>
      </c>
      <c r="E115" s="279">
        <v>32497</v>
      </c>
      <c r="F115" s="280" t="s">
        <v>22</v>
      </c>
      <c r="G115" s="281">
        <f>'[3]HK1'!I107</f>
        <v>0</v>
      </c>
      <c r="H115" s="281">
        <f>'[3]HK1'!L107</f>
        <v>0</v>
      </c>
      <c r="I115" s="281">
        <f>'[3]HK1'!O107</f>
        <v>0</v>
      </c>
      <c r="J115" s="281">
        <f>'[3]HK1'!R107</f>
        <v>0</v>
      </c>
      <c r="K115" s="281">
        <f>'[3]HK1'!U107</f>
        <v>0</v>
      </c>
      <c r="L115" s="281">
        <f>'[3]HK1'!X107</f>
        <v>0</v>
      </c>
      <c r="M115" s="281">
        <f>'[3]HK2'!I101</f>
        <v>0</v>
      </c>
      <c r="N115" s="281">
        <f>'[3]HK2'!L101</f>
        <v>0</v>
      </c>
      <c r="O115" s="281">
        <f>'[3]HK2'!O101</f>
        <v>0</v>
      </c>
      <c r="P115" s="281">
        <f>'[3]HK2'!R101</f>
        <v>0</v>
      </c>
      <c r="Q115" s="272">
        <f>'[3]HK2'!U101</f>
        <v>0</v>
      </c>
      <c r="R115" s="282">
        <f>'[3]HK2'!X101</f>
        <v>0</v>
      </c>
      <c r="S115" s="281">
        <f>'[3]HK3'!J108</f>
        <v>0</v>
      </c>
      <c r="T115" s="281">
        <f>'[3]HK3'!M108</f>
        <v>0</v>
      </c>
      <c r="U115" s="281">
        <f>'[3]HK3'!P108</f>
        <v>0</v>
      </c>
      <c r="V115" s="281">
        <f>'[3]HK3'!S108</f>
        <v>0</v>
      </c>
      <c r="W115" s="281">
        <f>'[3]HK3'!V108</f>
        <v>0</v>
      </c>
      <c r="X115" s="281">
        <f>'[3]HK3'!Y108</f>
        <v>0</v>
      </c>
      <c r="Y115" s="281">
        <f>'[3]HK3'!AB108</f>
        <v>0</v>
      </c>
      <c r="Z115" s="281">
        <f>'[3]HK3'!AE108</f>
        <v>0</v>
      </c>
      <c r="AA115" s="281">
        <f>'[3]HK4'!I108</f>
        <v>0</v>
      </c>
      <c r="AB115" s="272">
        <f>'[3]HK4'!L108</f>
        <v>0</v>
      </c>
      <c r="AC115" s="272">
        <f>'[3]HK4'!O108</f>
        <v>0</v>
      </c>
      <c r="AD115" s="272">
        <f>'[3]HK4'!R108</f>
        <v>0</v>
      </c>
      <c r="AE115" s="272">
        <f>'[3]HK4'!U108</f>
        <v>0</v>
      </c>
      <c r="AF115" s="272">
        <f>'[3]HK4'!X108</f>
        <v>0</v>
      </c>
      <c r="AG115" s="272">
        <f>'[3]HK4'!AA108</f>
        <v>0</v>
      </c>
      <c r="AH115" s="272">
        <f>'[3]HK4'!AD108</f>
        <v>0</v>
      </c>
      <c r="AI115" s="272">
        <f>'[3]HK4'!AA108</f>
        <v>0</v>
      </c>
      <c r="AJ115" s="272">
        <f>'[3]HK4'!AD108</f>
        <v>0</v>
      </c>
      <c r="AK115" s="272">
        <f>'[3]HK4'!AG108</f>
        <v>0</v>
      </c>
      <c r="AL115" s="272">
        <f>'[3]HK4'!AG108</f>
        <v>0</v>
      </c>
      <c r="AM115" s="272">
        <f>'[3]HK4'!AN108</f>
        <v>0</v>
      </c>
      <c r="AN115" s="272">
        <f>'[3]HK5'!I101</f>
        <v>0</v>
      </c>
      <c r="AO115" s="272">
        <f>'[3]HK5'!L101</f>
        <v>0</v>
      </c>
      <c r="AP115" s="272">
        <f>'[3]HK5'!O101</f>
        <v>0</v>
      </c>
      <c r="AQ115" s="272">
        <f>'[3]HK5'!R101</f>
        <v>0</v>
      </c>
      <c r="AR115" s="272">
        <f>'[3]HK5'!U101</f>
        <v>0</v>
      </c>
      <c r="AS115" s="272">
        <f>'[3]HK5'!X101</f>
        <v>0</v>
      </c>
      <c r="AT115" s="272">
        <f>'[3]HK5'!AA101</f>
        <v>0</v>
      </c>
      <c r="AU115" s="272">
        <f>'[3]HK5'!AD101</f>
        <v>0</v>
      </c>
      <c r="AV115" s="272">
        <f>'[3]HK6'!I101</f>
        <v>0</v>
      </c>
      <c r="AW115" s="272">
        <f>'[3]HK6'!L101</f>
        <v>0</v>
      </c>
      <c r="AX115" s="283">
        <f>'[3]HK6'!O101</f>
        <v>0</v>
      </c>
      <c r="AY115" s="272">
        <f>'[3]HK6'!AA101</f>
        <v>0</v>
      </c>
      <c r="AZ115" s="272">
        <f>'[3]HK6'!AD101</f>
        <v>0</v>
      </c>
      <c r="BA115" s="272">
        <f>'[3]HK6'!AG101</f>
        <v>0</v>
      </c>
      <c r="BB115" s="284">
        <f>ROUND(SUMPRODUCT(AO115:BA115,$AO$12:$BA$12)/SUM($AO$12:$BA$12),2)</f>
        <v>0</v>
      </c>
      <c r="BC115" s="285">
        <f>ROUND(SUMPRODUCT(G115:BA115,$G$12:$BA$12)/SUM($G$12:$BA$12),2)</f>
        <v>0</v>
      </c>
      <c r="BD115" s="278" t="str">
        <f>IF(BC115&gt;=9,"Xuất Sắc",IF(BC115&gt;=8,"Giỏi",IF(BC115&gt;=7,"Khá",IF(BC115&gt;=6,"TB.Khá",IF(BC115&gt;=5,"Trung Bình",IF(BC115&gt;=4,"Yếu","Kém"))))))</f>
        <v>Kém</v>
      </c>
      <c r="BE115" s="278">
        <f>COUNTIF(G115:BA115,"&lt;5")</f>
        <v>47</v>
      </c>
      <c r="BF115" s="278">
        <f>SUMIF(G115:BA115,"&lt;5",$G$12:$BA$12)</f>
        <v>253</v>
      </c>
      <c r="BG115" s="286" t="str">
        <f>IF(AND(BB115&gt;=5,BF115&lt;=25),"Học tiếp",IF(OR(BB115&lt;3.5,BC115&lt;4),"Thôi học","Ngừng học"))</f>
        <v>Thôi học</v>
      </c>
      <c r="BH115" s="133"/>
      <c r="BI115" s="133"/>
      <c r="BJ115" s="133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</row>
    <row r="116" ht="15.75"/>
    <row r="117" ht="15.75"/>
    <row r="118" ht="15.75"/>
    <row r="119" ht="15.75"/>
    <row r="120" spans="1:77" s="382" customFormat="1" ht="30.75">
      <c r="A120" s="834" t="s">
        <v>353</v>
      </c>
      <c r="B120" s="834"/>
      <c r="C120" s="834"/>
      <c r="D120" s="834"/>
      <c r="E120" s="834"/>
      <c r="F120" s="834"/>
      <c r="G120" s="834"/>
      <c r="H120" s="834"/>
      <c r="I120" s="834"/>
      <c r="J120" s="834"/>
      <c r="K120" s="834"/>
      <c r="L120" s="834"/>
      <c r="M120" s="834"/>
      <c r="N120" s="834"/>
      <c r="O120" s="834"/>
      <c r="P120" s="834"/>
      <c r="Q120" s="834"/>
      <c r="R120" s="834"/>
      <c r="S120" s="834"/>
      <c r="T120" s="834"/>
      <c r="U120" s="834"/>
      <c r="V120" s="834"/>
      <c r="W120" s="834"/>
      <c r="X120" s="834"/>
      <c r="Y120" s="834"/>
      <c r="Z120" s="834"/>
      <c r="AA120" s="834"/>
      <c r="AB120" s="834"/>
      <c r="AC120" s="834"/>
      <c r="AD120" s="834"/>
      <c r="AE120" s="834"/>
      <c r="AF120" s="834"/>
      <c r="AG120" s="834"/>
      <c r="AH120" s="834"/>
      <c r="AI120" s="834"/>
      <c r="AJ120" s="834"/>
      <c r="AK120" s="834"/>
      <c r="AL120" s="834"/>
      <c r="AM120" s="834"/>
      <c r="AN120" s="834"/>
      <c r="AO120" s="834"/>
      <c r="AP120" s="834"/>
      <c r="AQ120" s="834"/>
      <c r="AR120" s="834"/>
      <c r="AS120" s="834"/>
      <c r="AT120" s="834"/>
      <c r="AU120" s="834"/>
      <c r="AV120" s="834"/>
      <c r="AW120" s="834"/>
      <c r="AX120" s="834"/>
      <c r="AY120" s="834"/>
      <c r="AZ120" s="834"/>
      <c r="BA120" s="834"/>
      <c r="BB120" s="834"/>
      <c r="BC120" s="834"/>
      <c r="BD120" s="834"/>
      <c r="BE120" s="834"/>
      <c r="BF120" s="834"/>
      <c r="BG120" s="834"/>
      <c r="BH120" s="834"/>
      <c r="BI120" s="834"/>
      <c r="BJ120" s="834"/>
      <c r="BK120" s="834"/>
      <c r="BL120" s="834"/>
      <c r="BM120" s="834"/>
      <c r="BN120" s="834"/>
      <c r="BO120" s="834"/>
      <c r="BP120" s="834"/>
      <c r="BQ120" s="834"/>
      <c r="BR120" s="834"/>
      <c r="BS120" s="834"/>
      <c r="BT120" s="834"/>
      <c r="BU120" s="834"/>
      <c r="BV120" s="834"/>
      <c r="BW120" s="381"/>
      <c r="BX120" s="381"/>
      <c r="BY120" s="381"/>
    </row>
    <row r="121" spans="1:77" s="382" customFormat="1" ht="15.75">
      <c r="A121" s="383"/>
      <c r="B121" s="384"/>
      <c r="C121" s="385"/>
      <c r="E121" s="386"/>
      <c r="F121" s="387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3"/>
      <c r="BT121" s="388"/>
      <c r="BU121" s="383"/>
      <c r="BV121" s="383"/>
      <c r="BW121" s="381"/>
      <c r="BX121" s="381"/>
      <c r="BY121" s="381"/>
    </row>
    <row r="122" spans="1:77" s="382" customFormat="1" ht="16.5" thickBot="1">
      <c r="A122" s="383"/>
      <c r="B122" s="384"/>
      <c r="C122" s="385"/>
      <c r="E122" s="386"/>
      <c r="F122" s="387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381"/>
      <c r="AR122" s="381"/>
      <c r="AS122" s="381"/>
      <c r="AT122" s="381"/>
      <c r="AU122" s="381"/>
      <c r="AV122" s="381"/>
      <c r="AW122" s="381"/>
      <c r="AX122" s="381"/>
      <c r="AY122" s="381"/>
      <c r="AZ122" s="381"/>
      <c r="BA122" s="381"/>
      <c r="BB122" s="381"/>
      <c r="BC122" s="381"/>
      <c r="BD122" s="381"/>
      <c r="BE122" s="381"/>
      <c r="BF122" s="381"/>
      <c r="BG122" s="381"/>
      <c r="BH122" s="381"/>
      <c r="BI122" s="381"/>
      <c r="BJ122" s="381"/>
      <c r="BK122" s="381"/>
      <c r="BL122" s="381"/>
      <c r="BM122" s="381"/>
      <c r="BN122" s="381"/>
      <c r="BO122" s="381"/>
      <c r="BP122" s="381"/>
      <c r="BQ122" s="381"/>
      <c r="BR122" s="381"/>
      <c r="BS122" s="383"/>
      <c r="BT122" s="388"/>
      <c r="BU122" s="383"/>
      <c r="BV122" s="383"/>
      <c r="BW122" s="381"/>
      <c r="BX122" s="381"/>
      <c r="BY122" s="381"/>
    </row>
    <row r="123" spans="1:77" s="390" customFormat="1" ht="17.25" customHeight="1" thickTop="1">
      <c r="A123" s="835" t="s">
        <v>1</v>
      </c>
      <c r="B123" s="836" t="s">
        <v>354</v>
      </c>
      <c r="C123" s="837"/>
      <c r="D123" s="835" t="s">
        <v>355</v>
      </c>
      <c r="E123" s="840" t="s">
        <v>356</v>
      </c>
      <c r="F123" s="835" t="s">
        <v>57</v>
      </c>
      <c r="G123" s="833" t="s">
        <v>357</v>
      </c>
      <c r="H123" s="833" t="s">
        <v>9</v>
      </c>
      <c r="I123" s="833" t="s">
        <v>293</v>
      </c>
      <c r="J123" s="833" t="s">
        <v>294</v>
      </c>
      <c r="K123" s="833" t="s">
        <v>295</v>
      </c>
      <c r="L123" s="833" t="s">
        <v>0</v>
      </c>
      <c r="M123" s="833" t="s">
        <v>358</v>
      </c>
      <c r="N123" s="833" t="s">
        <v>359</v>
      </c>
      <c r="O123" s="833" t="s">
        <v>39</v>
      </c>
      <c r="P123" s="833" t="s">
        <v>40</v>
      </c>
      <c r="Q123" s="833" t="s">
        <v>35</v>
      </c>
      <c r="R123" s="833" t="s">
        <v>36</v>
      </c>
      <c r="S123" s="833" t="s">
        <v>360</v>
      </c>
      <c r="T123" s="833" t="s">
        <v>361</v>
      </c>
      <c r="U123" s="833" t="s">
        <v>362</v>
      </c>
      <c r="V123" s="833" t="s">
        <v>66</v>
      </c>
      <c r="W123" s="833" t="s">
        <v>363</v>
      </c>
      <c r="X123" s="833" t="s">
        <v>364</v>
      </c>
      <c r="Y123" s="833" t="s">
        <v>78</v>
      </c>
      <c r="Z123" s="833" t="s">
        <v>365</v>
      </c>
      <c r="AA123" s="833" t="s">
        <v>366</v>
      </c>
      <c r="AB123" s="833" t="s">
        <v>367</v>
      </c>
      <c r="AC123" s="833" t="s">
        <v>368</v>
      </c>
      <c r="AD123" s="813" t="s">
        <v>369</v>
      </c>
      <c r="AE123" s="833" t="s">
        <v>62</v>
      </c>
      <c r="AF123" s="833" t="s">
        <v>342</v>
      </c>
      <c r="AG123" s="833" t="s">
        <v>370</v>
      </c>
      <c r="AH123" s="833" t="s">
        <v>76</v>
      </c>
      <c r="AI123" s="833" t="s">
        <v>371</v>
      </c>
      <c r="AJ123" s="833" t="s">
        <v>372</v>
      </c>
      <c r="AK123" s="833" t="s">
        <v>373</v>
      </c>
      <c r="AL123" s="833" t="s">
        <v>374</v>
      </c>
      <c r="AM123" s="833" t="s">
        <v>375</v>
      </c>
      <c r="AN123" s="833" t="s">
        <v>376</v>
      </c>
      <c r="AO123" s="833" t="s">
        <v>377</v>
      </c>
      <c r="AP123" s="833" t="s">
        <v>378</v>
      </c>
      <c r="AQ123" s="833" t="s">
        <v>379</v>
      </c>
      <c r="AR123" s="833" t="s">
        <v>310</v>
      </c>
      <c r="AS123" s="832" t="s">
        <v>339</v>
      </c>
      <c r="AT123" s="832" t="s">
        <v>380</v>
      </c>
      <c r="AU123" s="832" t="s">
        <v>343</v>
      </c>
      <c r="AV123" s="832" t="s">
        <v>341</v>
      </c>
      <c r="AW123" s="832" t="s">
        <v>381</v>
      </c>
      <c r="AX123" s="830" t="s">
        <v>316</v>
      </c>
      <c r="AY123" s="830" t="s">
        <v>317</v>
      </c>
      <c r="AZ123" s="830" t="s">
        <v>345</v>
      </c>
      <c r="BA123" s="832" t="s">
        <v>382</v>
      </c>
      <c r="BB123" s="832" t="s">
        <v>383</v>
      </c>
      <c r="BC123" s="827" t="s">
        <v>384</v>
      </c>
      <c r="BD123" s="827" t="s">
        <v>385</v>
      </c>
      <c r="BE123" s="827" t="s">
        <v>386</v>
      </c>
      <c r="BF123" s="827" t="s">
        <v>387</v>
      </c>
      <c r="BG123" s="827" t="s">
        <v>388</v>
      </c>
      <c r="BH123" s="827" t="s">
        <v>389</v>
      </c>
      <c r="BI123" s="823" t="s">
        <v>390</v>
      </c>
      <c r="BJ123" s="825" t="s">
        <v>391</v>
      </c>
      <c r="BK123" s="823" t="s">
        <v>392</v>
      </c>
      <c r="BL123" s="823" t="s">
        <v>393</v>
      </c>
      <c r="BM123" s="825" t="s">
        <v>394</v>
      </c>
      <c r="BN123" s="823" t="s">
        <v>395</v>
      </c>
      <c r="BO123" s="823" t="s">
        <v>396</v>
      </c>
      <c r="BP123" s="825" t="s">
        <v>397</v>
      </c>
      <c r="BQ123" s="823" t="s">
        <v>398</v>
      </c>
      <c r="BR123" s="821" t="s">
        <v>399</v>
      </c>
      <c r="BS123" s="821" t="s">
        <v>400</v>
      </c>
      <c r="BT123" s="822" t="s">
        <v>74</v>
      </c>
      <c r="BU123" s="822" t="s">
        <v>41</v>
      </c>
      <c r="BV123" s="822" t="s">
        <v>401</v>
      </c>
      <c r="BW123" s="389"/>
      <c r="BX123" s="389"/>
      <c r="BY123" s="389"/>
    </row>
    <row r="124" spans="1:77" s="390" customFormat="1" ht="155.25" customHeight="1">
      <c r="A124" s="835"/>
      <c r="B124" s="838"/>
      <c r="C124" s="839"/>
      <c r="D124" s="835"/>
      <c r="E124" s="840"/>
      <c r="F124" s="835"/>
      <c r="G124" s="833"/>
      <c r="H124" s="833"/>
      <c r="I124" s="833"/>
      <c r="J124" s="833"/>
      <c r="K124" s="833"/>
      <c r="L124" s="833"/>
      <c r="M124" s="833"/>
      <c r="N124" s="833"/>
      <c r="O124" s="833"/>
      <c r="P124" s="833"/>
      <c r="Q124" s="833"/>
      <c r="R124" s="833"/>
      <c r="S124" s="833"/>
      <c r="T124" s="833"/>
      <c r="U124" s="833"/>
      <c r="V124" s="833"/>
      <c r="W124" s="833"/>
      <c r="X124" s="833"/>
      <c r="Y124" s="833"/>
      <c r="Z124" s="833"/>
      <c r="AA124" s="833"/>
      <c r="AB124" s="833"/>
      <c r="AC124" s="833"/>
      <c r="AD124" s="814"/>
      <c r="AE124" s="833"/>
      <c r="AF124" s="833"/>
      <c r="AG124" s="833"/>
      <c r="AH124" s="833"/>
      <c r="AI124" s="833"/>
      <c r="AJ124" s="833"/>
      <c r="AK124" s="833"/>
      <c r="AL124" s="833"/>
      <c r="AM124" s="833"/>
      <c r="AN124" s="833"/>
      <c r="AO124" s="833"/>
      <c r="AP124" s="833"/>
      <c r="AQ124" s="833"/>
      <c r="AR124" s="833"/>
      <c r="AS124" s="832"/>
      <c r="AT124" s="832"/>
      <c r="AU124" s="832"/>
      <c r="AV124" s="832"/>
      <c r="AW124" s="832"/>
      <c r="AX124" s="831"/>
      <c r="AY124" s="831"/>
      <c r="AZ124" s="831"/>
      <c r="BA124" s="832"/>
      <c r="BB124" s="832"/>
      <c r="BC124" s="828"/>
      <c r="BD124" s="828"/>
      <c r="BE124" s="828"/>
      <c r="BF124" s="829"/>
      <c r="BG124" s="828"/>
      <c r="BH124" s="828"/>
      <c r="BI124" s="824"/>
      <c r="BJ124" s="826"/>
      <c r="BK124" s="824"/>
      <c r="BL124" s="824"/>
      <c r="BM124" s="826"/>
      <c r="BN124" s="824"/>
      <c r="BO124" s="824"/>
      <c r="BP124" s="826"/>
      <c r="BQ124" s="824"/>
      <c r="BR124" s="821"/>
      <c r="BS124" s="821"/>
      <c r="BT124" s="822"/>
      <c r="BU124" s="822"/>
      <c r="BV124" s="822"/>
      <c r="BW124" s="389"/>
      <c r="BX124" s="389"/>
      <c r="BY124" s="389"/>
    </row>
    <row r="125" spans="1:77" s="400" customFormat="1" ht="25.5" customHeight="1">
      <c r="A125" s="835"/>
      <c r="B125" s="838"/>
      <c r="C125" s="839"/>
      <c r="D125" s="835"/>
      <c r="E125" s="840"/>
      <c r="F125" s="835"/>
      <c r="G125" s="391">
        <v>4</v>
      </c>
      <c r="H125" s="391">
        <v>5</v>
      </c>
      <c r="I125" s="391">
        <v>3</v>
      </c>
      <c r="J125" s="391">
        <v>5</v>
      </c>
      <c r="K125" s="391">
        <v>4</v>
      </c>
      <c r="L125" s="391">
        <v>0</v>
      </c>
      <c r="M125" s="391">
        <v>3</v>
      </c>
      <c r="N125" s="391">
        <v>3</v>
      </c>
      <c r="O125" s="391">
        <v>4</v>
      </c>
      <c r="P125" s="391">
        <v>4</v>
      </c>
      <c r="Q125" s="392">
        <v>0</v>
      </c>
      <c r="R125" s="392">
        <v>0</v>
      </c>
      <c r="S125" s="391">
        <v>1</v>
      </c>
      <c r="T125" s="391">
        <v>3</v>
      </c>
      <c r="U125" s="391">
        <v>4</v>
      </c>
      <c r="V125" s="391">
        <v>4</v>
      </c>
      <c r="W125" s="393">
        <v>7.5</v>
      </c>
      <c r="X125" s="391">
        <v>4</v>
      </c>
      <c r="Y125" s="391">
        <v>5</v>
      </c>
      <c r="Z125" s="391">
        <v>0</v>
      </c>
      <c r="AA125" s="391">
        <v>1</v>
      </c>
      <c r="AB125" s="392">
        <v>4</v>
      </c>
      <c r="AC125" s="392">
        <v>4</v>
      </c>
      <c r="AD125" s="392">
        <v>3</v>
      </c>
      <c r="AE125" s="392">
        <v>3</v>
      </c>
      <c r="AF125" s="392">
        <v>3</v>
      </c>
      <c r="AG125" s="392">
        <v>5</v>
      </c>
      <c r="AH125" s="392">
        <v>5</v>
      </c>
      <c r="AI125" s="392">
        <v>0</v>
      </c>
      <c r="AJ125" s="394">
        <v>1</v>
      </c>
      <c r="AK125" s="392">
        <v>4</v>
      </c>
      <c r="AL125" s="392">
        <v>3</v>
      </c>
      <c r="AM125" s="392">
        <v>3</v>
      </c>
      <c r="AN125" s="392">
        <v>5</v>
      </c>
      <c r="AO125" s="392">
        <v>4</v>
      </c>
      <c r="AP125" s="392">
        <v>3</v>
      </c>
      <c r="AQ125" s="392">
        <v>4</v>
      </c>
      <c r="AR125" s="392">
        <v>0</v>
      </c>
      <c r="AS125" s="395">
        <v>4</v>
      </c>
      <c r="AT125" s="395">
        <v>4</v>
      </c>
      <c r="AU125" s="395">
        <v>4</v>
      </c>
      <c r="AV125" s="395">
        <v>3</v>
      </c>
      <c r="AW125" s="395">
        <v>6</v>
      </c>
      <c r="AX125" s="395">
        <v>0</v>
      </c>
      <c r="AY125" s="395">
        <v>0</v>
      </c>
      <c r="AZ125" s="395">
        <v>0</v>
      </c>
      <c r="BA125" s="396">
        <v>1</v>
      </c>
      <c r="BB125" s="396">
        <v>1</v>
      </c>
      <c r="BC125" s="395">
        <v>4</v>
      </c>
      <c r="BD125" s="395">
        <v>3</v>
      </c>
      <c r="BE125" s="395">
        <v>4</v>
      </c>
      <c r="BF125" s="395">
        <v>4</v>
      </c>
      <c r="BG125" s="395">
        <v>4</v>
      </c>
      <c r="BH125" s="395">
        <v>4</v>
      </c>
      <c r="BI125" s="395">
        <v>3</v>
      </c>
      <c r="BJ125" s="395">
        <v>4</v>
      </c>
      <c r="BK125" s="395">
        <v>4</v>
      </c>
      <c r="BL125" s="395">
        <v>3</v>
      </c>
      <c r="BM125" s="395">
        <v>4</v>
      </c>
      <c r="BN125" s="395">
        <v>1</v>
      </c>
      <c r="BO125" s="395">
        <v>1</v>
      </c>
      <c r="BP125" s="395">
        <v>1</v>
      </c>
      <c r="BQ125" s="395">
        <v>1</v>
      </c>
      <c r="BR125" s="397">
        <v>186.5</v>
      </c>
      <c r="BS125" s="398"/>
      <c r="BT125" s="398"/>
      <c r="BU125" s="398"/>
      <c r="BV125" s="398"/>
      <c r="BW125" s="399"/>
      <c r="BX125" s="399"/>
      <c r="BY125" s="399"/>
    </row>
    <row r="126" spans="1:77" s="412" customFormat="1" ht="30" customHeight="1">
      <c r="A126" s="418">
        <v>9</v>
      </c>
      <c r="B126" s="419" t="s">
        <v>319</v>
      </c>
      <c r="C126" s="420" t="s">
        <v>314</v>
      </c>
      <c r="D126" s="421">
        <v>408160073</v>
      </c>
      <c r="E126" s="402" t="s">
        <v>334</v>
      </c>
      <c r="F126" s="403" t="s">
        <v>334</v>
      </c>
      <c r="G126" s="404">
        <v>5</v>
      </c>
      <c r="H126" s="404">
        <v>6</v>
      </c>
      <c r="I126" s="404">
        <v>5</v>
      </c>
      <c r="J126" s="404">
        <v>5</v>
      </c>
      <c r="K126" s="404">
        <v>6</v>
      </c>
      <c r="L126" s="404">
        <v>6</v>
      </c>
      <c r="M126" s="404">
        <v>6</v>
      </c>
      <c r="N126" s="404">
        <v>5</v>
      </c>
      <c r="O126" s="404">
        <v>5</v>
      </c>
      <c r="P126" s="404">
        <v>5</v>
      </c>
      <c r="Q126" s="405">
        <v>7</v>
      </c>
      <c r="R126" s="406">
        <v>0</v>
      </c>
      <c r="S126" s="404">
        <v>5</v>
      </c>
      <c r="T126" s="404">
        <v>6</v>
      </c>
      <c r="U126" s="404">
        <v>6</v>
      </c>
      <c r="V126" s="404">
        <v>5</v>
      </c>
      <c r="W126" s="404">
        <v>7</v>
      </c>
      <c r="X126" s="404">
        <v>7</v>
      </c>
      <c r="Y126" s="404">
        <v>5</v>
      </c>
      <c r="Z126" s="404">
        <v>5</v>
      </c>
      <c r="AA126" s="404">
        <v>5</v>
      </c>
      <c r="AB126" s="405">
        <v>4</v>
      </c>
      <c r="AC126" s="405">
        <v>5</v>
      </c>
      <c r="AD126" s="405">
        <v>7</v>
      </c>
      <c r="AE126" s="405">
        <v>7</v>
      </c>
      <c r="AF126" s="405">
        <v>5</v>
      </c>
      <c r="AG126" s="405">
        <v>5</v>
      </c>
      <c r="AH126" s="405">
        <v>7</v>
      </c>
      <c r="AI126" s="407">
        <v>5</v>
      </c>
      <c r="AJ126" s="407">
        <v>10</v>
      </c>
      <c r="AK126" s="405">
        <v>6</v>
      </c>
      <c r="AL126" s="405">
        <v>6</v>
      </c>
      <c r="AM126" s="405">
        <v>4</v>
      </c>
      <c r="AN126" s="405">
        <v>5</v>
      </c>
      <c r="AO126" s="405">
        <v>7</v>
      </c>
      <c r="AP126" s="405">
        <v>7</v>
      </c>
      <c r="AQ126" s="405">
        <v>5</v>
      </c>
      <c r="AR126" s="405">
        <v>5</v>
      </c>
      <c r="AS126" s="405">
        <v>8</v>
      </c>
      <c r="AT126" s="405">
        <v>0</v>
      </c>
      <c r="AU126" s="407">
        <v>5</v>
      </c>
      <c r="AV126" s="406">
        <v>6</v>
      </c>
      <c r="AW126" s="405">
        <v>7</v>
      </c>
      <c r="AX126" s="406">
        <v>8</v>
      </c>
      <c r="AY126" s="406">
        <v>8</v>
      </c>
      <c r="AZ126" s="406">
        <v>8</v>
      </c>
      <c r="BA126" s="406">
        <v>10</v>
      </c>
      <c r="BB126" s="406">
        <v>10</v>
      </c>
      <c r="BC126" s="406">
        <v>4</v>
      </c>
      <c r="BD126" s="406">
        <v>6</v>
      </c>
      <c r="BE126" s="406">
        <v>3</v>
      </c>
      <c r="BF126" s="406">
        <v>7</v>
      </c>
      <c r="BG126" s="406">
        <v>5</v>
      </c>
      <c r="BH126" s="406">
        <v>5</v>
      </c>
      <c r="BI126" s="407">
        <v>5</v>
      </c>
      <c r="BJ126" s="407">
        <v>6</v>
      </c>
      <c r="BK126" s="407">
        <v>0</v>
      </c>
      <c r="BL126" s="407">
        <v>6</v>
      </c>
      <c r="BM126" s="407">
        <v>0</v>
      </c>
      <c r="BN126" s="407">
        <v>3</v>
      </c>
      <c r="BO126" s="407">
        <v>0</v>
      </c>
      <c r="BP126" s="407">
        <v>0</v>
      </c>
      <c r="BQ126" s="407">
        <v>0</v>
      </c>
      <c r="BR126" s="408">
        <v>5.22</v>
      </c>
      <c r="BS126" s="409" t="s">
        <v>403</v>
      </c>
      <c r="BT126" s="409">
        <v>13</v>
      </c>
      <c r="BU126" s="409">
        <v>35</v>
      </c>
      <c r="BV126" s="410" t="s">
        <v>404</v>
      </c>
      <c r="BW126" s="411"/>
      <c r="BX126" s="411"/>
      <c r="BY126" s="411"/>
    </row>
    <row r="127" spans="1:77" s="415" customFormat="1" ht="30" customHeight="1">
      <c r="A127" s="418">
        <v>30</v>
      </c>
      <c r="B127" s="419" t="s">
        <v>405</v>
      </c>
      <c r="C127" s="420" t="s">
        <v>320</v>
      </c>
      <c r="D127" s="421">
        <v>408160095</v>
      </c>
      <c r="E127" s="402" t="s">
        <v>402</v>
      </c>
      <c r="F127" s="413" t="s">
        <v>402</v>
      </c>
      <c r="G127" s="404">
        <v>5</v>
      </c>
      <c r="H127" s="404">
        <v>8</v>
      </c>
      <c r="I127" s="404">
        <v>8</v>
      </c>
      <c r="J127" s="404">
        <v>8</v>
      </c>
      <c r="K127" s="404">
        <v>7</v>
      </c>
      <c r="L127" s="404">
        <v>6</v>
      </c>
      <c r="M127" s="404">
        <v>5</v>
      </c>
      <c r="N127" s="404">
        <v>6</v>
      </c>
      <c r="O127" s="404">
        <v>5</v>
      </c>
      <c r="P127" s="404">
        <v>5</v>
      </c>
      <c r="Q127" s="405">
        <v>6</v>
      </c>
      <c r="R127" s="406">
        <v>6</v>
      </c>
      <c r="S127" s="404">
        <v>5</v>
      </c>
      <c r="T127" s="404">
        <v>6</v>
      </c>
      <c r="U127" s="404">
        <v>5</v>
      </c>
      <c r="V127" s="404">
        <v>5</v>
      </c>
      <c r="W127" s="404">
        <v>7</v>
      </c>
      <c r="X127" s="404">
        <v>6</v>
      </c>
      <c r="Y127" s="404">
        <v>6</v>
      </c>
      <c r="Z127" s="404">
        <v>6</v>
      </c>
      <c r="AA127" s="404">
        <v>5</v>
      </c>
      <c r="AB127" s="405">
        <v>6</v>
      </c>
      <c r="AC127" s="405">
        <v>5</v>
      </c>
      <c r="AD127" s="405">
        <v>5</v>
      </c>
      <c r="AE127" s="405">
        <v>8</v>
      </c>
      <c r="AF127" s="405">
        <v>6</v>
      </c>
      <c r="AG127" s="405">
        <v>6</v>
      </c>
      <c r="AH127" s="405">
        <v>6</v>
      </c>
      <c r="AI127" s="407">
        <v>6</v>
      </c>
      <c r="AJ127" s="407">
        <v>0</v>
      </c>
      <c r="AK127" s="405">
        <v>5</v>
      </c>
      <c r="AL127" s="405">
        <v>6</v>
      </c>
      <c r="AM127" s="405">
        <v>4</v>
      </c>
      <c r="AN127" s="405">
        <v>6</v>
      </c>
      <c r="AO127" s="405">
        <v>0</v>
      </c>
      <c r="AP127" s="405">
        <v>4</v>
      </c>
      <c r="AQ127" s="405">
        <v>6</v>
      </c>
      <c r="AR127" s="405">
        <v>5</v>
      </c>
      <c r="AS127" s="405">
        <v>5</v>
      </c>
      <c r="AT127" s="405">
        <v>6</v>
      </c>
      <c r="AU127" s="407">
        <v>5</v>
      </c>
      <c r="AV127" s="406">
        <v>6</v>
      </c>
      <c r="AW127" s="405">
        <v>8</v>
      </c>
      <c r="AX127" s="406">
        <v>8</v>
      </c>
      <c r="AY127" s="406">
        <v>8</v>
      </c>
      <c r="AZ127" s="406">
        <v>9</v>
      </c>
      <c r="BA127" s="406">
        <v>0</v>
      </c>
      <c r="BB127" s="406">
        <v>0</v>
      </c>
      <c r="BC127" s="406">
        <v>6</v>
      </c>
      <c r="BD127" s="406">
        <v>6</v>
      </c>
      <c r="BE127" s="406">
        <v>6</v>
      </c>
      <c r="BF127" s="406">
        <v>7</v>
      </c>
      <c r="BG127" s="406">
        <v>5</v>
      </c>
      <c r="BH127" s="406">
        <v>5</v>
      </c>
      <c r="BI127" s="407">
        <v>0</v>
      </c>
      <c r="BJ127" s="407">
        <v>0</v>
      </c>
      <c r="BK127" s="407">
        <v>0</v>
      </c>
      <c r="BL127" s="407">
        <v>0</v>
      </c>
      <c r="BM127" s="407">
        <v>0</v>
      </c>
      <c r="BN127" s="407">
        <v>0</v>
      </c>
      <c r="BO127" s="407">
        <v>0</v>
      </c>
      <c r="BP127" s="407">
        <v>0</v>
      </c>
      <c r="BQ127" s="407">
        <v>0</v>
      </c>
      <c r="BR127" s="408">
        <v>5.04</v>
      </c>
      <c r="BS127" s="409" t="s">
        <v>403</v>
      </c>
      <c r="BT127" s="409">
        <v>15</v>
      </c>
      <c r="BU127" s="409">
        <v>35</v>
      </c>
      <c r="BV127" s="410" t="s">
        <v>404</v>
      </c>
      <c r="BW127" s="414"/>
      <c r="BX127" s="414"/>
      <c r="BY127" s="414"/>
    </row>
    <row r="128" spans="1:77" s="412" customFormat="1" ht="30" customHeight="1">
      <c r="A128" s="418">
        <v>37</v>
      </c>
      <c r="B128" s="419" t="s">
        <v>318</v>
      </c>
      <c r="C128" s="420" t="s">
        <v>198</v>
      </c>
      <c r="D128" s="422">
        <v>407160102</v>
      </c>
      <c r="E128" s="402" t="s">
        <v>336</v>
      </c>
      <c r="F128" s="416" t="s">
        <v>336</v>
      </c>
      <c r="G128" s="404">
        <v>7</v>
      </c>
      <c r="H128" s="404">
        <v>5</v>
      </c>
      <c r="I128" s="404">
        <v>7</v>
      </c>
      <c r="J128" s="404">
        <v>5</v>
      </c>
      <c r="K128" s="404">
        <v>4</v>
      </c>
      <c r="L128" s="404">
        <v>7</v>
      </c>
      <c r="M128" s="404">
        <v>5</v>
      </c>
      <c r="N128" s="404">
        <v>5</v>
      </c>
      <c r="O128" s="404">
        <v>6</v>
      </c>
      <c r="P128" s="404">
        <v>2</v>
      </c>
      <c r="Q128" s="405">
        <v>2</v>
      </c>
      <c r="R128" s="406">
        <v>0</v>
      </c>
      <c r="S128" s="404">
        <v>5</v>
      </c>
      <c r="T128" s="404">
        <v>5</v>
      </c>
      <c r="U128" s="404">
        <v>5</v>
      </c>
      <c r="V128" s="404">
        <v>6</v>
      </c>
      <c r="W128" s="404">
        <v>6</v>
      </c>
      <c r="X128" s="404">
        <v>7</v>
      </c>
      <c r="Y128" s="404">
        <v>5</v>
      </c>
      <c r="Z128" s="404">
        <v>5</v>
      </c>
      <c r="AA128" s="404">
        <v>5</v>
      </c>
      <c r="AB128" s="405">
        <v>5</v>
      </c>
      <c r="AC128" s="405">
        <v>6</v>
      </c>
      <c r="AD128" s="405">
        <v>5</v>
      </c>
      <c r="AE128" s="405">
        <v>5</v>
      </c>
      <c r="AF128" s="405">
        <v>5</v>
      </c>
      <c r="AG128" s="405">
        <v>5</v>
      </c>
      <c r="AH128" s="405">
        <v>6</v>
      </c>
      <c r="AI128" s="407">
        <v>0</v>
      </c>
      <c r="AJ128" s="407">
        <v>10</v>
      </c>
      <c r="AK128" s="405">
        <v>5</v>
      </c>
      <c r="AL128" s="405">
        <v>5</v>
      </c>
      <c r="AM128" s="405">
        <v>6</v>
      </c>
      <c r="AN128" s="405">
        <v>7</v>
      </c>
      <c r="AO128" s="405">
        <v>4</v>
      </c>
      <c r="AP128" s="405">
        <v>6</v>
      </c>
      <c r="AQ128" s="405">
        <v>5</v>
      </c>
      <c r="AR128" s="405">
        <v>5</v>
      </c>
      <c r="AS128" s="405">
        <v>0</v>
      </c>
      <c r="AT128" s="405">
        <v>0</v>
      </c>
      <c r="AU128" s="407">
        <v>3</v>
      </c>
      <c r="AV128" s="406">
        <v>7</v>
      </c>
      <c r="AW128" s="405">
        <v>5</v>
      </c>
      <c r="AX128" s="406">
        <v>7</v>
      </c>
      <c r="AY128" s="406">
        <v>7</v>
      </c>
      <c r="AZ128" s="406">
        <v>0</v>
      </c>
      <c r="BA128" s="406">
        <v>0</v>
      </c>
      <c r="BB128" s="406">
        <v>0</v>
      </c>
      <c r="BC128" s="406">
        <v>8</v>
      </c>
      <c r="BD128" s="406">
        <v>6</v>
      </c>
      <c r="BE128" s="406">
        <v>2</v>
      </c>
      <c r="BF128" s="406">
        <v>6</v>
      </c>
      <c r="BG128" s="406">
        <v>5</v>
      </c>
      <c r="BH128" s="406">
        <v>5</v>
      </c>
      <c r="BI128" s="407">
        <v>5</v>
      </c>
      <c r="BJ128" s="407">
        <v>7</v>
      </c>
      <c r="BK128" s="407">
        <v>0</v>
      </c>
      <c r="BL128" s="407">
        <v>6</v>
      </c>
      <c r="BM128" s="407">
        <v>0</v>
      </c>
      <c r="BN128" s="407">
        <v>3</v>
      </c>
      <c r="BO128" s="407">
        <v>0</v>
      </c>
      <c r="BP128" s="407">
        <v>0</v>
      </c>
      <c r="BQ128" s="407">
        <v>0</v>
      </c>
      <c r="BR128" s="408">
        <v>4.77</v>
      </c>
      <c r="BS128" s="409" t="s">
        <v>406</v>
      </c>
      <c r="BT128" s="409">
        <v>19</v>
      </c>
      <c r="BU128" s="409">
        <v>42</v>
      </c>
      <c r="BV128" s="410" t="s">
        <v>404</v>
      </c>
      <c r="BW128" s="411"/>
      <c r="BX128" s="411"/>
      <c r="BY128" s="411"/>
    </row>
    <row r="129" spans="1:111" s="417" customFormat="1" ht="30" customHeight="1">
      <c r="A129" s="418">
        <v>38</v>
      </c>
      <c r="B129" s="419" t="s">
        <v>329</v>
      </c>
      <c r="C129" s="420" t="s">
        <v>209</v>
      </c>
      <c r="D129" s="422">
        <v>407160105</v>
      </c>
      <c r="E129" s="402" t="s">
        <v>337</v>
      </c>
      <c r="F129" s="416" t="s">
        <v>337</v>
      </c>
      <c r="G129" s="404">
        <v>6</v>
      </c>
      <c r="H129" s="404">
        <v>5</v>
      </c>
      <c r="I129" s="404">
        <v>5</v>
      </c>
      <c r="J129" s="404">
        <v>5</v>
      </c>
      <c r="K129" s="404">
        <v>5</v>
      </c>
      <c r="L129" s="404">
        <v>5</v>
      </c>
      <c r="M129" s="404">
        <v>5</v>
      </c>
      <c r="N129" s="404">
        <v>5</v>
      </c>
      <c r="O129" s="404">
        <v>5</v>
      </c>
      <c r="P129" s="404">
        <v>4</v>
      </c>
      <c r="Q129" s="405">
        <v>1</v>
      </c>
      <c r="R129" s="406">
        <v>0</v>
      </c>
      <c r="S129" s="404">
        <v>0</v>
      </c>
      <c r="T129" s="404">
        <v>4</v>
      </c>
      <c r="U129" s="404">
        <v>5</v>
      </c>
      <c r="V129" s="404">
        <v>5</v>
      </c>
      <c r="W129" s="404">
        <v>5</v>
      </c>
      <c r="X129" s="404">
        <v>0</v>
      </c>
      <c r="Y129" s="404">
        <v>7</v>
      </c>
      <c r="Z129" s="404">
        <v>0</v>
      </c>
      <c r="AA129" s="404">
        <v>6</v>
      </c>
      <c r="AB129" s="405">
        <v>5</v>
      </c>
      <c r="AC129" s="405">
        <v>7</v>
      </c>
      <c r="AD129" s="405">
        <v>6</v>
      </c>
      <c r="AE129" s="405">
        <v>6</v>
      </c>
      <c r="AF129" s="405">
        <v>7</v>
      </c>
      <c r="AG129" s="405">
        <v>3</v>
      </c>
      <c r="AH129" s="405">
        <v>7</v>
      </c>
      <c r="AI129" s="407">
        <v>0</v>
      </c>
      <c r="AJ129" s="407">
        <v>0</v>
      </c>
      <c r="AK129" s="405">
        <v>4</v>
      </c>
      <c r="AL129" s="405">
        <v>0</v>
      </c>
      <c r="AM129" s="405">
        <v>0</v>
      </c>
      <c r="AN129" s="405">
        <v>6</v>
      </c>
      <c r="AO129" s="405">
        <v>5</v>
      </c>
      <c r="AP129" s="405">
        <v>5</v>
      </c>
      <c r="AQ129" s="405">
        <v>6</v>
      </c>
      <c r="AR129" s="405">
        <v>0</v>
      </c>
      <c r="AS129" s="405">
        <v>0</v>
      </c>
      <c r="AT129" s="405">
        <v>0</v>
      </c>
      <c r="AU129" s="407">
        <v>5</v>
      </c>
      <c r="AV129" s="406">
        <v>6</v>
      </c>
      <c r="AW129" s="405">
        <v>5</v>
      </c>
      <c r="AX129" s="406">
        <v>0</v>
      </c>
      <c r="AY129" s="406">
        <v>0</v>
      </c>
      <c r="AZ129" s="406">
        <v>0</v>
      </c>
      <c r="BA129" s="406">
        <v>0</v>
      </c>
      <c r="BB129" s="406">
        <v>0</v>
      </c>
      <c r="BC129" s="406">
        <v>5</v>
      </c>
      <c r="BD129" s="406">
        <v>5</v>
      </c>
      <c r="BE129" s="406">
        <v>2</v>
      </c>
      <c r="BF129" s="406">
        <v>0</v>
      </c>
      <c r="BG129" s="406">
        <v>0</v>
      </c>
      <c r="BH129" s="406">
        <v>3</v>
      </c>
      <c r="BI129" s="407">
        <v>0</v>
      </c>
      <c r="BJ129" s="407">
        <v>0</v>
      </c>
      <c r="BK129" s="407">
        <v>0</v>
      </c>
      <c r="BL129" s="407">
        <v>0</v>
      </c>
      <c r="BM129" s="407">
        <v>0</v>
      </c>
      <c r="BN129" s="407">
        <v>0</v>
      </c>
      <c r="BO129" s="407">
        <v>0</v>
      </c>
      <c r="BP129" s="407">
        <v>0</v>
      </c>
      <c r="BQ129" s="407">
        <v>0</v>
      </c>
      <c r="BR129" s="408">
        <v>3.69</v>
      </c>
      <c r="BS129" s="409" t="s">
        <v>407</v>
      </c>
      <c r="BT129" s="409">
        <v>34</v>
      </c>
      <c r="BU129" s="409">
        <v>76</v>
      </c>
      <c r="BV129" s="410" t="s">
        <v>404</v>
      </c>
      <c r="BW129" s="411"/>
      <c r="BX129" s="411"/>
      <c r="BY129" s="411"/>
      <c r="BZ129" s="412"/>
      <c r="CA129" s="412"/>
      <c r="CB129" s="412"/>
      <c r="CC129" s="412"/>
      <c r="CD129" s="412"/>
      <c r="CE129" s="412"/>
      <c r="CF129" s="412"/>
      <c r="CG129" s="412"/>
      <c r="CH129" s="412"/>
      <c r="CI129" s="412"/>
      <c r="CJ129" s="412"/>
      <c r="CK129" s="412"/>
      <c r="CL129" s="412"/>
      <c r="CM129" s="412"/>
      <c r="CN129" s="412"/>
      <c r="CO129" s="412"/>
      <c r="CP129" s="412"/>
      <c r="CQ129" s="412"/>
      <c r="CR129" s="412"/>
      <c r="CS129" s="412"/>
      <c r="CT129" s="412"/>
      <c r="CU129" s="412"/>
      <c r="CV129" s="412"/>
      <c r="CW129" s="412"/>
      <c r="CX129" s="412"/>
      <c r="CY129" s="412"/>
      <c r="CZ129" s="412"/>
      <c r="DA129" s="412"/>
      <c r="DB129" s="412"/>
      <c r="DC129" s="412"/>
      <c r="DD129" s="412"/>
      <c r="DE129" s="412"/>
      <c r="DF129" s="412"/>
      <c r="DG129" s="412"/>
    </row>
    <row r="130" spans="1:77" s="382" customFormat="1" ht="15.75">
      <c r="A130" s="383"/>
      <c r="B130" s="385"/>
      <c r="C130" s="385"/>
      <c r="E130" s="386"/>
      <c r="F130" s="387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40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401"/>
      <c r="AD130" s="381"/>
      <c r="AE130" s="401"/>
      <c r="AF130" s="401"/>
      <c r="AG130" s="38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383"/>
      <c r="BT130" s="388"/>
      <c r="BU130" s="383"/>
      <c r="BV130" s="383"/>
      <c r="BW130" s="381"/>
      <c r="BX130" s="381"/>
      <c r="BY130" s="381"/>
    </row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</sheetData>
  <sheetProtection/>
  <mergeCells count="154">
    <mergeCell ref="A5:BG5"/>
    <mergeCell ref="A6:BG6"/>
    <mergeCell ref="A3:I3"/>
    <mergeCell ref="Z1:BC1"/>
    <mergeCell ref="Z2:BC2"/>
    <mergeCell ref="A1:I1"/>
    <mergeCell ref="A2:I2"/>
    <mergeCell ref="A120:BV120"/>
    <mergeCell ref="A123:A125"/>
    <mergeCell ref="B123:C125"/>
    <mergeCell ref="D123:D125"/>
    <mergeCell ref="E123:E125"/>
    <mergeCell ref="F123:F125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L95:L96"/>
    <mergeCell ref="M95:M96"/>
    <mergeCell ref="N95:N96"/>
    <mergeCell ref="O95:O96"/>
    <mergeCell ref="P95:P96"/>
    <mergeCell ref="Q95:Q96"/>
    <mergeCell ref="R95:R96"/>
    <mergeCell ref="AE123:AE124"/>
    <mergeCell ref="AF123:AF124"/>
    <mergeCell ref="AG123:AG124"/>
    <mergeCell ref="AH123:AH124"/>
    <mergeCell ref="AI123:AI124"/>
    <mergeCell ref="AJ123:AJ124"/>
    <mergeCell ref="AK123:AK124"/>
    <mergeCell ref="AL123:AL124"/>
    <mergeCell ref="AM123:AM124"/>
    <mergeCell ref="AN123:AN124"/>
    <mergeCell ref="AO123:AO124"/>
    <mergeCell ref="AP123:AP124"/>
    <mergeCell ref="AQ123:AQ124"/>
    <mergeCell ref="AR123:AR124"/>
    <mergeCell ref="AS123:AS124"/>
    <mergeCell ref="AT123:AT124"/>
    <mergeCell ref="AU123:AU124"/>
    <mergeCell ref="AV123:AV124"/>
    <mergeCell ref="AW123:AW124"/>
    <mergeCell ref="AX123:AX124"/>
    <mergeCell ref="AY123:AY124"/>
    <mergeCell ref="AZ123:AZ124"/>
    <mergeCell ref="BA123:BA124"/>
    <mergeCell ref="BB123:BB124"/>
    <mergeCell ref="BC123:BC124"/>
    <mergeCell ref="BD123:BD124"/>
    <mergeCell ref="BE123:BE124"/>
    <mergeCell ref="BF123:BF124"/>
    <mergeCell ref="BG123:BG124"/>
    <mergeCell ref="BH123:BH124"/>
    <mergeCell ref="BI123:BI124"/>
    <mergeCell ref="BJ123:BJ124"/>
    <mergeCell ref="BK123:BK124"/>
    <mergeCell ref="BL123:BL124"/>
    <mergeCell ref="BM123:BM124"/>
    <mergeCell ref="BN123:BN124"/>
    <mergeCell ref="BO123:BO124"/>
    <mergeCell ref="BP123:BP124"/>
    <mergeCell ref="BQ123:BQ124"/>
    <mergeCell ref="BR123:BR124"/>
    <mergeCell ref="BS123:BS124"/>
    <mergeCell ref="BT123:BT124"/>
    <mergeCell ref="BU123:BU124"/>
    <mergeCell ref="BV123:BV124"/>
    <mergeCell ref="AD123:AD124"/>
    <mergeCell ref="A95:A97"/>
    <mergeCell ref="B95:C97"/>
    <mergeCell ref="D95:D97"/>
    <mergeCell ref="E95:E97"/>
    <mergeCell ref="F95:F97"/>
    <mergeCell ref="H95:H96"/>
    <mergeCell ref="I95:I96"/>
    <mergeCell ref="J95:J96"/>
    <mergeCell ref="K95:K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O95:AO96"/>
    <mergeCell ref="AP95:AP96"/>
    <mergeCell ref="AQ95:AQ96"/>
    <mergeCell ref="AR95:AR96"/>
    <mergeCell ref="AS95:AS96"/>
    <mergeCell ref="AT95:AT96"/>
    <mergeCell ref="AU95:AU96"/>
    <mergeCell ref="AV95:AV96"/>
    <mergeCell ref="AW95:AW96"/>
    <mergeCell ref="AX95:AX96"/>
    <mergeCell ref="AY95:AY96"/>
    <mergeCell ref="AZ95:AZ96"/>
    <mergeCell ref="BA95:BA96"/>
    <mergeCell ref="BB95:BB96"/>
    <mergeCell ref="BC95:BC96"/>
    <mergeCell ref="BD95:BD96"/>
    <mergeCell ref="BE95:BE96"/>
    <mergeCell ref="BF95:BF96"/>
    <mergeCell ref="BG95:BG96"/>
    <mergeCell ref="BH95:BH96"/>
    <mergeCell ref="BI95:BI96"/>
    <mergeCell ref="BJ95:BJ96"/>
    <mergeCell ref="BK95:BK96"/>
    <mergeCell ref="BL95:BL96"/>
    <mergeCell ref="BM95:BM96"/>
    <mergeCell ref="BN95:BN96"/>
    <mergeCell ref="BO95:BO96"/>
    <mergeCell ref="BP95:BP96"/>
    <mergeCell ref="BQ95:BQ96"/>
    <mergeCell ref="BR95:BR96"/>
    <mergeCell ref="BW95:BW96"/>
    <mergeCell ref="BS95:BS96"/>
    <mergeCell ref="BT95:BT96"/>
    <mergeCell ref="BU95:BU96"/>
    <mergeCell ref="BV95:BV96"/>
  </mergeCells>
  <printOptions/>
  <pageMargins left="0.4724409448818898" right="0.15748031496062992" top="0.33" bottom="0.2" header="0.15748031496062992" footer="0.16"/>
  <pageSetup horizontalDpi="300" verticalDpi="3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DG129"/>
  <sheetViews>
    <sheetView tabSelected="1" workbookViewId="0" topLeftCell="B4">
      <selection activeCell="T20" sqref="T20"/>
    </sheetView>
  </sheetViews>
  <sheetFormatPr defaultColWidth="8.796875" defaultRowHeight="15"/>
  <cols>
    <col min="1" max="1" width="3.09765625" style="155" customWidth="1"/>
    <col min="2" max="2" width="14.19921875" style="307" customWidth="1"/>
    <col min="3" max="3" width="6.59765625" style="307" customWidth="1"/>
    <col min="4" max="4" width="8.59765625" style="313" customWidth="1"/>
    <col min="5" max="5" width="8.69921875" style="314" hidden="1" customWidth="1"/>
    <col min="6" max="6" width="12.19921875" style="313" hidden="1" customWidth="1"/>
    <col min="7" max="7" width="5.59765625" style="313" hidden="1" customWidth="1"/>
    <col min="8" max="8" width="3.5" style="315" customWidth="1"/>
    <col min="9" max="53" width="3.5" style="155" customWidth="1"/>
    <col min="54" max="54" width="4.19921875" style="316" customWidth="1"/>
    <col min="55" max="55" width="4.59765625" style="316" customWidth="1"/>
    <col min="56" max="56" width="5.5" style="155" hidden="1" customWidth="1"/>
    <col min="57" max="57" width="2.8984375" style="155" customWidth="1"/>
    <col min="58" max="58" width="3.09765625" style="155" customWidth="1"/>
    <col min="59" max="16384" width="9" style="312" customWidth="1"/>
  </cols>
  <sheetData>
    <row r="1" spans="1:57" s="305" customFormat="1" ht="17.25" customHeight="1" hidden="1">
      <c r="A1" s="680" t="s">
        <v>86</v>
      </c>
      <c r="B1" s="680"/>
      <c r="C1" s="680"/>
      <c r="D1" s="680"/>
      <c r="E1" s="680"/>
      <c r="F1" s="680"/>
      <c r="G1" s="680"/>
      <c r="H1" s="680"/>
      <c r="I1" s="680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22"/>
      <c r="Z1" s="680" t="s">
        <v>221</v>
      </c>
      <c r="AA1" s="680"/>
      <c r="AB1" s="680"/>
      <c r="AC1" s="680"/>
      <c r="AD1" s="680"/>
      <c r="AE1" s="680"/>
      <c r="AF1" s="680"/>
      <c r="AG1" s="680"/>
      <c r="AH1" s="680"/>
      <c r="AI1" s="680"/>
      <c r="AJ1" s="841"/>
      <c r="AK1" s="841"/>
      <c r="AL1" s="841"/>
      <c r="AM1" s="841"/>
      <c r="AN1" s="841"/>
      <c r="AO1" s="841"/>
      <c r="AP1" s="841"/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23"/>
      <c r="BE1" s="23"/>
    </row>
    <row r="2" spans="1:57" s="305" customFormat="1" ht="17.25" customHeight="1" hidden="1">
      <c r="A2" s="680" t="s">
        <v>87</v>
      </c>
      <c r="B2" s="680"/>
      <c r="C2" s="680"/>
      <c r="D2" s="680"/>
      <c r="E2" s="680"/>
      <c r="F2" s="680"/>
      <c r="G2" s="680"/>
      <c r="H2" s="680"/>
      <c r="I2" s="680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22"/>
      <c r="Z2" s="680" t="s">
        <v>222</v>
      </c>
      <c r="AA2" s="680"/>
      <c r="AB2" s="680"/>
      <c r="AC2" s="680"/>
      <c r="AD2" s="680"/>
      <c r="AE2" s="680"/>
      <c r="AF2" s="680"/>
      <c r="AG2" s="680"/>
      <c r="AH2" s="680"/>
      <c r="AI2" s="680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23"/>
      <c r="BE2" s="23"/>
    </row>
    <row r="3" spans="1:24" s="305" customFormat="1" ht="17.25" customHeight="1" hidden="1">
      <c r="A3" s="680" t="s">
        <v>223</v>
      </c>
      <c r="B3" s="680"/>
      <c r="C3" s="680"/>
      <c r="D3" s="680"/>
      <c r="E3" s="680"/>
      <c r="F3" s="680"/>
      <c r="G3" s="680"/>
      <c r="H3" s="680"/>
      <c r="I3" s="680"/>
      <c r="J3" s="22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6"/>
      <c r="X3" s="26"/>
    </row>
    <row r="4" spans="1:59" ht="12" customHeight="1">
      <c r="A4" s="306"/>
      <c r="C4" s="308"/>
      <c r="D4" s="309"/>
      <c r="E4" s="309"/>
      <c r="F4" s="126"/>
      <c r="G4" s="126"/>
      <c r="H4" s="126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</row>
    <row r="5" spans="1:59" ht="18.75">
      <c r="A5" s="693" t="s">
        <v>411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</row>
    <row r="6" spans="1:59" ht="18.75">
      <c r="A6" s="693" t="s">
        <v>89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</row>
    <row r="7" spans="1:59" ht="12.75" customHeight="1" thickBo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</row>
    <row r="8" spans="1:59" s="581" customFormat="1" ht="105" customHeight="1" thickTop="1">
      <c r="A8" s="576" t="s">
        <v>1</v>
      </c>
      <c r="B8" s="577" t="s">
        <v>58</v>
      </c>
      <c r="C8" s="578"/>
      <c r="D8" s="579" t="s">
        <v>55</v>
      </c>
      <c r="E8" s="579" t="s">
        <v>56</v>
      </c>
      <c r="F8" s="579" t="s">
        <v>57</v>
      </c>
      <c r="G8" s="579" t="s">
        <v>220</v>
      </c>
      <c r="H8" s="572" t="s">
        <v>36</v>
      </c>
      <c r="I8" s="572" t="s">
        <v>9</v>
      </c>
      <c r="J8" s="572" t="s">
        <v>293</v>
      </c>
      <c r="K8" s="572" t="s">
        <v>32</v>
      </c>
      <c r="L8" s="572" t="s">
        <v>33</v>
      </c>
      <c r="M8" s="572" t="s">
        <v>295</v>
      </c>
      <c r="N8" s="572" t="s">
        <v>34</v>
      </c>
      <c r="O8" s="572" t="s">
        <v>38</v>
      </c>
      <c r="P8" s="572" t="s">
        <v>39</v>
      </c>
      <c r="Q8" s="572" t="s">
        <v>300</v>
      </c>
      <c r="R8" s="572" t="s">
        <v>40</v>
      </c>
      <c r="S8" s="572" t="s">
        <v>35</v>
      </c>
      <c r="T8" s="572" t="s">
        <v>59</v>
      </c>
      <c r="U8" s="572" t="s">
        <v>62</v>
      </c>
      <c r="V8" s="572" t="s">
        <v>63</v>
      </c>
      <c r="W8" s="572" t="s">
        <v>64</v>
      </c>
      <c r="X8" s="572" t="s">
        <v>65</v>
      </c>
      <c r="Y8" s="572" t="s">
        <v>66</v>
      </c>
      <c r="Z8" s="572" t="s">
        <v>67</v>
      </c>
      <c r="AA8" s="572" t="s">
        <v>68</v>
      </c>
      <c r="AB8" s="572" t="s">
        <v>76</v>
      </c>
      <c r="AC8" s="572" t="s">
        <v>77</v>
      </c>
      <c r="AD8" s="572" t="s">
        <v>78</v>
      </c>
      <c r="AE8" s="572" t="s">
        <v>79</v>
      </c>
      <c r="AF8" s="572" t="s">
        <v>80</v>
      </c>
      <c r="AG8" s="572" t="s">
        <v>81</v>
      </c>
      <c r="AH8" s="572" t="s">
        <v>408</v>
      </c>
      <c r="AI8" s="572" t="s">
        <v>83</v>
      </c>
      <c r="AJ8" s="842" t="s">
        <v>304</v>
      </c>
      <c r="AK8" s="842" t="s">
        <v>305</v>
      </c>
      <c r="AL8" s="842" t="s">
        <v>306</v>
      </c>
      <c r="AM8" s="842" t="s">
        <v>307</v>
      </c>
      <c r="AN8" s="842" t="s">
        <v>308</v>
      </c>
      <c r="AO8" s="842" t="s">
        <v>309</v>
      </c>
      <c r="AP8" s="842" t="s">
        <v>310</v>
      </c>
      <c r="AQ8" s="842" t="s">
        <v>316</v>
      </c>
      <c r="AR8" s="842" t="s">
        <v>317</v>
      </c>
      <c r="AS8" s="843" t="s">
        <v>338</v>
      </c>
      <c r="AT8" s="843" t="s">
        <v>339</v>
      </c>
      <c r="AU8" s="843" t="s">
        <v>340</v>
      </c>
      <c r="AV8" s="843" t="s">
        <v>341</v>
      </c>
      <c r="AW8" s="843" t="s">
        <v>342</v>
      </c>
      <c r="AX8" s="843" t="s">
        <v>343</v>
      </c>
      <c r="AY8" s="843" t="s">
        <v>344</v>
      </c>
      <c r="AZ8" s="843" t="s">
        <v>345</v>
      </c>
      <c r="BA8" s="843" t="s">
        <v>349</v>
      </c>
      <c r="BB8" s="843" t="s">
        <v>350</v>
      </c>
      <c r="BC8" s="572" t="s">
        <v>351</v>
      </c>
      <c r="BD8" s="572" t="s">
        <v>73</v>
      </c>
      <c r="BE8" s="574" t="s">
        <v>74</v>
      </c>
      <c r="BF8" s="574" t="s">
        <v>41</v>
      </c>
      <c r="BG8" s="575" t="s">
        <v>75</v>
      </c>
    </row>
    <row r="9" spans="1:59" ht="19.5" customHeight="1">
      <c r="A9" s="335"/>
      <c r="B9" s="336"/>
      <c r="C9" s="337"/>
      <c r="D9" s="338"/>
      <c r="E9" s="338"/>
      <c r="F9" s="338"/>
      <c r="G9" s="338"/>
      <c r="H9" s="333">
        <v>0</v>
      </c>
      <c r="I9" s="333">
        <v>4</v>
      </c>
      <c r="J9" s="333">
        <v>3</v>
      </c>
      <c r="K9" s="333">
        <v>5</v>
      </c>
      <c r="L9" s="333">
        <v>4</v>
      </c>
      <c r="M9" s="333">
        <v>4</v>
      </c>
      <c r="N9" s="333">
        <v>0</v>
      </c>
      <c r="O9" s="333">
        <v>5</v>
      </c>
      <c r="P9" s="333">
        <v>4</v>
      </c>
      <c r="Q9" s="333">
        <v>7.5</v>
      </c>
      <c r="R9" s="332">
        <v>4</v>
      </c>
      <c r="S9" s="332">
        <v>0</v>
      </c>
      <c r="T9" s="332">
        <f>'[1]HK3'!I3</f>
        <v>4</v>
      </c>
      <c r="U9" s="332">
        <f>'[1]HK3'!L3</f>
        <v>3</v>
      </c>
      <c r="V9" s="332">
        <f>'[1]HK3'!O3</f>
        <v>4</v>
      </c>
      <c r="W9" s="332">
        <f>'[1]HK3'!R3</f>
        <v>4</v>
      </c>
      <c r="X9" s="332">
        <f>'[1]HK3'!U3</f>
        <v>3</v>
      </c>
      <c r="Y9" s="332">
        <f>'[1]HK3'!X3</f>
        <v>4</v>
      </c>
      <c r="Z9" s="332">
        <f>'[1]HK3'!AA3</f>
        <v>1</v>
      </c>
      <c r="AA9" s="332">
        <f>'[1]HK3'!AD3</f>
        <v>0</v>
      </c>
      <c r="AB9" s="339">
        <f>'[1]HK4'!I3</f>
        <v>5</v>
      </c>
      <c r="AC9" s="339">
        <f>'[1]HK4'!L3</f>
        <v>5</v>
      </c>
      <c r="AD9" s="339">
        <f>'[1]HK4'!O3</f>
        <v>4</v>
      </c>
      <c r="AE9" s="339">
        <f>'[1]HK4'!R3</f>
        <v>3</v>
      </c>
      <c r="AF9" s="339">
        <f>'[1]HK4'!U3</f>
        <v>4</v>
      </c>
      <c r="AG9" s="339">
        <f>'[1]HK4'!X3</f>
        <v>1</v>
      </c>
      <c r="AH9" s="339">
        <v>1</v>
      </c>
      <c r="AI9" s="339">
        <f>'[1]HK4'!AD3</f>
        <v>0</v>
      </c>
      <c r="AJ9" s="340">
        <v>4</v>
      </c>
      <c r="AK9" s="340">
        <v>4</v>
      </c>
      <c r="AL9" s="340">
        <v>3</v>
      </c>
      <c r="AM9" s="340">
        <v>5</v>
      </c>
      <c r="AN9" s="340">
        <v>3</v>
      </c>
      <c r="AO9" s="340">
        <v>4</v>
      </c>
      <c r="AP9" s="340">
        <v>0</v>
      </c>
      <c r="AQ9" s="340">
        <v>0</v>
      </c>
      <c r="AR9" s="340">
        <v>0</v>
      </c>
      <c r="AS9" s="330">
        <v>1</v>
      </c>
      <c r="AT9" s="330">
        <v>4</v>
      </c>
      <c r="AU9" s="330">
        <v>4</v>
      </c>
      <c r="AV9" s="330">
        <v>4</v>
      </c>
      <c r="AW9" s="330">
        <v>3</v>
      </c>
      <c r="AX9" s="330">
        <v>4</v>
      </c>
      <c r="AY9" s="330">
        <v>6</v>
      </c>
      <c r="AZ9" s="330">
        <v>0</v>
      </c>
      <c r="BA9" s="330">
        <v>1</v>
      </c>
      <c r="BB9" s="331">
        <f>SUM(AJ9:BA9)</f>
        <v>50</v>
      </c>
      <c r="BC9" s="332">
        <f>SUM(H9:AI9)</f>
        <v>86.5</v>
      </c>
      <c r="BD9" s="332"/>
      <c r="BE9" s="333"/>
      <c r="BF9" s="333"/>
      <c r="BG9" s="334"/>
    </row>
    <row r="10" spans="1:59" s="133" customFormat="1" ht="18.75" customHeight="1">
      <c r="A10" s="179">
        <v>1</v>
      </c>
      <c r="B10" s="180" t="s">
        <v>95</v>
      </c>
      <c r="C10" s="181" t="s">
        <v>96</v>
      </c>
      <c r="D10" s="150">
        <v>409160048</v>
      </c>
      <c r="E10" s="182" t="s">
        <v>236</v>
      </c>
      <c r="F10" s="183" t="s">
        <v>15</v>
      </c>
      <c r="G10" s="184" t="s">
        <v>331</v>
      </c>
      <c r="H10" s="191">
        <v>6</v>
      </c>
      <c r="I10" s="191">
        <f>'[1]HK1'!J10</f>
        <v>8</v>
      </c>
      <c r="J10" s="191">
        <f>'[1]HK1'!M10</f>
        <v>7</v>
      </c>
      <c r="K10" s="191">
        <f>'[1]HK1'!P10</f>
        <v>6</v>
      </c>
      <c r="L10" s="191">
        <f>'[1]HK1'!S10</f>
        <v>9</v>
      </c>
      <c r="M10" s="191">
        <f>'[1]HK1'!V10</f>
        <v>5</v>
      </c>
      <c r="N10" s="191">
        <f>'[1]HK1'!Y10</f>
        <v>6</v>
      </c>
      <c r="O10" s="192">
        <f>'[1]HK2'!J10</f>
        <v>6</v>
      </c>
      <c r="P10" s="192">
        <f>'[1]HK2'!M10</f>
        <v>6</v>
      </c>
      <c r="Q10" s="192">
        <f>'[1]HK2'!P10</f>
        <v>6</v>
      </c>
      <c r="R10" s="193">
        <f>'[1]HK2'!S10</f>
        <v>5</v>
      </c>
      <c r="S10" s="193">
        <f>'[1]HK2'!V10</f>
        <v>7</v>
      </c>
      <c r="T10" s="193">
        <f>'[1]HK3'!I4</f>
        <v>6</v>
      </c>
      <c r="U10" s="193">
        <f>'[1]HK3'!L4</f>
        <v>6</v>
      </c>
      <c r="V10" s="193">
        <f>'[1]HK3'!O4</f>
        <v>10</v>
      </c>
      <c r="W10" s="193">
        <f>'[1]HK3'!R4</f>
        <v>6</v>
      </c>
      <c r="X10" s="193">
        <f>'[1]HK3'!U4</f>
        <v>6</v>
      </c>
      <c r="Y10" s="193">
        <f>'[1]HK3'!X4</f>
        <v>6</v>
      </c>
      <c r="Z10" s="193">
        <f>'[1]HK3'!AA4</f>
        <v>6</v>
      </c>
      <c r="AA10" s="193">
        <f>'[1]HK3'!AD4</f>
        <v>5</v>
      </c>
      <c r="AB10" s="150">
        <f>'HK4'!J10</f>
        <v>8</v>
      </c>
      <c r="AC10" s="150">
        <f>'HK4'!M10</f>
        <v>8</v>
      </c>
      <c r="AD10" s="150">
        <f>'HK4'!P10</f>
        <v>6</v>
      </c>
      <c r="AE10" s="150">
        <f>'HK4'!S10</f>
        <v>8</v>
      </c>
      <c r="AF10" s="193">
        <f>'[1]HK4'!U4</f>
        <v>7</v>
      </c>
      <c r="AG10" s="193">
        <f>'[1]HK4'!X4</f>
        <v>8</v>
      </c>
      <c r="AH10" s="150">
        <f>'HK4'!AB10</f>
        <v>0</v>
      </c>
      <c r="AI10" s="193">
        <f>'[1]HK4'!AD4</f>
        <v>6</v>
      </c>
      <c r="AJ10" s="565">
        <f>'HK5'!J10</f>
        <v>6</v>
      </c>
      <c r="AK10" s="565">
        <f>'HK5'!M10</f>
        <v>6</v>
      </c>
      <c r="AL10" s="565">
        <f>'HK5'!P10</f>
        <v>7</v>
      </c>
      <c r="AM10" s="565">
        <f>'HK5'!S10</f>
        <v>9</v>
      </c>
      <c r="AN10" s="565">
        <f>'HK5'!V10</f>
        <v>8</v>
      </c>
      <c r="AO10" s="565">
        <f>'HK5'!Y10</f>
        <v>8</v>
      </c>
      <c r="AP10" s="565">
        <f>'HK5'!AB10</f>
        <v>7</v>
      </c>
      <c r="AQ10" s="565">
        <f>'HK5'!AE10</f>
        <v>8</v>
      </c>
      <c r="AR10" s="565">
        <f>'HK5'!AH10</f>
        <v>8</v>
      </c>
      <c r="AS10" s="565">
        <f>'HK5'!AK10</f>
        <v>1</v>
      </c>
      <c r="AT10" s="565">
        <f>'HK6'!J10</f>
        <v>8</v>
      </c>
      <c r="AU10" s="565">
        <f>'HK6'!M10</f>
        <v>5</v>
      </c>
      <c r="AV10" s="565">
        <f>'HK6'!P10</f>
        <v>6</v>
      </c>
      <c r="AW10" s="565">
        <f>'HK6'!S10</f>
        <v>7</v>
      </c>
      <c r="AX10" s="565">
        <f>'HK6'!V10</f>
        <v>8</v>
      </c>
      <c r="AY10" s="565">
        <f>'HK6'!Y10</f>
        <v>8</v>
      </c>
      <c r="AZ10" s="565">
        <f>'HK6'!AB10</f>
        <v>6</v>
      </c>
      <c r="BA10" s="565">
        <f>'HK6'!AE10</f>
        <v>0</v>
      </c>
      <c r="BB10" s="844">
        <f aca="true" t="shared" si="0" ref="BB10:BB41">ROUND(SUMPRODUCT(AJ10:BA10,$AJ$9:$BA$9)/SUM($AJ$9:$BA$9),2)</f>
        <v>6.96</v>
      </c>
      <c r="BC10" s="844">
        <f aca="true" t="shared" si="1" ref="BC10:BC41">ROUND(SUMPRODUCT(H10:BA10,$H$9:$BA$9)/SUM($H$9:$BA$9),2)</f>
        <v>6.77</v>
      </c>
      <c r="BD10" s="192" t="str">
        <f aca="true" t="shared" si="2" ref="BD10:BD18">IF(BC10&gt;=9,"Xuất Sắc",IF(BC10&gt;=8,"Giỏi",IF(BC10&gt;=7,"Khá",IF(BC10&gt;=6,"TBK",IF(BC10&gt;=5,"TB",IF(BC10&gt;=4,"Yếu","Kém"))))))</f>
        <v>TBK</v>
      </c>
      <c r="BE10" s="658">
        <f aca="true" t="shared" si="3" ref="BE10:BE41">COUNTIF(H10:BA10,"&lt;5")</f>
        <v>3</v>
      </c>
      <c r="BF10" s="658">
        <f aca="true" t="shared" si="4" ref="BF10:BF41">SUMIF(H10:BA10,"&lt;5",$H$9:$BA$9)</f>
        <v>3</v>
      </c>
      <c r="BG10" s="845" t="str">
        <f aca="true" t="shared" si="5" ref="BG10:BG18">IF(AND(BB10&gt;=5,BF10&lt;=25),"Học tiếp",IF(OR(BB10&lt;3.5,BC10&lt;4),"Thôi học","Ngừng học"))</f>
        <v>Học tiếp</v>
      </c>
    </row>
    <row r="11" spans="1:59" s="133" customFormat="1" ht="18.75" customHeight="1">
      <c r="A11" s="73">
        <v>2</v>
      </c>
      <c r="B11" s="43" t="s">
        <v>97</v>
      </c>
      <c r="C11" s="44" t="s">
        <v>98</v>
      </c>
      <c r="D11" s="45">
        <v>409160049</v>
      </c>
      <c r="E11" s="46" t="s">
        <v>237</v>
      </c>
      <c r="F11" s="74" t="s">
        <v>7</v>
      </c>
      <c r="G11" s="170" t="s">
        <v>332</v>
      </c>
      <c r="H11" s="45">
        <v>7</v>
      </c>
      <c r="I11" s="45">
        <f>'[1]HK1'!J11</f>
        <v>8</v>
      </c>
      <c r="J11" s="45">
        <f>'[1]HK1'!M11</f>
        <v>8</v>
      </c>
      <c r="K11" s="45">
        <f>'[1]HK1'!P11</f>
        <v>5</v>
      </c>
      <c r="L11" s="45">
        <f>'[1]HK1'!S11</f>
        <v>9</v>
      </c>
      <c r="M11" s="45">
        <f>'[1]HK1'!V11</f>
        <v>5</v>
      </c>
      <c r="N11" s="45">
        <f>'[1]HK1'!Y11</f>
        <v>6</v>
      </c>
      <c r="O11" s="75">
        <f>'[1]HK2'!J11</f>
        <v>6</v>
      </c>
      <c r="P11" s="75">
        <f>'[1]HK2'!M11</f>
        <v>6</v>
      </c>
      <c r="Q11" s="75">
        <f>'[1]HK2'!P11</f>
        <v>7</v>
      </c>
      <c r="R11" s="59">
        <f>'[1]HK2'!S11</f>
        <v>6</v>
      </c>
      <c r="S11" s="59">
        <f>'[1]HK2'!V11</f>
        <v>8</v>
      </c>
      <c r="T11" s="59">
        <f>'[1]HK3'!I5</f>
        <v>6</v>
      </c>
      <c r="U11" s="59">
        <f>'[1]HK3'!L5</f>
        <v>7</v>
      </c>
      <c r="V11" s="59">
        <f>'[1]HK3'!O5</f>
        <v>10</v>
      </c>
      <c r="W11" s="59">
        <f>'[1]HK3'!R5</f>
        <v>6</v>
      </c>
      <c r="X11" s="59">
        <f>'[1]HK3'!U5</f>
        <v>6</v>
      </c>
      <c r="Y11" s="59">
        <f>'[1]HK3'!X5</f>
        <v>7</v>
      </c>
      <c r="Z11" s="59">
        <f>'[1]HK3'!AA5</f>
        <v>6</v>
      </c>
      <c r="AA11" s="59">
        <f>'[1]HK3'!AD5</f>
        <v>6</v>
      </c>
      <c r="AB11" s="150">
        <f>'HK4'!J11</f>
        <v>8</v>
      </c>
      <c r="AC11" s="150">
        <f>'HK4'!M11</f>
        <v>6</v>
      </c>
      <c r="AD11" s="150">
        <f>'HK4'!P11</f>
        <v>7</v>
      </c>
      <c r="AE11" s="150">
        <f>'HK4'!S11</f>
        <v>7</v>
      </c>
      <c r="AF11" s="59">
        <f>'[1]HK4'!U5</f>
        <v>7</v>
      </c>
      <c r="AG11" s="59">
        <f>'[1]HK4'!X5</f>
        <v>7</v>
      </c>
      <c r="AH11" s="150">
        <f>'HK4'!AB11</f>
        <v>6</v>
      </c>
      <c r="AI11" s="59">
        <f>'[1]HK4'!AD5</f>
        <v>6</v>
      </c>
      <c r="AJ11" s="52">
        <f>'HK5'!J11</f>
        <v>6</v>
      </c>
      <c r="AK11" s="52">
        <f>'HK5'!M11</f>
        <v>7</v>
      </c>
      <c r="AL11" s="52">
        <f>'HK5'!P11</f>
        <v>7</v>
      </c>
      <c r="AM11" s="52">
        <f>'HK5'!S11</f>
        <v>9</v>
      </c>
      <c r="AN11" s="52">
        <f>'HK5'!V11</f>
        <v>9</v>
      </c>
      <c r="AO11" s="52">
        <f>'HK5'!Y11</f>
        <v>6</v>
      </c>
      <c r="AP11" s="52">
        <f>'HK5'!AB11</f>
        <v>5</v>
      </c>
      <c r="AQ11" s="52">
        <f>'HK5'!AE11</f>
        <v>9</v>
      </c>
      <c r="AR11" s="52">
        <f>'HK5'!AH11</f>
        <v>9</v>
      </c>
      <c r="AS11" s="52">
        <f>'HK5'!AK11</f>
        <v>10</v>
      </c>
      <c r="AT11" s="52">
        <f>'HK6'!J11</f>
        <v>9</v>
      </c>
      <c r="AU11" s="52">
        <f>'HK6'!M11</f>
        <v>5</v>
      </c>
      <c r="AV11" s="52">
        <f>'HK6'!P11</f>
        <v>7</v>
      </c>
      <c r="AW11" s="52">
        <f>'HK6'!S11</f>
        <v>5</v>
      </c>
      <c r="AX11" s="52">
        <f>'HK6'!V11</f>
        <v>6</v>
      </c>
      <c r="AY11" s="52">
        <f>'HK6'!Y11</f>
        <v>8</v>
      </c>
      <c r="AZ11" s="52">
        <f>'HK6'!AB11</f>
        <v>4</v>
      </c>
      <c r="BA11" s="52">
        <f>'HK6'!AE11</f>
        <v>7</v>
      </c>
      <c r="BB11" s="846">
        <f t="shared" si="0"/>
        <v>7.14</v>
      </c>
      <c r="BC11" s="846">
        <f t="shared" si="1"/>
        <v>6.93</v>
      </c>
      <c r="BD11" s="192" t="str">
        <f t="shared" si="2"/>
        <v>TBK</v>
      </c>
      <c r="BE11" s="192">
        <f t="shared" si="3"/>
        <v>1</v>
      </c>
      <c r="BF11" s="192">
        <f t="shared" si="4"/>
        <v>0</v>
      </c>
      <c r="BG11" s="847" t="str">
        <f t="shared" si="5"/>
        <v>Học tiếp</v>
      </c>
    </row>
    <row r="12" spans="1:59" s="133" customFormat="1" ht="18.75" customHeight="1">
      <c r="A12" s="77">
        <v>3</v>
      </c>
      <c r="B12" s="43" t="s">
        <v>99</v>
      </c>
      <c r="C12" s="44" t="s">
        <v>98</v>
      </c>
      <c r="D12" s="52">
        <v>409160050</v>
      </c>
      <c r="E12" s="46" t="s">
        <v>238</v>
      </c>
      <c r="F12" s="74" t="s">
        <v>16</v>
      </c>
      <c r="G12" s="170" t="s">
        <v>332</v>
      </c>
      <c r="H12" s="45">
        <v>0</v>
      </c>
      <c r="I12" s="45">
        <f>'[1]HK1'!J12</f>
        <v>6</v>
      </c>
      <c r="J12" s="45">
        <f>'[1]HK1'!M12</f>
        <v>6</v>
      </c>
      <c r="K12" s="45">
        <f>'[1]HK1'!P12</f>
        <v>5</v>
      </c>
      <c r="L12" s="45">
        <f>'[1]HK1'!S12</f>
        <v>6</v>
      </c>
      <c r="M12" s="45">
        <f>'[1]HK1'!V12</f>
        <v>7</v>
      </c>
      <c r="N12" s="45">
        <f>'[1]HK1'!Y12</f>
        <v>8</v>
      </c>
      <c r="O12" s="75">
        <f>'[1]HK2'!J12</f>
        <v>5</v>
      </c>
      <c r="P12" s="75">
        <f>'[1]HK2'!M12</f>
        <v>5</v>
      </c>
      <c r="Q12" s="75">
        <f>'[1]HK2'!P12</f>
        <v>6</v>
      </c>
      <c r="R12" s="59">
        <f>'[1]HK2'!S12</f>
        <v>6</v>
      </c>
      <c r="S12" s="59">
        <f>'[1]HK2'!V12</f>
        <v>9</v>
      </c>
      <c r="T12" s="59">
        <f>'[1]HK3'!I6</f>
        <v>7</v>
      </c>
      <c r="U12" s="59">
        <f>'[1]HK3'!L6</f>
        <v>6</v>
      </c>
      <c r="V12" s="59">
        <f>'[1]HK3'!O6</f>
        <v>8</v>
      </c>
      <c r="W12" s="59">
        <f>'[1]HK3'!R6</f>
        <v>6</v>
      </c>
      <c r="X12" s="59">
        <f>'[1]HK3'!U6</f>
        <v>6</v>
      </c>
      <c r="Y12" s="59">
        <f>'[1]HK3'!X6</f>
        <v>5</v>
      </c>
      <c r="Z12" s="59">
        <f>'[1]HK3'!AA6</f>
        <v>5</v>
      </c>
      <c r="AA12" s="59">
        <f>'[1]HK3'!AD6</f>
        <v>8</v>
      </c>
      <c r="AB12" s="150">
        <f>'HK4'!J12</f>
        <v>6</v>
      </c>
      <c r="AC12" s="150">
        <f>'HK4'!M12</f>
        <v>5</v>
      </c>
      <c r="AD12" s="150">
        <f>'HK4'!P12</f>
        <v>5</v>
      </c>
      <c r="AE12" s="150">
        <f>'HK4'!S12</f>
        <v>5</v>
      </c>
      <c r="AF12" s="59">
        <f>'[1]HK4'!U6</f>
        <v>6</v>
      </c>
      <c r="AG12" s="59">
        <f>'[1]HK4'!X6</f>
        <v>6</v>
      </c>
      <c r="AH12" s="150">
        <f>'HK4'!AB12</f>
        <v>0</v>
      </c>
      <c r="AI12" s="59">
        <f>'[1]HK4'!AD6</f>
        <v>6</v>
      </c>
      <c r="AJ12" s="52">
        <f>'HK5'!J12</f>
        <v>5</v>
      </c>
      <c r="AK12" s="52">
        <f>'HK5'!M12</f>
        <v>6</v>
      </c>
      <c r="AL12" s="52">
        <f>'HK5'!P12</f>
        <v>7</v>
      </c>
      <c r="AM12" s="52">
        <f>'HK5'!S12</f>
        <v>7</v>
      </c>
      <c r="AN12" s="52">
        <f>'HK5'!V12</f>
        <v>1</v>
      </c>
      <c r="AO12" s="52">
        <f>'HK5'!Y12</f>
        <v>8</v>
      </c>
      <c r="AP12" s="52">
        <f>'HK5'!AB12</f>
        <v>5</v>
      </c>
      <c r="AQ12" s="52">
        <f>'HK5'!AE12</f>
        <v>8</v>
      </c>
      <c r="AR12" s="52">
        <f>'HK5'!AH12</f>
        <v>7</v>
      </c>
      <c r="AS12" s="52">
        <f>'HK5'!AK12</f>
        <v>0</v>
      </c>
      <c r="AT12" s="52">
        <f>'HK6'!J12</f>
        <v>7</v>
      </c>
      <c r="AU12" s="52">
        <f>'HK6'!M12</f>
        <v>5</v>
      </c>
      <c r="AV12" s="52">
        <f>'HK6'!P12</f>
        <v>8</v>
      </c>
      <c r="AW12" s="52">
        <f>'HK6'!S12</f>
        <v>4</v>
      </c>
      <c r="AX12" s="52">
        <f>'HK6'!V12</f>
        <v>5</v>
      </c>
      <c r="AY12" s="52">
        <f>'HK6'!Y12</f>
        <v>7</v>
      </c>
      <c r="AZ12" s="52">
        <f>'HK6'!AB12</f>
        <v>4</v>
      </c>
      <c r="BA12" s="52">
        <f>'HK6'!AE12</f>
        <v>0</v>
      </c>
      <c r="BB12" s="846">
        <f t="shared" si="0"/>
        <v>5.78</v>
      </c>
      <c r="BC12" s="846">
        <f t="shared" si="1"/>
        <v>5.77</v>
      </c>
      <c r="BD12" s="192" t="str">
        <f t="shared" si="2"/>
        <v>TB</v>
      </c>
      <c r="BE12" s="192">
        <f t="shared" si="3"/>
        <v>7</v>
      </c>
      <c r="BF12" s="192">
        <f t="shared" si="4"/>
        <v>9</v>
      </c>
      <c r="BG12" s="847" t="str">
        <f t="shared" si="5"/>
        <v>Học tiếp</v>
      </c>
    </row>
    <row r="13" spans="1:59" s="133" customFormat="1" ht="18.75" customHeight="1">
      <c r="A13" s="73">
        <v>4</v>
      </c>
      <c r="B13" s="43" t="s">
        <v>100</v>
      </c>
      <c r="C13" s="44" t="s">
        <v>101</v>
      </c>
      <c r="D13" s="45">
        <v>409160051</v>
      </c>
      <c r="E13" s="46" t="s">
        <v>239</v>
      </c>
      <c r="F13" s="74" t="s">
        <v>6</v>
      </c>
      <c r="G13" s="170" t="s">
        <v>332</v>
      </c>
      <c r="H13" s="45">
        <v>6</v>
      </c>
      <c r="I13" s="45">
        <f>'[1]HK1'!J13</f>
        <v>7</v>
      </c>
      <c r="J13" s="45">
        <f>'[1]HK1'!M13</f>
        <v>6</v>
      </c>
      <c r="K13" s="45">
        <f>'[1]HK1'!P13</f>
        <v>7</v>
      </c>
      <c r="L13" s="45">
        <f>'[1]HK1'!S13</f>
        <v>6</v>
      </c>
      <c r="M13" s="45">
        <f>'[1]HK1'!V13</f>
        <v>5</v>
      </c>
      <c r="N13" s="45">
        <f>'[1]HK1'!Y13</f>
        <v>8</v>
      </c>
      <c r="O13" s="75">
        <f>'[1]HK2'!J13</f>
        <v>6</v>
      </c>
      <c r="P13" s="75">
        <f>'[1]HK2'!M13</f>
        <v>5</v>
      </c>
      <c r="Q13" s="75">
        <f>'[1]HK2'!P13</f>
        <v>6</v>
      </c>
      <c r="R13" s="59">
        <f>'[1]HK2'!S13</f>
        <v>8</v>
      </c>
      <c r="S13" s="59">
        <f>'[1]HK2'!V13</f>
        <v>8</v>
      </c>
      <c r="T13" s="59">
        <f>'[1]HK3'!I7</f>
        <v>6</v>
      </c>
      <c r="U13" s="59">
        <f>'[1]HK3'!L7</f>
        <v>6</v>
      </c>
      <c r="V13" s="59">
        <f>'[1]HK3'!O7</f>
        <v>7</v>
      </c>
      <c r="W13" s="59">
        <f>'[1]HK3'!R7</f>
        <v>6</v>
      </c>
      <c r="X13" s="59">
        <f>'[1]HK3'!U7</f>
        <v>5</v>
      </c>
      <c r="Y13" s="59">
        <f>'[1]HK3'!X7</f>
        <v>6</v>
      </c>
      <c r="Z13" s="59">
        <f>'[1]HK3'!AA7</f>
        <v>5</v>
      </c>
      <c r="AA13" s="59">
        <f>'[1]HK3'!AD7</f>
        <v>8</v>
      </c>
      <c r="AB13" s="150">
        <f>'HK4'!J13</f>
        <v>8</v>
      </c>
      <c r="AC13" s="150">
        <f>'HK4'!M13</f>
        <v>6</v>
      </c>
      <c r="AD13" s="150">
        <f>'HK4'!P13</f>
        <v>7</v>
      </c>
      <c r="AE13" s="150">
        <f>'HK4'!S13</f>
        <v>8</v>
      </c>
      <c r="AF13" s="59">
        <f>'[1]HK4'!U7</f>
        <v>6</v>
      </c>
      <c r="AG13" s="59">
        <f>'[1]HK4'!X7</f>
        <v>7</v>
      </c>
      <c r="AH13" s="150">
        <f>'HK4'!AB13</f>
        <v>3</v>
      </c>
      <c r="AI13" s="59">
        <f>'[1]HK4'!AD7</f>
        <v>6</v>
      </c>
      <c r="AJ13" s="52">
        <f>'HK5'!J13</f>
        <v>7</v>
      </c>
      <c r="AK13" s="52">
        <f>'HK5'!M13</f>
        <v>6</v>
      </c>
      <c r="AL13" s="52">
        <f>'HK5'!P13</f>
        <v>7</v>
      </c>
      <c r="AM13" s="52">
        <f>'HK5'!S13</f>
        <v>7</v>
      </c>
      <c r="AN13" s="52">
        <f>'HK5'!V13</f>
        <v>8</v>
      </c>
      <c r="AO13" s="52">
        <f>'HK5'!Y13</f>
        <v>5</v>
      </c>
      <c r="AP13" s="52">
        <f>'HK5'!AB13</f>
        <v>7</v>
      </c>
      <c r="AQ13" s="52">
        <f>'HK5'!AE13</f>
        <v>8</v>
      </c>
      <c r="AR13" s="52">
        <f>'HK5'!AH13</f>
        <v>8</v>
      </c>
      <c r="AS13" s="52">
        <f>'HK5'!AK13</f>
        <v>3</v>
      </c>
      <c r="AT13" s="52">
        <f>'HK6'!J13</f>
        <v>5</v>
      </c>
      <c r="AU13" s="52">
        <f>'HK6'!M13</f>
        <v>5</v>
      </c>
      <c r="AV13" s="52">
        <f>'HK6'!P13</f>
        <v>8</v>
      </c>
      <c r="AW13" s="52">
        <f>'HK6'!S13</f>
        <v>6</v>
      </c>
      <c r="AX13" s="52">
        <f>'HK6'!V13</f>
        <v>6</v>
      </c>
      <c r="AY13" s="52">
        <f>'HK6'!Y13</f>
        <v>8</v>
      </c>
      <c r="AZ13" s="52">
        <f>'HK6'!AB13</f>
        <v>6</v>
      </c>
      <c r="BA13" s="52">
        <f>'HK6'!AE13</f>
        <v>0</v>
      </c>
      <c r="BB13" s="846">
        <f t="shared" si="0"/>
        <v>6.34</v>
      </c>
      <c r="BC13" s="846">
        <f t="shared" si="1"/>
        <v>6.32</v>
      </c>
      <c r="BD13" s="192" t="str">
        <f t="shared" si="2"/>
        <v>TBK</v>
      </c>
      <c r="BE13" s="192">
        <f t="shared" si="3"/>
        <v>3</v>
      </c>
      <c r="BF13" s="192">
        <f t="shared" si="4"/>
        <v>3</v>
      </c>
      <c r="BG13" s="847" t="str">
        <f t="shared" si="5"/>
        <v>Học tiếp</v>
      </c>
    </row>
    <row r="14" spans="1:59" s="133" customFormat="1" ht="18.75" customHeight="1">
      <c r="A14" s="77">
        <v>5</v>
      </c>
      <c r="B14" s="43" t="s">
        <v>102</v>
      </c>
      <c r="C14" s="44" t="s">
        <v>103</v>
      </c>
      <c r="D14" s="52">
        <v>409160052</v>
      </c>
      <c r="E14" s="46" t="s">
        <v>240</v>
      </c>
      <c r="F14" s="74" t="s">
        <v>17</v>
      </c>
      <c r="G14" s="170" t="s">
        <v>332</v>
      </c>
      <c r="H14" s="45">
        <v>6</v>
      </c>
      <c r="I14" s="45">
        <f>'[1]HK1'!J14</f>
        <v>6</v>
      </c>
      <c r="J14" s="45">
        <f>'[1]HK1'!M14</f>
        <v>6</v>
      </c>
      <c r="K14" s="45">
        <f>'[1]HK1'!P14</f>
        <v>7</v>
      </c>
      <c r="L14" s="45">
        <f>'[1]HK1'!S14</f>
        <v>6</v>
      </c>
      <c r="M14" s="45">
        <f>'[1]HK1'!V14</f>
        <v>9</v>
      </c>
      <c r="N14" s="45">
        <f>'[1]HK1'!Y14</f>
        <v>7</v>
      </c>
      <c r="O14" s="75">
        <f>'[1]HK2'!J14</f>
        <v>5</v>
      </c>
      <c r="P14" s="75">
        <f>'[1]HK2'!M14</f>
        <v>4</v>
      </c>
      <c r="Q14" s="75">
        <f>'[1]HK2'!P14</f>
        <v>6</v>
      </c>
      <c r="R14" s="59">
        <f>'[1]HK2'!S14</f>
        <v>4</v>
      </c>
      <c r="S14" s="59">
        <f>'[1]HK2'!V14</f>
        <v>8</v>
      </c>
      <c r="T14" s="59">
        <f>'[1]HK3'!I8</f>
        <v>6</v>
      </c>
      <c r="U14" s="59">
        <f>'[1]HK3'!L8</f>
        <v>7</v>
      </c>
      <c r="V14" s="59">
        <f>'[1]HK3'!O8</f>
        <v>10</v>
      </c>
      <c r="W14" s="59">
        <f>'[1]HK3'!R8</f>
        <v>5</v>
      </c>
      <c r="X14" s="59">
        <f>'[1]HK3'!U8</f>
        <v>4</v>
      </c>
      <c r="Y14" s="59">
        <f>'[1]HK3'!X8</f>
        <v>5</v>
      </c>
      <c r="Z14" s="59">
        <f>'[1]HK3'!AA8</f>
        <v>6</v>
      </c>
      <c r="AA14" s="59">
        <f>'[1]HK3'!AD8</f>
        <v>8</v>
      </c>
      <c r="AB14" s="150">
        <f>'HK4'!J14</f>
        <v>7</v>
      </c>
      <c r="AC14" s="150">
        <f>'HK4'!M14</f>
        <v>6</v>
      </c>
      <c r="AD14" s="150">
        <f>'HK4'!P14</f>
        <v>5</v>
      </c>
      <c r="AE14" s="150">
        <f>'HK4'!S14</f>
        <v>5</v>
      </c>
      <c r="AF14" s="59">
        <f>'[1]HK4'!U8</f>
        <v>7</v>
      </c>
      <c r="AG14" s="59">
        <f>'[1]HK4'!X8</f>
        <v>7</v>
      </c>
      <c r="AH14" s="150">
        <f>'HK4'!AB14</f>
        <v>10</v>
      </c>
      <c r="AI14" s="59">
        <f>'[1]HK4'!AD8</f>
        <v>6</v>
      </c>
      <c r="AJ14" s="52">
        <f>'HK5'!J14</f>
        <v>7</v>
      </c>
      <c r="AK14" s="52">
        <f>'HK5'!M14</f>
        <v>6</v>
      </c>
      <c r="AL14" s="52">
        <f>'HK5'!P14</f>
        <v>7</v>
      </c>
      <c r="AM14" s="52">
        <f>'HK5'!S14</f>
        <v>7</v>
      </c>
      <c r="AN14" s="52">
        <f>'HK5'!V14</f>
        <v>6</v>
      </c>
      <c r="AO14" s="52">
        <f>'HK5'!Y14</f>
        <v>7</v>
      </c>
      <c r="AP14" s="52">
        <f>'HK5'!AB14</f>
        <v>5</v>
      </c>
      <c r="AQ14" s="52">
        <f>'HK5'!AE14</f>
        <v>9</v>
      </c>
      <c r="AR14" s="52">
        <f>'HK5'!AH14</f>
        <v>9</v>
      </c>
      <c r="AS14" s="52">
        <f>'HK5'!AK14</f>
        <v>9</v>
      </c>
      <c r="AT14" s="52">
        <f>'HK6'!J14</f>
        <v>6</v>
      </c>
      <c r="AU14" s="52">
        <f>'HK6'!M14</f>
        <v>6</v>
      </c>
      <c r="AV14" s="52">
        <f>'HK6'!P14</f>
        <v>8</v>
      </c>
      <c r="AW14" s="52">
        <f>'HK6'!S14</f>
        <v>5</v>
      </c>
      <c r="AX14" s="52">
        <f>'HK6'!V14</f>
        <v>7</v>
      </c>
      <c r="AY14" s="52">
        <f>'HK6'!Y14</f>
        <v>7</v>
      </c>
      <c r="AZ14" s="52">
        <f>'HK6'!AB14</f>
        <v>7</v>
      </c>
      <c r="BA14" s="52">
        <f>'HK6'!AE14</f>
        <v>4</v>
      </c>
      <c r="BB14" s="846">
        <f t="shared" si="0"/>
        <v>6.64</v>
      </c>
      <c r="BC14" s="846">
        <f t="shared" si="1"/>
        <v>6.29</v>
      </c>
      <c r="BD14" s="192" t="str">
        <f t="shared" si="2"/>
        <v>TBK</v>
      </c>
      <c r="BE14" s="192">
        <f t="shared" si="3"/>
        <v>4</v>
      </c>
      <c r="BF14" s="192">
        <f t="shared" si="4"/>
        <v>12</v>
      </c>
      <c r="BG14" s="847" t="str">
        <f t="shared" si="5"/>
        <v>Học tiếp</v>
      </c>
    </row>
    <row r="15" spans="1:59" s="133" customFormat="1" ht="18.75" customHeight="1">
      <c r="A15" s="73">
        <v>6</v>
      </c>
      <c r="B15" s="43" t="s">
        <v>104</v>
      </c>
      <c r="C15" s="44" t="s">
        <v>105</v>
      </c>
      <c r="D15" s="45">
        <v>409160053</v>
      </c>
      <c r="E15" s="46" t="s">
        <v>241</v>
      </c>
      <c r="F15" s="78" t="s">
        <v>234</v>
      </c>
      <c r="G15" s="170" t="s">
        <v>332</v>
      </c>
      <c r="H15" s="45" t="s">
        <v>37</v>
      </c>
      <c r="I15" s="45">
        <f>'[1]HK1'!J15</f>
        <v>7</v>
      </c>
      <c r="J15" s="45">
        <f>'[1]HK1'!M15</f>
        <v>7</v>
      </c>
      <c r="K15" s="45">
        <f>'[1]HK1'!P15</f>
        <v>7</v>
      </c>
      <c r="L15" s="45">
        <f>'[1]HK1'!S15</f>
        <v>9</v>
      </c>
      <c r="M15" s="45">
        <f>'[1]HK1'!V15</f>
        <v>8</v>
      </c>
      <c r="N15" s="45">
        <f>'[1]HK1'!Y15</f>
        <v>7</v>
      </c>
      <c r="O15" s="75">
        <f>'[1]HK2'!J15</f>
        <v>5</v>
      </c>
      <c r="P15" s="75">
        <f>'[1]HK2'!M15</f>
        <v>6</v>
      </c>
      <c r="Q15" s="75">
        <f>'[1]HK2'!P15</f>
        <v>6</v>
      </c>
      <c r="R15" s="59">
        <f>'[1]HK2'!S15</f>
        <v>6</v>
      </c>
      <c r="S15" s="59">
        <f>'[1]HK2'!V15</f>
        <v>8</v>
      </c>
      <c r="T15" s="59">
        <f>'[1]HK3'!I9</f>
        <v>7</v>
      </c>
      <c r="U15" s="59">
        <f>'[1]HK3'!L9</f>
        <v>7</v>
      </c>
      <c r="V15" s="59">
        <f>'[1]HK3'!O9</f>
        <v>10</v>
      </c>
      <c r="W15" s="59">
        <f>'[1]HK3'!R9</f>
        <v>8</v>
      </c>
      <c r="X15" s="59">
        <f>'[1]HK3'!U9</f>
        <v>6</v>
      </c>
      <c r="Y15" s="59">
        <f>'[1]HK3'!X9</f>
        <v>5</v>
      </c>
      <c r="Z15" s="59">
        <f>'[1]HK3'!AA9</f>
        <v>5</v>
      </c>
      <c r="AA15" s="59">
        <f>'[1]HK3'!AD9</f>
        <v>7</v>
      </c>
      <c r="AB15" s="150">
        <f>'HK4'!J15</f>
        <v>6</v>
      </c>
      <c r="AC15" s="150">
        <f>'HK4'!M15</f>
        <v>6</v>
      </c>
      <c r="AD15" s="150">
        <f>'HK4'!P15</f>
        <v>7</v>
      </c>
      <c r="AE15" s="150">
        <f>'HK4'!S15</f>
        <v>6</v>
      </c>
      <c r="AF15" s="59">
        <f>'[1]HK4'!U9</f>
        <v>8</v>
      </c>
      <c r="AG15" s="59">
        <f>'[1]HK4'!X9</f>
        <v>6</v>
      </c>
      <c r="AH15" s="150">
        <f>'HK4'!AB15</f>
        <v>0</v>
      </c>
      <c r="AI15" s="59">
        <f>'[1]HK4'!AD9</f>
        <v>6</v>
      </c>
      <c r="AJ15" s="52">
        <f>'HK5'!J15</f>
        <v>7</v>
      </c>
      <c r="AK15" s="52">
        <f>'HK5'!M15</f>
        <v>7</v>
      </c>
      <c r="AL15" s="52">
        <f>'HK5'!P15</f>
        <v>8</v>
      </c>
      <c r="AM15" s="52">
        <f>'HK5'!S15</f>
        <v>9</v>
      </c>
      <c r="AN15" s="52">
        <f>'HK5'!V15</f>
        <v>9</v>
      </c>
      <c r="AO15" s="52">
        <f>'HK5'!Y15</f>
        <v>6</v>
      </c>
      <c r="AP15" s="52">
        <f>'HK5'!AB15</f>
        <v>5</v>
      </c>
      <c r="AQ15" s="52">
        <f>'HK5'!AE15</f>
        <v>9</v>
      </c>
      <c r="AR15" s="52">
        <f>'HK5'!AH15</f>
        <v>9</v>
      </c>
      <c r="AS15" s="52">
        <f>'HK5'!AK15</f>
        <v>4</v>
      </c>
      <c r="AT15" s="52">
        <f>'HK6'!J15</f>
        <v>6</v>
      </c>
      <c r="AU15" s="52">
        <f>'HK6'!M15</f>
        <v>7</v>
      </c>
      <c r="AV15" s="52">
        <f>'HK6'!P15</f>
        <v>7</v>
      </c>
      <c r="AW15" s="52">
        <f>'HK6'!S15</f>
        <v>6</v>
      </c>
      <c r="AX15" s="52">
        <f>'HK6'!V15</f>
        <v>8</v>
      </c>
      <c r="AY15" s="52">
        <f>'HK6'!Y15</f>
        <v>8</v>
      </c>
      <c r="AZ15" s="52">
        <f>'HK6'!AB15</f>
        <v>6</v>
      </c>
      <c r="BA15" s="52">
        <f>'HK6'!AE15</f>
        <v>0</v>
      </c>
      <c r="BB15" s="846">
        <f t="shared" si="0"/>
        <v>7.16</v>
      </c>
      <c r="BC15" s="846">
        <f t="shared" si="1"/>
        <v>6.86</v>
      </c>
      <c r="BD15" s="192" t="str">
        <f t="shared" si="2"/>
        <v>TBK</v>
      </c>
      <c r="BE15" s="192">
        <f t="shared" si="3"/>
        <v>3</v>
      </c>
      <c r="BF15" s="192">
        <f t="shared" si="4"/>
        <v>3</v>
      </c>
      <c r="BG15" s="847" t="str">
        <f t="shared" si="5"/>
        <v>Học tiếp</v>
      </c>
    </row>
    <row r="16" spans="1:59" s="133" customFormat="1" ht="18.75" customHeight="1">
      <c r="A16" s="77">
        <v>7</v>
      </c>
      <c r="B16" s="43" t="s">
        <v>106</v>
      </c>
      <c r="C16" s="53" t="s">
        <v>105</v>
      </c>
      <c r="D16" s="52">
        <v>409160054</v>
      </c>
      <c r="E16" s="46" t="s">
        <v>242</v>
      </c>
      <c r="F16" s="74" t="s">
        <v>18</v>
      </c>
      <c r="G16" s="170" t="s">
        <v>332</v>
      </c>
      <c r="H16" s="45">
        <v>8</v>
      </c>
      <c r="I16" s="45">
        <f>'[1]HK1'!J16</f>
        <v>6</v>
      </c>
      <c r="J16" s="45">
        <f>'[1]HK1'!M16</f>
        <v>6</v>
      </c>
      <c r="K16" s="45">
        <f>'[1]HK1'!P16</f>
        <v>6</v>
      </c>
      <c r="L16" s="45">
        <f>'[1]HK1'!S16</f>
        <v>6</v>
      </c>
      <c r="M16" s="45">
        <f>'[1]HK1'!V16</f>
        <v>5</v>
      </c>
      <c r="N16" s="45">
        <f>'[1]HK1'!Y16</f>
        <v>6</v>
      </c>
      <c r="O16" s="75">
        <f>'[1]HK2'!J16</f>
        <v>6</v>
      </c>
      <c r="P16" s="75">
        <f>'[1]HK2'!M16</f>
        <v>6</v>
      </c>
      <c r="Q16" s="75">
        <f>'[1]HK2'!P16</f>
        <v>5</v>
      </c>
      <c r="R16" s="59">
        <f>'[1]HK2'!S16</f>
        <v>7</v>
      </c>
      <c r="S16" s="59">
        <f>'[1]HK2'!V16</f>
        <v>8</v>
      </c>
      <c r="T16" s="59">
        <f>'[1]HK3'!I10</f>
        <v>6</v>
      </c>
      <c r="U16" s="59">
        <f>'[1]HK3'!L10</f>
        <v>7</v>
      </c>
      <c r="V16" s="59">
        <f>'[1]HK3'!O10</f>
        <v>10</v>
      </c>
      <c r="W16" s="59">
        <f>'[1]HK3'!R10</f>
        <v>5</v>
      </c>
      <c r="X16" s="59">
        <f>'[1]HK3'!U10</f>
        <v>6</v>
      </c>
      <c r="Y16" s="59">
        <f>'[1]HK3'!X10</f>
        <v>5</v>
      </c>
      <c r="Z16" s="59">
        <f>'[1]HK3'!AA10</f>
        <v>6</v>
      </c>
      <c r="AA16" s="59">
        <f>'[1]HK3'!AD10</f>
        <v>7</v>
      </c>
      <c r="AB16" s="150">
        <f>'HK4'!J16</f>
        <v>6</v>
      </c>
      <c r="AC16" s="150">
        <f>'HK4'!M16</f>
        <v>5</v>
      </c>
      <c r="AD16" s="150">
        <f>'HK4'!P16</f>
        <v>5</v>
      </c>
      <c r="AE16" s="150">
        <f>'HK4'!S16</f>
        <v>5</v>
      </c>
      <c r="AF16" s="59">
        <f>'[1]HK4'!U10</f>
        <v>7</v>
      </c>
      <c r="AG16" s="59">
        <f>'[1]HK4'!X10</f>
        <v>6</v>
      </c>
      <c r="AH16" s="150">
        <f>'HK4'!AB16</f>
        <v>10</v>
      </c>
      <c r="AI16" s="59">
        <f>'[1]HK4'!AD10</f>
        <v>6</v>
      </c>
      <c r="AJ16" s="52">
        <f>'HK5'!J16</f>
        <v>6</v>
      </c>
      <c r="AK16" s="52">
        <f>'HK5'!M16</f>
        <v>6</v>
      </c>
      <c r="AL16" s="52">
        <f>'HK5'!P16</f>
        <v>7</v>
      </c>
      <c r="AM16" s="52">
        <f>'HK5'!S16</f>
        <v>8</v>
      </c>
      <c r="AN16" s="52">
        <f>'HK5'!V16</f>
        <v>6</v>
      </c>
      <c r="AO16" s="52">
        <f>'HK5'!Y16</f>
        <v>5</v>
      </c>
      <c r="AP16" s="52">
        <f>'HK5'!AB16</f>
        <v>7</v>
      </c>
      <c r="AQ16" s="52">
        <f>'HK5'!AE16</f>
        <v>9</v>
      </c>
      <c r="AR16" s="52">
        <f>'HK5'!AH16</f>
        <v>9</v>
      </c>
      <c r="AS16" s="52">
        <f>'HK5'!AK16</f>
        <v>0</v>
      </c>
      <c r="AT16" s="52">
        <f>'HK6'!J16</f>
        <v>8</v>
      </c>
      <c r="AU16" s="52">
        <f>'HK6'!M16</f>
        <v>5</v>
      </c>
      <c r="AV16" s="52">
        <f>'HK6'!P16</f>
        <v>7</v>
      </c>
      <c r="AW16" s="52">
        <f>'HK6'!S16</f>
        <v>5</v>
      </c>
      <c r="AX16" s="52">
        <f>'HK6'!V16</f>
        <v>6</v>
      </c>
      <c r="AY16" s="52">
        <f>'HK6'!Y16</f>
        <v>8</v>
      </c>
      <c r="AZ16" s="52">
        <f>'HK6'!AB16</f>
        <v>7</v>
      </c>
      <c r="BA16" s="52">
        <f>'HK6'!AE16</f>
        <v>0</v>
      </c>
      <c r="BB16" s="846">
        <f t="shared" si="0"/>
        <v>6.28</v>
      </c>
      <c r="BC16" s="846">
        <f t="shared" si="1"/>
        <v>6.1</v>
      </c>
      <c r="BD16" s="192" t="str">
        <f t="shared" si="2"/>
        <v>TBK</v>
      </c>
      <c r="BE16" s="192">
        <f t="shared" si="3"/>
        <v>2</v>
      </c>
      <c r="BF16" s="192">
        <f t="shared" si="4"/>
        <v>2</v>
      </c>
      <c r="BG16" s="847" t="str">
        <f t="shared" si="5"/>
        <v>Học tiếp</v>
      </c>
    </row>
    <row r="17" spans="1:59" s="133" customFormat="1" ht="18.75" customHeight="1">
      <c r="A17" s="73">
        <v>8</v>
      </c>
      <c r="B17" s="43" t="s">
        <v>107</v>
      </c>
      <c r="C17" s="53" t="s">
        <v>108</v>
      </c>
      <c r="D17" s="45">
        <v>409160055</v>
      </c>
      <c r="E17" s="46" t="s">
        <v>243</v>
      </c>
      <c r="F17" s="74" t="s">
        <v>13</v>
      </c>
      <c r="G17" s="170" t="s">
        <v>332</v>
      </c>
      <c r="H17" s="45">
        <v>6</v>
      </c>
      <c r="I17" s="45">
        <f>'[1]HK1'!J17</f>
        <v>7</v>
      </c>
      <c r="J17" s="45">
        <f>'[1]HK1'!M17</f>
        <v>7</v>
      </c>
      <c r="K17" s="45">
        <f>'[1]HK1'!P17</f>
        <v>5</v>
      </c>
      <c r="L17" s="45">
        <f>'[1]HK1'!S17</f>
        <v>8</v>
      </c>
      <c r="M17" s="45">
        <f>'[1]HK1'!V17</f>
        <v>6</v>
      </c>
      <c r="N17" s="45">
        <f>'[1]HK1'!Y17</f>
        <v>8</v>
      </c>
      <c r="O17" s="75">
        <f>'[1]HK2'!J17</f>
        <v>6</v>
      </c>
      <c r="P17" s="75">
        <f>'[1]HK2'!M17</f>
        <v>6</v>
      </c>
      <c r="Q17" s="75">
        <f>'[1]HK2'!P17</f>
        <v>7</v>
      </c>
      <c r="R17" s="59">
        <f>'[1]HK2'!S17</f>
        <v>6</v>
      </c>
      <c r="S17" s="59">
        <f>'[1]HK2'!V17</f>
        <v>8</v>
      </c>
      <c r="T17" s="59">
        <f>'[1]HK3'!I11</f>
        <v>6</v>
      </c>
      <c r="U17" s="59">
        <f>'[1]HK3'!L11</f>
        <v>6</v>
      </c>
      <c r="V17" s="59">
        <f>'[1]HK3'!O11</f>
        <v>10</v>
      </c>
      <c r="W17" s="59">
        <f>'[1]HK3'!R11</f>
        <v>6</v>
      </c>
      <c r="X17" s="59">
        <f>'[1]HK3'!U11</f>
        <v>7</v>
      </c>
      <c r="Y17" s="59">
        <f>'[1]HK3'!X11</f>
        <v>5</v>
      </c>
      <c r="Z17" s="59">
        <f>'[1]HK3'!AA11</f>
        <v>5</v>
      </c>
      <c r="AA17" s="59">
        <f>'[1]HK3'!AD11</f>
        <v>10</v>
      </c>
      <c r="AB17" s="150">
        <f>'HK4'!J17</f>
        <v>7</v>
      </c>
      <c r="AC17" s="150">
        <f>'HK4'!M17</f>
        <v>7</v>
      </c>
      <c r="AD17" s="150">
        <f>'HK4'!P17</f>
        <v>6</v>
      </c>
      <c r="AE17" s="150">
        <f>'HK4'!S17</f>
        <v>6</v>
      </c>
      <c r="AF17" s="59">
        <f>'[1]HK4'!U11</f>
        <v>6</v>
      </c>
      <c r="AG17" s="59">
        <f>'[1]HK4'!X11</f>
        <v>7</v>
      </c>
      <c r="AH17" s="150">
        <f>'HK4'!AB17</f>
        <v>8</v>
      </c>
      <c r="AI17" s="59">
        <f>'[1]HK4'!AD11</f>
        <v>7</v>
      </c>
      <c r="AJ17" s="52">
        <f>'HK5'!J17</f>
        <v>5</v>
      </c>
      <c r="AK17" s="52">
        <f>'HK5'!M17</f>
        <v>5</v>
      </c>
      <c r="AL17" s="52">
        <f>'HK5'!P17</f>
        <v>7</v>
      </c>
      <c r="AM17" s="52">
        <f>'HK5'!S17</f>
        <v>8</v>
      </c>
      <c r="AN17" s="52">
        <f>'HK5'!V17</f>
        <v>8</v>
      </c>
      <c r="AO17" s="52">
        <f>'HK5'!Y17</f>
        <v>8</v>
      </c>
      <c r="AP17" s="52">
        <f>'HK5'!AB17</f>
        <v>6</v>
      </c>
      <c r="AQ17" s="52">
        <f>'HK5'!AE17</f>
        <v>7</v>
      </c>
      <c r="AR17" s="52">
        <f>'HK5'!AH17</f>
        <v>7</v>
      </c>
      <c r="AS17" s="52">
        <f>'HK5'!AK17</f>
        <v>3</v>
      </c>
      <c r="AT17" s="52">
        <f>'HK6'!J17</f>
        <v>8</v>
      </c>
      <c r="AU17" s="52">
        <f>'HK6'!M17</f>
        <v>5</v>
      </c>
      <c r="AV17" s="52">
        <f>'HK6'!P17</f>
        <v>7</v>
      </c>
      <c r="AW17" s="52">
        <f>'HK6'!S17</f>
        <v>6</v>
      </c>
      <c r="AX17" s="52">
        <f>'HK6'!V17</f>
        <v>6</v>
      </c>
      <c r="AY17" s="52">
        <f>'HK6'!Y17</f>
        <v>7</v>
      </c>
      <c r="AZ17" s="52">
        <f>'HK6'!AB17</f>
        <v>7</v>
      </c>
      <c r="BA17" s="52">
        <f>'HK6'!AE17</f>
        <v>0</v>
      </c>
      <c r="BB17" s="846">
        <f t="shared" si="0"/>
        <v>6.48</v>
      </c>
      <c r="BC17" s="846">
        <f t="shared" si="1"/>
        <v>6.5</v>
      </c>
      <c r="BD17" s="192" t="str">
        <f t="shared" si="2"/>
        <v>TBK</v>
      </c>
      <c r="BE17" s="192">
        <f t="shared" si="3"/>
        <v>2</v>
      </c>
      <c r="BF17" s="192">
        <f t="shared" si="4"/>
        <v>2</v>
      </c>
      <c r="BG17" s="847" t="str">
        <f t="shared" si="5"/>
        <v>Học tiếp</v>
      </c>
    </row>
    <row r="18" spans="1:59" s="133" customFormat="1" ht="18.75" customHeight="1">
      <c r="A18" s="77">
        <v>9</v>
      </c>
      <c r="B18" s="43" t="s">
        <v>109</v>
      </c>
      <c r="C18" s="53" t="s">
        <v>110</v>
      </c>
      <c r="D18" s="52">
        <v>409160056</v>
      </c>
      <c r="E18" s="46" t="s">
        <v>244</v>
      </c>
      <c r="F18" s="74" t="s">
        <v>19</v>
      </c>
      <c r="G18" s="170" t="s">
        <v>332</v>
      </c>
      <c r="H18" s="45">
        <v>6</v>
      </c>
      <c r="I18" s="45">
        <f>'[1]HK1'!J18</f>
        <v>6</v>
      </c>
      <c r="J18" s="45">
        <f>'[1]HK1'!M18</f>
        <v>7</v>
      </c>
      <c r="K18" s="45">
        <f>'[1]HK1'!P18</f>
        <v>5</v>
      </c>
      <c r="L18" s="45">
        <f>'[1]HK1'!S18</f>
        <v>9</v>
      </c>
      <c r="M18" s="45">
        <f>'[1]HK1'!V18</f>
        <v>7</v>
      </c>
      <c r="N18" s="45">
        <f>'[1]HK1'!Y18</f>
        <v>8</v>
      </c>
      <c r="O18" s="75">
        <f>'[1]HK2'!J18</f>
        <v>5</v>
      </c>
      <c r="P18" s="75">
        <f>'[1]HK2'!M18</f>
        <v>6</v>
      </c>
      <c r="Q18" s="75">
        <f>'[1]HK2'!P18</f>
        <v>6</v>
      </c>
      <c r="R18" s="59">
        <f>'[1]HK2'!S18</f>
        <v>6</v>
      </c>
      <c r="S18" s="59">
        <f>'[1]HK2'!V18</f>
        <v>8</v>
      </c>
      <c r="T18" s="59">
        <f>'[1]HK3'!I12</f>
        <v>7</v>
      </c>
      <c r="U18" s="59">
        <f>'[1]HK3'!L12</f>
        <v>7</v>
      </c>
      <c r="V18" s="59">
        <f>'[1]HK3'!O12</f>
        <v>10</v>
      </c>
      <c r="W18" s="59">
        <f>'[1]HK3'!R12</f>
        <v>6</v>
      </c>
      <c r="X18" s="59">
        <f>'[1]HK3'!U12</f>
        <v>6</v>
      </c>
      <c r="Y18" s="59">
        <f>'[1]HK3'!X12</f>
        <v>5</v>
      </c>
      <c r="Z18" s="59">
        <f>'[1]HK3'!AA12</f>
        <v>6</v>
      </c>
      <c r="AA18" s="59">
        <f>'[1]HK3'!AD12</f>
        <v>8</v>
      </c>
      <c r="AB18" s="150">
        <f>'HK4'!J18</f>
        <v>8</v>
      </c>
      <c r="AC18" s="150">
        <f>'HK4'!M18</f>
        <v>5</v>
      </c>
      <c r="AD18" s="150">
        <f>'HK4'!P18</f>
        <v>6</v>
      </c>
      <c r="AE18" s="150">
        <f>'HK4'!S18</f>
        <v>6</v>
      </c>
      <c r="AF18" s="59">
        <f>'[1]HK4'!U12</f>
        <v>7</v>
      </c>
      <c r="AG18" s="59">
        <f>'[1]HK4'!X12</f>
        <v>8</v>
      </c>
      <c r="AH18" s="150">
        <f>'HK4'!AB18</f>
        <v>10</v>
      </c>
      <c r="AI18" s="59">
        <f>'[1]HK4'!AD12</f>
        <v>7</v>
      </c>
      <c r="AJ18" s="52">
        <f>'HK5'!J18</f>
        <v>8</v>
      </c>
      <c r="AK18" s="52">
        <f>'HK5'!M18</f>
        <v>6</v>
      </c>
      <c r="AL18" s="52">
        <f>'HK5'!P18</f>
        <v>8</v>
      </c>
      <c r="AM18" s="52">
        <f>'HK5'!S18</f>
        <v>8</v>
      </c>
      <c r="AN18" s="52">
        <f>'HK5'!V18</f>
        <v>9</v>
      </c>
      <c r="AO18" s="52">
        <f>'HK5'!Y18</f>
        <v>5</v>
      </c>
      <c r="AP18" s="52">
        <f>'HK5'!AB18</f>
        <v>6</v>
      </c>
      <c r="AQ18" s="52">
        <f>'HK5'!AE18</f>
        <v>9</v>
      </c>
      <c r="AR18" s="52">
        <f>'HK5'!AH18</f>
        <v>9</v>
      </c>
      <c r="AS18" s="52">
        <f>'HK5'!AK18</f>
        <v>7</v>
      </c>
      <c r="AT18" s="52">
        <f>'HK6'!J18</f>
        <v>7</v>
      </c>
      <c r="AU18" s="52">
        <f>'HK6'!M18</f>
        <v>5</v>
      </c>
      <c r="AV18" s="52">
        <f>'HK6'!P18</f>
        <v>9</v>
      </c>
      <c r="AW18" s="52">
        <f>'HK6'!S18</f>
        <v>5</v>
      </c>
      <c r="AX18" s="52">
        <f>'HK6'!V18</f>
        <v>8</v>
      </c>
      <c r="AY18" s="52">
        <f>'HK6'!Y18</f>
        <v>9</v>
      </c>
      <c r="AZ18" s="52">
        <f>'HK6'!AB18</f>
        <v>6</v>
      </c>
      <c r="BA18" s="52">
        <f>'HK6'!AE18</f>
        <v>2</v>
      </c>
      <c r="BB18" s="846">
        <f t="shared" si="0"/>
        <v>7.22</v>
      </c>
      <c r="BC18" s="846">
        <f t="shared" si="1"/>
        <v>6.76</v>
      </c>
      <c r="BD18" s="192" t="str">
        <f t="shared" si="2"/>
        <v>TBK</v>
      </c>
      <c r="BE18" s="192">
        <f t="shared" si="3"/>
        <v>1</v>
      </c>
      <c r="BF18" s="192">
        <f t="shared" si="4"/>
        <v>1</v>
      </c>
      <c r="BG18" s="847" t="str">
        <f t="shared" si="5"/>
        <v>Học tiếp</v>
      </c>
    </row>
    <row r="19" spans="1:59" s="500" customFormat="1" ht="22.5" customHeight="1" hidden="1">
      <c r="A19" s="507">
        <v>10</v>
      </c>
      <c r="B19" s="508" t="s">
        <v>210</v>
      </c>
      <c r="C19" s="509" t="s">
        <v>110</v>
      </c>
      <c r="D19" s="511">
        <v>409160057</v>
      </c>
      <c r="E19" s="496" t="s">
        <v>245</v>
      </c>
      <c r="F19" s="497" t="s">
        <v>19</v>
      </c>
      <c r="G19" s="512" t="s">
        <v>93</v>
      </c>
      <c r="H19" s="495"/>
      <c r="I19" s="513"/>
      <c r="J19" s="499">
        <f>IF(I19="",H19,IF(H19&gt;=5,I19,MAX(H19,I19)))</f>
        <v>0</v>
      </c>
      <c r="K19" s="495"/>
      <c r="L19" s="513"/>
      <c r="M19" s="499">
        <f>IF(L19="",K19,IF(K19&gt;=5,L19,MAX(K19,L19)))</f>
        <v>0</v>
      </c>
      <c r="N19" s="495"/>
      <c r="O19" s="513"/>
      <c r="P19" s="499">
        <f>IF(O19="",N19,IF(N19&gt;=5,O19,MAX(N19,O19)))</f>
        <v>0</v>
      </c>
      <c r="Q19" s="495"/>
      <c r="R19" s="513"/>
      <c r="S19" s="499">
        <f>IF(R19="",Q19,IF(Q19&gt;=5,R19,MAX(Q19,R19)))</f>
        <v>0</v>
      </c>
      <c r="T19" s="495"/>
      <c r="U19" s="513"/>
      <c r="V19" s="499">
        <f>IF(U19="",T19,IF(T19&gt;=5,U19,MAX(T19,U19)))</f>
        <v>0</v>
      </c>
      <c r="W19" s="495"/>
      <c r="X19" s="513"/>
      <c r="Y19" s="499">
        <f>IF(X19="",W19,IF(W19&gt;=5,X19,MAX(W19,X19)))</f>
        <v>0</v>
      </c>
      <c r="Z19" s="495"/>
      <c r="AA19" s="513"/>
      <c r="AB19" s="150">
        <f>'HK4'!J19</f>
        <v>0</v>
      </c>
      <c r="AC19" s="150">
        <f>'HK4'!M19</f>
        <v>5</v>
      </c>
      <c r="AD19" s="150">
        <f>'HK4'!P19</f>
        <v>0</v>
      </c>
      <c r="AE19" s="150">
        <f>'HK4'!S19</f>
        <v>0</v>
      </c>
      <c r="AF19" s="499">
        <v>6</v>
      </c>
      <c r="AG19" s="513"/>
      <c r="AH19" s="150">
        <f>'HK4'!AB19</f>
        <v>0</v>
      </c>
      <c r="AI19" s="499"/>
      <c r="AJ19" s="52">
        <f>'HK5'!J19</f>
        <v>0</v>
      </c>
      <c r="AK19" s="52">
        <f>'HK5'!M19</f>
        <v>0</v>
      </c>
      <c r="AL19" s="52">
        <f>'HK5'!P19</f>
        <v>0</v>
      </c>
      <c r="AM19" s="52">
        <f>'HK5'!S19</f>
        <v>0</v>
      </c>
      <c r="AN19" s="52">
        <f>'HK5'!V19</f>
        <v>0</v>
      </c>
      <c r="AO19" s="52">
        <f>'HK5'!Y19</f>
        <v>0</v>
      </c>
      <c r="AP19" s="52">
        <f>'HK5'!AB19</f>
        <v>0</v>
      </c>
      <c r="AQ19" s="52">
        <f>'HK5'!AE19</f>
        <v>6</v>
      </c>
      <c r="AR19" s="52">
        <f>'HK5'!AH19</f>
        <v>6</v>
      </c>
      <c r="AS19" s="52">
        <f>'HK5'!AK19</f>
        <v>0</v>
      </c>
      <c r="AT19" s="52">
        <f>'HK6'!J19</f>
        <v>0</v>
      </c>
      <c r="AU19" s="52">
        <f>'HK6'!M19</f>
        <v>0</v>
      </c>
      <c r="AV19" s="52">
        <f>'HK6'!P19</f>
        <v>0</v>
      </c>
      <c r="AW19" s="52">
        <f>'HK6'!S19</f>
        <v>0</v>
      </c>
      <c r="AX19" s="52">
        <f>'HK6'!V19</f>
        <v>0</v>
      </c>
      <c r="AY19" s="52">
        <f>'HK6'!Y19</f>
        <v>0</v>
      </c>
      <c r="AZ19" s="52">
        <f>'HK6'!AB19</f>
        <v>0</v>
      </c>
      <c r="BA19" s="52">
        <f>'HK6'!AE19</f>
        <v>0</v>
      </c>
      <c r="BB19" s="846">
        <f t="shared" si="0"/>
        <v>0</v>
      </c>
      <c r="BC19" s="846">
        <f t="shared" si="1"/>
        <v>0.36</v>
      </c>
      <c r="BE19" s="192">
        <f t="shared" si="3"/>
        <v>26</v>
      </c>
      <c r="BF19" s="192">
        <f t="shared" si="4"/>
        <v>82</v>
      </c>
      <c r="BG19" s="848"/>
    </row>
    <row r="20" spans="1:59" s="133" customFormat="1" ht="18.75" customHeight="1">
      <c r="A20" s="73">
        <v>10</v>
      </c>
      <c r="B20" s="43" t="s">
        <v>111</v>
      </c>
      <c r="C20" s="53" t="s">
        <v>112</v>
      </c>
      <c r="D20" s="52">
        <v>409160058</v>
      </c>
      <c r="E20" s="46" t="s">
        <v>246</v>
      </c>
      <c r="F20" s="74" t="s">
        <v>233</v>
      </c>
      <c r="G20" s="170" t="s">
        <v>332</v>
      </c>
      <c r="H20" s="45">
        <v>6</v>
      </c>
      <c r="I20" s="45">
        <f>'[1]HK1'!J20</f>
        <v>5</v>
      </c>
      <c r="J20" s="45">
        <f>'[1]HK1'!M20</f>
        <v>6</v>
      </c>
      <c r="K20" s="45">
        <f>'[1]HK1'!P20</f>
        <v>7</v>
      </c>
      <c r="L20" s="45">
        <f>'[1]HK1'!S20</f>
        <v>8</v>
      </c>
      <c r="M20" s="45">
        <f>'[1]HK1'!V20</f>
        <v>6</v>
      </c>
      <c r="N20" s="45">
        <f>'[1]HK1'!Y20</f>
        <v>6</v>
      </c>
      <c r="O20" s="75">
        <f>'[1]HK2'!J20</f>
        <v>7</v>
      </c>
      <c r="P20" s="75">
        <f>'[1]HK2'!M20</f>
        <v>4</v>
      </c>
      <c r="Q20" s="75">
        <f>'[1]HK2'!P20</f>
        <v>5</v>
      </c>
      <c r="R20" s="59">
        <f>'[1]HK2'!S20</f>
        <v>4</v>
      </c>
      <c r="S20" s="59">
        <f>'[1]HK2'!V20</f>
        <v>8</v>
      </c>
      <c r="T20" s="59">
        <f>'[1]HK3'!I14</f>
        <v>5</v>
      </c>
      <c r="U20" s="59">
        <f>'[1]HK3'!L14</f>
        <v>6</v>
      </c>
      <c r="V20" s="59">
        <f>'[1]HK3'!O14</f>
        <v>8</v>
      </c>
      <c r="W20" s="59">
        <f>'[1]HK3'!R14</f>
        <v>2</v>
      </c>
      <c r="X20" s="59">
        <f>'[1]HK3'!U14</f>
        <v>3</v>
      </c>
      <c r="Y20" s="59">
        <f>'[1]HK3'!X14</f>
        <v>6</v>
      </c>
      <c r="Z20" s="59">
        <f>'[1]HK3'!AA14</f>
        <v>5</v>
      </c>
      <c r="AA20" s="59">
        <f>'[1]HK3'!AD14</f>
        <v>5</v>
      </c>
      <c r="AB20" s="150">
        <f>'HK4'!J20</f>
        <v>6</v>
      </c>
      <c r="AC20" s="150">
        <f>'HK4'!M20</f>
        <v>5</v>
      </c>
      <c r="AD20" s="150">
        <f>'HK4'!P20</f>
        <v>6</v>
      </c>
      <c r="AE20" s="150">
        <f>'HK4'!S20</f>
        <v>7</v>
      </c>
      <c r="AF20" s="59">
        <f>'[1]HK4'!U14</f>
        <v>6</v>
      </c>
      <c r="AG20" s="59">
        <f>'[1]HK4'!X14</f>
        <v>6</v>
      </c>
      <c r="AH20" s="150">
        <f>'HK4'!AB20</f>
        <v>8</v>
      </c>
      <c r="AI20" s="59">
        <f>'[1]HK4'!AD14</f>
        <v>5</v>
      </c>
      <c r="AJ20" s="52">
        <f>'HK5'!J20</f>
        <v>5</v>
      </c>
      <c r="AK20" s="52">
        <f>'HK5'!M20</f>
        <v>5</v>
      </c>
      <c r="AL20" s="52">
        <f>'HK5'!P20</f>
        <v>6</v>
      </c>
      <c r="AM20" s="52">
        <f>'HK5'!S20</f>
        <v>8</v>
      </c>
      <c r="AN20" s="52">
        <f>'HK5'!V20</f>
        <v>5</v>
      </c>
      <c r="AO20" s="52">
        <f>'HK5'!Y20</f>
        <v>5</v>
      </c>
      <c r="AP20" s="52">
        <f>'HK5'!AB20</f>
        <v>5</v>
      </c>
      <c r="AQ20" s="52">
        <f>'HK5'!AE20</f>
        <v>8</v>
      </c>
      <c r="AR20" s="52">
        <f>'HK5'!AH20</f>
        <v>8</v>
      </c>
      <c r="AS20" s="52">
        <f>'HK5'!AK20</f>
        <v>0</v>
      </c>
      <c r="AT20" s="52">
        <f>'HK6'!J20</f>
        <v>5</v>
      </c>
      <c r="AU20" s="52">
        <f>'HK6'!M20</f>
        <v>5</v>
      </c>
      <c r="AV20" s="52">
        <f>'HK6'!P20</f>
        <v>7</v>
      </c>
      <c r="AW20" s="52">
        <f>'HK6'!S20</f>
        <v>4</v>
      </c>
      <c r="AX20" s="52">
        <f>'HK6'!V20</f>
        <v>6</v>
      </c>
      <c r="AY20" s="52">
        <f>'HK6'!Y20</f>
        <v>7</v>
      </c>
      <c r="AZ20" s="52">
        <f>'HK6'!AB20</f>
        <v>6</v>
      </c>
      <c r="BA20" s="52">
        <f>'HK6'!AE20</f>
        <v>0</v>
      </c>
      <c r="BB20" s="846">
        <f t="shared" si="0"/>
        <v>5.58</v>
      </c>
      <c r="BC20" s="846">
        <f t="shared" si="1"/>
        <v>5.62</v>
      </c>
      <c r="BD20" s="192" t="str">
        <f aca="true" t="shared" si="6" ref="BD20:BD41">IF(BC20&gt;=9,"Xuất Sắc",IF(BC20&gt;=8,"Giỏi",IF(BC20&gt;=7,"Khá",IF(BC20&gt;=6,"TBK",IF(BC20&gt;=5,"TB",IF(BC20&gt;=4,"Yếu","Kém"))))))</f>
        <v>TB</v>
      </c>
      <c r="BE20" s="192">
        <f t="shared" si="3"/>
        <v>7</v>
      </c>
      <c r="BF20" s="192">
        <f t="shared" si="4"/>
        <v>20</v>
      </c>
      <c r="BG20" s="847" t="str">
        <f aca="true" t="shared" si="7" ref="BG20:BG41">IF(AND(BB20&gt;=5,BF20&lt;=25),"Học tiếp",IF(OR(BB20&lt;3.5,BC20&lt;4),"Thôi học","Ngừng học"))</f>
        <v>Học tiếp</v>
      </c>
    </row>
    <row r="21" spans="1:59" s="133" customFormat="1" ht="18.75" customHeight="1">
      <c r="A21" s="77">
        <v>11</v>
      </c>
      <c r="B21" s="43" t="s">
        <v>113</v>
      </c>
      <c r="C21" s="53" t="s">
        <v>112</v>
      </c>
      <c r="D21" s="45">
        <v>409160059</v>
      </c>
      <c r="E21" s="46" t="s">
        <v>247</v>
      </c>
      <c r="F21" s="74" t="s">
        <v>20</v>
      </c>
      <c r="G21" s="170" t="s">
        <v>332</v>
      </c>
      <c r="H21" s="45">
        <v>5</v>
      </c>
      <c r="I21" s="45">
        <f>'[1]HK1'!J21</f>
        <v>5</v>
      </c>
      <c r="J21" s="45">
        <f>'[1]HK1'!M21</f>
        <v>6</v>
      </c>
      <c r="K21" s="45">
        <f>'[1]HK1'!P21</f>
        <v>5</v>
      </c>
      <c r="L21" s="45">
        <f>'[1]HK1'!S21</f>
        <v>6</v>
      </c>
      <c r="M21" s="45">
        <f>'[1]HK1'!V21</f>
        <v>7</v>
      </c>
      <c r="N21" s="45">
        <f>'[1]HK1'!Y21</f>
        <v>8</v>
      </c>
      <c r="O21" s="75">
        <f>'[1]HK2'!J21</f>
        <v>6</v>
      </c>
      <c r="P21" s="75">
        <f>'[1]HK2'!M21</f>
        <v>7</v>
      </c>
      <c r="Q21" s="75">
        <f>'[1]HK2'!P21</f>
        <v>5</v>
      </c>
      <c r="R21" s="59">
        <f>'[1]HK2'!S21</f>
        <v>6</v>
      </c>
      <c r="S21" s="59">
        <f>'[1]HK2'!V21</f>
        <v>9</v>
      </c>
      <c r="T21" s="59">
        <f>'[1]HK3'!I15</f>
        <v>6</v>
      </c>
      <c r="U21" s="59">
        <f>'[1]HK3'!L15</f>
        <v>7</v>
      </c>
      <c r="V21" s="59">
        <f>'[1]HK3'!O15</f>
        <v>10</v>
      </c>
      <c r="W21" s="59">
        <f>'[1]HK3'!R15</f>
        <v>7</v>
      </c>
      <c r="X21" s="59">
        <f>'[1]HK3'!U15</f>
        <v>6</v>
      </c>
      <c r="Y21" s="59">
        <f>'[1]HK3'!X15</f>
        <v>5</v>
      </c>
      <c r="Z21" s="59">
        <f>'[1]HK3'!AA15</f>
        <v>5</v>
      </c>
      <c r="AA21" s="59">
        <f>'[1]HK3'!AD15</f>
        <v>8</v>
      </c>
      <c r="AB21" s="150">
        <f>'HK4'!J21</f>
        <v>7</v>
      </c>
      <c r="AC21" s="150">
        <f>'HK4'!M21</f>
        <v>5</v>
      </c>
      <c r="AD21" s="150">
        <f>'HK4'!P21</f>
        <v>5</v>
      </c>
      <c r="AE21" s="150">
        <f>'HK4'!S21</f>
        <v>5</v>
      </c>
      <c r="AF21" s="59">
        <f>'[1]HK4'!U15</f>
        <v>6</v>
      </c>
      <c r="AG21" s="59">
        <f>'[1]HK4'!X15</f>
        <v>7</v>
      </c>
      <c r="AH21" s="150">
        <f>'HK4'!AB21</f>
        <v>0</v>
      </c>
      <c r="AI21" s="59">
        <f>'[1]HK4'!AD15</f>
        <v>5</v>
      </c>
      <c r="AJ21" s="52">
        <f>'HK5'!J21</f>
        <v>7</v>
      </c>
      <c r="AK21" s="52">
        <f>'HK5'!M21</f>
        <v>5</v>
      </c>
      <c r="AL21" s="52">
        <f>'HK5'!P21</f>
        <v>7</v>
      </c>
      <c r="AM21" s="52">
        <f>'HK5'!S21</f>
        <v>8</v>
      </c>
      <c r="AN21" s="52">
        <f>'HK5'!V21</f>
        <v>7</v>
      </c>
      <c r="AO21" s="52">
        <f>'HK5'!Y21</f>
        <v>5</v>
      </c>
      <c r="AP21" s="52">
        <f>'HK5'!AB21</f>
        <v>7</v>
      </c>
      <c r="AQ21" s="52">
        <f>'HK5'!AE21</f>
        <v>8</v>
      </c>
      <c r="AR21" s="52">
        <f>'HK5'!AH21</f>
        <v>8</v>
      </c>
      <c r="AS21" s="52">
        <f>'HK5'!AK21</f>
        <v>0</v>
      </c>
      <c r="AT21" s="52">
        <f>'HK6'!J21</f>
        <v>8</v>
      </c>
      <c r="AU21" s="52">
        <f>'HK6'!M21</f>
        <v>6</v>
      </c>
      <c r="AV21" s="52">
        <f>'HK6'!P21</f>
        <v>7</v>
      </c>
      <c r="AW21" s="52">
        <f>'HK6'!S21</f>
        <v>6</v>
      </c>
      <c r="AX21" s="52">
        <f>'HK6'!V21</f>
        <v>7</v>
      </c>
      <c r="AY21" s="52">
        <f>'HK6'!Y21</f>
        <v>8</v>
      </c>
      <c r="AZ21" s="52">
        <f>'HK6'!AB21</f>
        <v>6</v>
      </c>
      <c r="BA21" s="52">
        <f>'HK6'!AE21</f>
        <v>0</v>
      </c>
      <c r="BB21" s="846">
        <f t="shared" si="0"/>
        <v>6.56</v>
      </c>
      <c r="BC21" s="846">
        <f t="shared" si="1"/>
        <v>6.19</v>
      </c>
      <c r="BD21" s="192" t="str">
        <f t="shared" si="6"/>
        <v>TBK</v>
      </c>
      <c r="BE21" s="192">
        <f t="shared" si="3"/>
        <v>3</v>
      </c>
      <c r="BF21" s="192">
        <f t="shared" si="4"/>
        <v>3</v>
      </c>
      <c r="BG21" s="847" t="str">
        <f t="shared" si="7"/>
        <v>Học tiếp</v>
      </c>
    </row>
    <row r="22" spans="1:59" s="133" customFormat="1" ht="18.75" customHeight="1">
      <c r="A22" s="73">
        <v>12</v>
      </c>
      <c r="B22" s="43" t="s">
        <v>114</v>
      </c>
      <c r="C22" s="53" t="s">
        <v>115</v>
      </c>
      <c r="D22" s="52">
        <v>409160060</v>
      </c>
      <c r="E22" s="46" t="s">
        <v>248</v>
      </c>
      <c r="F22" s="74" t="s">
        <v>13</v>
      </c>
      <c r="G22" s="170" t="s">
        <v>332</v>
      </c>
      <c r="H22" s="45">
        <v>8</v>
      </c>
      <c r="I22" s="45">
        <f>'[1]HK1'!J22</f>
        <v>8</v>
      </c>
      <c r="J22" s="45">
        <f>'[1]HK1'!M22</f>
        <v>8</v>
      </c>
      <c r="K22" s="45">
        <f>'[1]HK1'!P22</f>
        <v>5</v>
      </c>
      <c r="L22" s="45">
        <f>'[1]HK1'!S22</f>
        <v>8</v>
      </c>
      <c r="M22" s="45">
        <f>'[1]HK1'!V22</f>
        <v>5</v>
      </c>
      <c r="N22" s="45">
        <f>'[1]HK1'!Y22</f>
        <v>9</v>
      </c>
      <c r="O22" s="75">
        <f>'[1]HK2'!J22</f>
        <v>6</v>
      </c>
      <c r="P22" s="75">
        <f>'[1]HK2'!M22</f>
        <v>7</v>
      </c>
      <c r="Q22" s="75">
        <f>'[1]HK2'!P22</f>
        <v>8</v>
      </c>
      <c r="R22" s="59">
        <f>'[1]HK2'!S22</f>
        <v>6</v>
      </c>
      <c r="S22" s="59">
        <f>'[1]HK2'!V22</f>
        <v>9</v>
      </c>
      <c r="T22" s="59">
        <f>'[1]HK3'!I16</f>
        <v>6</v>
      </c>
      <c r="U22" s="59">
        <f>'[1]HK3'!L16</f>
        <v>7</v>
      </c>
      <c r="V22" s="59">
        <f>'[1]HK3'!O16</f>
        <v>10</v>
      </c>
      <c r="W22" s="59">
        <f>'[1]HK3'!R16</f>
        <v>7</v>
      </c>
      <c r="X22" s="59">
        <f>'[1]HK3'!U16</f>
        <v>6</v>
      </c>
      <c r="Y22" s="59">
        <f>'[1]HK3'!X16</f>
        <v>6</v>
      </c>
      <c r="Z22" s="59">
        <f>'[1]HK3'!AA16</f>
        <v>5</v>
      </c>
      <c r="AA22" s="59">
        <f>'[1]HK3'!AD16</f>
        <v>9</v>
      </c>
      <c r="AB22" s="150">
        <f>'HK4'!J22</f>
        <v>7</v>
      </c>
      <c r="AC22" s="150">
        <f>'HK4'!M22</f>
        <v>6</v>
      </c>
      <c r="AD22" s="150">
        <f>'HK4'!P22</f>
        <v>7</v>
      </c>
      <c r="AE22" s="150">
        <f>'HK4'!S22</f>
        <v>6</v>
      </c>
      <c r="AF22" s="59">
        <f>'[1]HK4'!U16</f>
        <v>7</v>
      </c>
      <c r="AG22" s="59">
        <f>'[1]HK4'!X16</f>
        <v>7</v>
      </c>
      <c r="AH22" s="150">
        <f>'HK4'!AB22</f>
        <v>10</v>
      </c>
      <c r="AI22" s="59">
        <f>'[1]HK4'!AD16</f>
        <v>7</v>
      </c>
      <c r="AJ22" s="52">
        <f>'HK5'!J22</f>
        <v>6</v>
      </c>
      <c r="AK22" s="52">
        <f>'HK5'!M22</f>
        <v>7</v>
      </c>
      <c r="AL22" s="52">
        <f>'HK5'!P22</f>
        <v>7</v>
      </c>
      <c r="AM22" s="52">
        <f>'HK5'!S22</f>
        <v>9</v>
      </c>
      <c r="AN22" s="52">
        <f>'HK5'!V22</f>
        <v>9</v>
      </c>
      <c r="AO22" s="52">
        <f>'HK5'!Y22</f>
        <v>6</v>
      </c>
      <c r="AP22" s="52">
        <f>'HK5'!AB22</f>
        <v>7</v>
      </c>
      <c r="AQ22" s="52">
        <f>'HK5'!AE22</f>
        <v>8</v>
      </c>
      <c r="AR22" s="52">
        <f>'HK5'!AH22</f>
        <v>8</v>
      </c>
      <c r="AS22" s="52">
        <f>'HK5'!AK22</f>
        <v>0</v>
      </c>
      <c r="AT22" s="52">
        <f>'HK6'!J22</f>
        <v>9</v>
      </c>
      <c r="AU22" s="52">
        <f>'HK6'!M22</f>
        <v>6</v>
      </c>
      <c r="AV22" s="52">
        <f>'HK6'!P22</f>
        <v>9</v>
      </c>
      <c r="AW22" s="52">
        <f>'HK6'!S22</f>
        <v>6</v>
      </c>
      <c r="AX22" s="52">
        <f>'HK6'!V22</f>
        <v>8</v>
      </c>
      <c r="AY22" s="52">
        <f>'HK6'!Y22</f>
        <v>9</v>
      </c>
      <c r="AZ22" s="52">
        <f>'HK6'!AB22</f>
        <v>4</v>
      </c>
      <c r="BA22" s="52">
        <f>'HK6'!AE22</f>
        <v>0</v>
      </c>
      <c r="BB22" s="846">
        <f t="shared" si="0"/>
        <v>7.38</v>
      </c>
      <c r="BC22" s="846">
        <f t="shared" si="1"/>
        <v>7.03</v>
      </c>
      <c r="BD22" s="192" t="str">
        <f t="shared" si="6"/>
        <v>Khá</v>
      </c>
      <c r="BE22" s="192">
        <f t="shared" si="3"/>
        <v>3</v>
      </c>
      <c r="BF22" s="192">
        <f t="shared" si="4"/>
        <v>2</v>
      </c>
      <c r="BG22" s="847" t="str">
        <f t="shared" si="7"/>
        <v>Học tiếp</v>
      </c>
    </row>
    <row r="23" spans="1:59" s="133" customFormat="1" ht="18.75" customHeight="1">
      <c r="A23" s="77">
        <v>13</v>
      </c>
      <c r="B23" s="43" t="s">
        <v>116</v>
      </c>
      <c r="C23" s="53" t="s">
        <v>117</v>
      </c>
      <c r="D23" s="45">
        <v>409160061</v>
      </c>
      <c r="E23" s="46" t="s">
        <v>249</v>
      </c>
      <c r="F23" s="74" t="s">
        <v>13</v>
      </c>
      <c r="G23" s="170" t="s">
        <v>332</v>
      </c>
      <c r="H23" s="45">
        <v>6</v>
      </c>
      <c r="I23" s="45">
        <f>'[1]HK1'!J23</f>
        <v>7</v>
      </c>
      <c r="J23" s="45">
        <f>'[1]HK1'!M23</f>
        <v>6</v>
      </c>
      <c r="K23" s="45">
        <f>'[1]HK1'!P23</f>
        <v>5</v>
      </c>
      <c r="L23" s="45">
        <f>'[1]HK1'!S23</f>
        <v>8</v>
      </c>
      <c r="M23" s="45">
        <f>'[1]HK1'!V23</f>
        <v>5</v>
      </c>
      <c r="N23" s="45">
        <f>'[1]HK1'!Y23</f>
        <v>6</v>
      </c>
      <c r="O23" s="75">
        <f>'[1]HK2'!J23</f>
        <v>6</v>
      </c>
      <c r="P23" s="75">
        <f>'[1]HK2'!M23</f>
        <v>5</v>
      </c>
      <c r="Q23" s="75">
        <f>'[1]HK2'!P23</f>
        <v>5</v>
      </c>
      <c r="R23" s="59">
        <f>'[1]HK2'!S23</f>
        <v>5</v>
      </c>
      <c r="S23" s="59">
        <f>'[1]HK2'!V23</f>
        <v>8</v>
      </c>
      <c r="T23" s="59">
        <f>'[1]HK3'!I17</f>
        <v>5</v>
      </c>
      <c r="U23" s="59">
        <f>'[1]HK3'!L17</f>
        <v>6</v>
      </c>
      <c r="V23" s="59">
        <f>'[1]HK3'!O17</f>
        <v>10</v>
      </c>
      <c r="W23" s="59">
        <f>'[1]HK3'!R17</f>
        <v>6</v>
      </c>
      <c r="X23" s="59">
        <f>'[1]HK3'!U17</f>
        <v>4</v>
      </c>
      <c r="Y23" s="59">
        <f>'[1]HK3'!X17</f>
        <v>5</v>
      </c>
      <c r="Z23" s="59">
        <f>'[1]HK3'!AA17</f>
        <v>5</v>
      </c>
      <c r="AA23" s="59">
        <f>'[1]HK3'!AD17</f>
        <v>8</v>
      </c>
      <c r="AB23" s="150">
        <f>'HK4'!J23</f>
        <v>6</v>
      </c>
      <c r="AC23" s="150">
        <f>'HK4'!M23</f>
        <v>5</v>
      </c>
      <c r="AD23" s="150">
        <f>'HK4'!P23</f>
        <v>5</v>
      </c>
      <c r="AE23" s="150">
        <f>'HK4'!S23</f>
        <v>6</v>
      </c>
      <c r="AF23" s="59">
        <f>'[1]HK4'!U17</f>
        <v>7</v>
      </c>
      <c r="AG23" s="59">
        <f>'[1]HK4'!X17</f>
        <v>7</v>
      </c>
      <c r="AH23" s="150">
        <f>'HK4'!AB23</f>
        <v>10</v>
      </c>
      <c r="AI23" s="59">
        <f>'[1]HK4'!AD17</f>
        <v>8</v>
      </c>
      <c r="AJ23" s="52">
        <f>'HK5'!J23</f>
        <v>6</v>
      </c>
      <c r="AK23" s="52">
        <f>'HK5'!M23</f>
        <v>6</v>
      </c>
      <c r="AL23" s="52">
        <f>'HK5'!P23</f>
        <v>7</v>
      </c>
      <c r="AM23" s="52">
        <f>'HK5'!S23</f>
        <v>7</v>
      </c>
      <c r="AN23" s="52">
        <f>'HK5'!V23</f>
        <v>7</v>
      </c>
      <c r="AO23" s="52">
        <f>'HK5'!Y23</f>
        <v>5</v>
      </c>
      <c r="AP23" s="52">
        <f>'HK5'!AB23</f>
        <v>7</v>
      </c>
      <c r="AQ23" s="52">
        <f>'HK5'!AE23</f>
        <v>8</v>
      </c>
      <c r="AR23" s="52">
        <f>'HK5'!AH23</f>
        <v>8</v>
      </c>
      <c r="AS23" s="52">
        <f>'HK5'!AK23</f>
        <v>0</v>
      </c>
      <c r="AT23" s="52">
        <f>'HK6'!J23</f>
        <v>7</v>
      </c>
      <c r="AU23" s="52">
        <f>'HK6'!M23</f>
        <v>5</v>
      </c>
      <c r="AV23" s="52">
        <f>'HK6'!P23</f>
        <v>5</v>
      </c>
      <c r="AW23" s="52">
        <f>'HK6'!S23</f>
        <v>4</v>
      </c>
      <c r="AX23" s="52">
        <f>'HK6'!V23</f>
        <v>6</v>
      </c>
      <c r="AY23" s="52">
        <f>'HK6'!Y23</f>
        <v>8</v>
      </c>
      <c r="AZ23" s="52">
        <f>'HK6'!AB23</f>
        <v>6</v>
      </c>
      <c r="BA23" s="52">
        <f>'HK6'!AE23</f>
        <v>0</v>
      </c>
      <c r="BB23" s="846">
        <f t="shared" si="0"/>
        <v>5.94</v>
      </c>
      <c r="BC23" s="846">
        <f t="shared" si="1"/>
        <v>5.89</v>
      </c>
      <c r="BD23" s="192" t="str">
        <f t="shared" si="6"/>
        <v>TB</v>
      </c>
      <c r="BE23" s="192">
        <f t="shared" si="3"/>
        <v>4</v>
      </c>
      <c r="BF23" s="192">
        <f t="shared" si="4"/>
        <v>8</v>
      </c>
      <c r="BG23" s="847" t="str">
        <f t="shared" si="7"/>
        <v>Học tiếp</v>
      </c>
    </row>
    <row r="24" spans="1:59" s="133" customFormat="1" ht="18.75" customHeight="1">
      <c r="A24" s="73">
        <v>14</v>
      </c>
      <c r="B24" s="43" t="s">
        <v>118</v>
      </c>
      <c r="C24" s="53" t="s">
        <v>117</v>
      </c>
      <c r="D24" s="52">
        <v>409160062</v>
      </c>
      <c r="E24" s="46" t="s">
        <v>42</v>
      </c>
      <c r="F24" s="74" t="s">
        <v>6</v>
      </c>
      <c r="G24" s="170" t="s">
        <v>332</v>
      </c>
      <c r="H24" s="45">
        <v>7</v>
      </c>
      <c r="I24" s="45">
        <f>'[1]HK1'!J24</f>
        <v>8</v>
      </c>
      <c r="J24" s="45">
        <f>'[1]HK1'!M24</f>
        <v>6</v>
      </c>
      <c r="K24" s="45">
        <f>'[1]HK1'!P24</f>
        <v>5</v>
      </c>
      <c r="L24" s="45">
        <f>'[1]HK1'!S24</f>
        <v>8</v>
      </c>
      <c r="M24" s="45">
        <f>'[1]HK1'!V24</f>
        <v>6</v>
      </c>
      <c r="N24" s="45">
        <f>'[1]HK1'!Y24</f>
        <v>7</v>
      </c>
      <c r="O24" s="75">
        <f>'[1]HK2'!J24</f>
        <v>5</v>
      </c>
      <c r="P24" s="75">
        <f>'[1]HK2'!M24</f>
        <v>6</v>
      </c>
      <c r="Q24" s="75">
        <f>'[1]HK2'!P24</f>
        <v>5</v>
      </c>
      <c r="R24" s="59">
        <f>'[1]HK2'!S24</f>
        <v>6</v>
      </c>
      <c r="S24" s="59">
        <f>'[1]HK2'!V24</f>
        <v>9</v>
      </c>
      <c r="T24" s="59">
        <f>'[1]HK3'!I18</f>
        <v>6</v>
      </c>
      <c r="U24" s="59">
        <f>'[1]HK3'!L18</f>
        <v>6</v>
      </c>
      <c r="V24" s="59">
        <f>'[1]HK3'!O18</f>
        <v>10</v>
      </c>
      <c r="W24" s="59">
        <f>'[1]HK3'!R18</f>
        <v>6</v>
      </c>
      <c r="X24" s="59">
        <f>'[1]HK3'!U18</f>
        <v>4</v>
      </c>
      <c r="Y24" s="59">
        <f>'[1]HK3'!X18</f>
        <v>5</v>
      </c>
      <c r="Z24" s="59">
        <f>'[1]HK3'!AA18</f>
        <v>5</v>
      </c>
      <c r="AA24" s="59">
        <f>'[1]HK3'!AD18</f>
        <v>7</v>
      </c>
      <c r="AB24" s="150">
        <f>'HK4'!J24</f>
        <v>7</v>
      </c>
      <c r="AC24" s="150">
        <f>'HK4'!M24</f>
        <v>5</v>
      </c>
      <c r="AD24" s="150">
        <f>'HK4'!P24</f>
        <v>7</v>
      </c>
      <c r="AE24" s="150">
        <f>'HK4'!S24</f>
        <v>5</v>
      </c>
      <c r="AF24" s="59">
        <f>'[1]HK4'!U18</f>
        <v>7</v>
      </c>
      <c r="AG24" s="59">
        <f>'[1]HK4'!X18</f>
        <v>5</v>
      </c>
      <c r="AH24" s="150">
        <f>'HK4'!AB24</f>
        <v>0</v>
      </c>
      <c r="AI24" s="59">
        <f>'[1]HK4'!AD18</f>
        <v>6</v>
      </c>
      <c r="AJ24" s="52">
        <f>'HK5'!J24</f>
        <v>7</v>
      </c>
      <c r="AK24" s="52">
        <f>'HK5'!M24</f>
        <v>5</v>
      </c>
      <c r="AL24" s="52">
        <f>'HK5'!P24</f>
        <v>7</v>
      </c>
      <c r="AM24" s="52">
        <f>'HK5'!S24</f>
        <v>7</v>
      </c>
      <c r="AN24" s="52">
        <f>'HK5'!V24</f>
        <v>8</v>
      </c>
      <c r="AO24" s="52">
        <f>'HK5'!Y24</f>
        <v>5</v>
      </c>
      <c r="AP24" s="52">
        <f>'HK5'!AB24</f>
        <v>8</v>
      </c>
      <c r="AQ24" s="52">
        <f>'HK5'!AE24</f>
        <v>8</v>
      </c>
      <c r="AR24" s="52">
        <f>'HK5'!AH24</f>
        <v>8</v>
      </c>
      <c r="AS24" s="52">
        <f>'HK5'!AK24</f>
        <v>0</v>
      </c>
      <c r="AT24" s="52">
        <f>'HK6'!J24</f>
        <v>5</v>
      </c>
      <c r="AU24" s="52">
        <f>'HK6'!M24</f>
        <v>6</v>
      </c>
      <c r="AV24" s="52">
        <f>'HK6'!P24</f>
        <v>8</v>
      </c>
      <c r="AW24" s="52">
        <f>'HK6'!S24</f>
        <v>4</v>
      </c>
      <c r="AX24" s="52">
        <f>'HK6'!V24</f>
        <v>5</v>
      </c>
      <c r="AY24" s="52">
        <f>'HK6'!Y24</f>
        <v>7</v>
      </c>
      <c r="AZ24" s="52">
        <f>'HK6'!AB24</f>
        <v>6</v>
      </c>
      <c r="BA24" s="52">
        <f>'HK6'!AE24</f>
        <v>0</v>
      </c>
      <c r="BB24" s="846">
        <f t="shared" si="0"/>
        <v>5.96</v>
      </c>
      <c r="BC24" s="846">
        <f t="shared" si="1"/>
        <v>6</v>
      </c>
      <c r="BD24" s="192" t="str">
        <f t="shared" si="6"/>
        <v>TBK</v>
      </c>
      <c r="BE24" s="192">
        <f t="shared" si="3"/>
        <v>5</v>
      </c>
      <c r="BF24" s="192">
        <f t="shared" si="4"/>
        <v>9</v>
      </c>
      <c r="BG24" s="847" t="str">
        <f t="shared" si="7"/>
        <v>Học tiếp</v>
      </c>
    </row>
    <row r="25" spans="1:59" s="133" customFormat="1" ht="18.75" customHeight="1">
      <c r="A25" s="77">
        <v>15</v>
      </c>
      <c r="B25" s="43" t="s">
        <v>119</v>
      </c>
      <c r="C25" s="53" t="s">
        <v>120</v>
      </c>
      <c r="D25" s="45">
        <v>409160064</v>
      </c>
      <c r="E25" s="46" t="s">
        <v>239</v>
      </c>
      <c r="F25" s="74" t="s">
        <v>20</v>
      </c>
      <c r="G25" s="171" t="s">
        <v>332</v>
      </c>
      <c r="H25" s="45">
        <v>6</v>
      </c>
      <c r="I25" s="45">
        <f>'[1]HK1'!J25</f>
        <v>7</v>
      </c>
      <c r="J25" s="45">
        <f>'[1]HK1'!M25</f>
        <v>5</v>
      </c>
      <c r="K25" s="45">
        <f>'[1]HK1'!P25</f>
        <v>5</v>
      </c>
      <c r="L25" s="45">
        <f>'[1]HK1'!S25</f>
        <v>6</v>
      </c>
      <c r="M25" s="45">
        <f>'[1]HK1'!V25</f>
        <v>6</v>
      </c>
      <c r="N25" s="45">
        <f>'[1]HK1'!Y25</f>
        <v>8</v>
      </c>
      <c r="O25" s="75">
        <f>'[1]HK2'!J25</f>
        <v>5</v>
      </c>
      <c r="P25" s="75">
        <f>'[1]HK2'!M25</f>
        <v>5</v>
      </c>
      <c r="Q25" s="75">
        <f>'[1]HK2'!P25</f>
        <v>6</v>
      </c>
      <c r="R25" s="59">
        <f>'[1]HK2'!S25</f>
        <v>5</v>
      </c>
      <c r="S25" s="59">
        <f>'[1]HK2'!V25</f>
        <v>8</v>
      </c>
      <c r="T25" s="59">
        <f>'[1]HK3'!I19</f>
        <v>6</v>
      </c>
      <c r="U25" s="59">
        <f>'[1]HK3'!L19</f>
        <v>6</v>
      </c>
      <c r="V25" s="59">
        <f>'[1]HK3'!O19</f>
        <v>10</v>
      </c>
      <c r="W25" s="59">
        <f>'[1]HK3'!R19</f>
        <v>5</v>
      </c>
      <c r="X25" s="59">
        <f>'[1]HK3'!U19</f>
        <v>5</v>
      </c>
      <c r="Y25" s="59">
        <f>'[1]HK3'!X19</f>
        <v>5</v>
      </c>
      <c r="Z25" s="59">
        <f>'[1]HK3'!AA19</f>
        <v>5</v>
      </c>
      <c r="AA25" s="59">
        <f>'[1]HK3'!AD19</f>
        <v>10</v>
      </c>
      <c r="AB25" s="150">
        <f>'HK4'!J25</f>
        <v>6</v>
      </c>
      <c r="AC25" s="150">
        <f>'HK4'!M25</f>
        <v>6</v>
      </c>
      <c r="AD25" s="150">
        <f>'HK4'!P25</f>
        <v>6</v>
      </c>
      <c r="AE25" s="150">
        <f>'HK4'!S25</f>
        <v>5</v>
      </c>
      <c r="AF25" s="59">
        <f>'[1]HK4'!U19</f>
        <v>7</v>
      </c>
      <c r="AG25" s="59">
        <f>'[1]HK4'!X19</f>
        <v>8</v>
      </c>
      <c r="AH25" s="150">
        <f>'HK4'!AB25</f>
        <v>0</v>
      </c>
      <c r="AI25" s="59">
        <f>'[1]HK4'!AD19</f>
        <v>5</v>
      </c>
      <c r="AJ25" s="52">
        <f>'HK5'!J25</f>
        <v>6</v>
      </c>
      <c r="AK25" s="52">
        <f>'HK5'!M25</f>
        <v>6</v>
      </c>
      <c r="AL25" s="52">
        <f>'HK5'!P25</f>
        <v>7</v>
      </c>
      <c r="AM25" s="52">
        <f>'HK5'!S25</f>
        <v>7</v>
      </c>
      <c r="AN25" s="52">
        <f>'HK5'!V25</f>
        <v>7</v>
      </c>
      <c r="AO25" s="52">
        <f>'HK5'!Y25</f>
        <v>8</v>
      </c>
      <c r="AP25" s="52">
        <f>'HK5'!AB25</f>
        <v>5</v>
      </c>
      <c r="AQ25" s="52">
        <f>'HK5'!AE25</f>
        <v>7</v>
      </c>
      <c r="AR25" s="52">
        <f>'HK5'!AH25</f>
        <v>7</v>
      </c>
      <c r="AS25" s="52">
        <f>'HK5'!AK25</f>
        <v>0</v>
      </c>
      <c r="AT25" s="52">
        <f>'HK6'!J25</f>
        <v>5</v>
      </c>
      <c r="AU25" s="52">
        <f>'HK6'!M25</f>
        <v>5</v>
      </c>
      <c r="AV25" s="52">
        <f>'HK6'!P25</f>
        <v>7</v>
      </c>
      <c r="AW25" s="52">
        <f>'HK6'!S25</f>
        <v>6</v>
      </c>
      <c r="AX25" s="52">
        <f>'HK6'!V25</f>
        <v>5</v>
      </c>
      <c r="AY25" s="52">
        <f>'HK6'!Y25</f>
        <v>7</v>
      </c>
      <c r="AZ25" s="52">
        <f>'HK6'!AB25</f>
        <v>6</v>
      </c>
      <c r="BA25" s="52">
        <f>'HK6'!AE25</f>
        <v>0</v>
      </c>
      <c r="BB25" s="846">
        <f t="shared" si="0"/>
        <v>6.1</v>
      </c>
      <c r="BC25" s="846">
        <f t="shared" si="1"/>
        <v>5.92</v>
      </c>
      <c r="BD25" s="192" t="str">
        <f t="shared" si="6"/>
        <v>TB</v>
      </c>
      <c r="BE25" s="192">
        <f t="shared" si="3"/>
        <v>3</v>
      </c>
      <c r="BF25" s="192">
        <f t="shared" si="4"/>
        <v>3</v>
      </c>
      <c r="BG25" s="847" t="str">
        <f t="shared" si="7"/>
        <v>Học tiếp</v>
      </c>
    </row>
    <row r="26" spans="1:59" s="133" customFormat="1" ht="18.75" customHeight="1">
      <c r="A26" s="73">
        <v>16</v>
      </c>
      <c r="B26" s="43" t="s">
        <v>121</v>
      </c>
      <c r="C26" s="53" t="s">
        <v>120</v>
      </c>
      <c r="D26" s="52">
        <v>409160065</v>
      </c>
      <c r="E26" s="46" t="s">
        <v>250</v>
      </c>
      <c r="F26" s="74" t="s">
        <v>21</v>
      </c>
      <c r="G26" s="171" t="s">
        <v>332</v>
      </c>
      <c r="H26" s="45">
        <v>7</v>
      </c>
      <c r="I26" s="45">
        <f>'[1]HK1'!J26</f>
        <v>7</v>
      </c>
      <c r="J26" s="45">
        <f>'[1]HK1'!M26</f>
        <v>7</v>
      </c>
      <c r="K26" s="45">
        <f>'[1]HK1'!P26</f>
        <v>5</v>
      </c>
      <c r="L26" s="45">
        <f>'[1]HK1'!S26</f>
        <v>7</v>
      </c>
      <c r="M26" s="45">
        <f>'[1]HK1'!V26</f>
        <v>6</v>
      </c>
      <c r="N26" s="45">
        <f>'[1]HK1'!Y26</f>
        <v>7</v>
      </c>
      <c r="O26" s="75">
        <f>'[1]HK2'!J26</f>
        <v>6</v>
      </c>
      <c r="P26" s="75">
        <f>'[1]HK2'!M26</f>
        <v>6</v>
      </c>
      <c r="Q26" s="75">
        <f>'[1]HK2'!P26</f>
        <v>8</v>
      </c>
      <c r="R26" s="59">
        <f>'[1]HK2'!S26</f>
        <v>6</v>
      </c>
      <c r="S26" s="59">
        <f>'[1]HK2'!V26</f>
        <v>9</v>
      </c>
      <c r="T26" s="59">
        <f>'[1]HK3'!I20</f>
        <v>7</v>
      </c>
      <c r="U26" s="59">
        <f>'[1]HK3'!L20</f>
        <v>7</v>
      </c>
      <c r="V26" s="59">
        <f>'[1]HK3'!O20</f>
        <v>10</v>
      </c>
      <c r="W26" s="59">
        <f>'[1]HK3'!R20</f>
        <v>6</v>
      </c>
      <c r="X26" s="59">
        <f>'[1]HK3'!U20</f>
        <v>6</v>
      </c>
      <c r="Y26" s="59">
        <f>'[1]HK3'!X20</f>
        <v>6</v>
      </c>
      <c r="Z26" s="59">
        <f>'[1]HK3'!AA20</f>
        <v>6</v>
      </c>
      <c r="AA26" s="59">
        <f>'[1]HK3'!AD20</f>
        <v>10</v>
      </c>
      <c r="AB26" s="150">
        <f>'HK4'!J26</f>
        <v>6</v>
      </c>
      <c r="AC26" s="150">
        <f>'HK4'!M26</f>
        <v>7</v>
      </c>
      <c r="AD26" s="150">
        <f>'HK4'!P26</f>
        <v>6</v>
      </c>
      <c r="AE26" s="150">
        <f>'HK4'!S26</f>
        <v>5</v>
      </c>
      <c r="AF26" s="59">
        <f>'[1]HK4'!U20</f>
        <v>8</v>
      </c>
      <c r="AG26" s="59">
        <f>'[1]HK4'!X20</f>
        <v>7</v>
      </c>
      <c r="AH26" s="150">
        <f>'HK4'!AB26</f>
        <v>0</v>
      </c>
      <c r="AI26" s="59">
        <f>'[1]HK4'!AD20</f>
        <v>8</v>
      </c>
      <c r="AJ26" s="52">
        <f>'HK5'!J26</f>
        <v>9</v>
      </c>
      <c r="AK26" s="52">
        <f>'HK5'!M26</f>
        <v>8</v>
      </c>
      <c r="AL26" s="52">
        <f>'HK5'!P26</f>
        <v>8</v>
      </c>
      <c r="AM26" s="52">
        <f>'HK5'!S26</f>
        <v>8</v>
      </c>
      <c r="AN26" s="52">
        <f>'HK5'!V26</f>
        <v>9</v>
      </c>
      <c r="AO26" s="52">
        <f>'HK5'!Y26</f>
        <v>8</v>
      </c>
      <c r="AP26" s="52">
        <f>'HK5'!AB26</f>
        <v>7</v>
      </c>
      <c r="AQ26" s="52">
        <f>'HK5'!AE26</f>
        <v>9</v>
      </c>
      <c r="AR26" s="52">
        <f>'HK5'!AH26</f>
        <v>9</v>
      </c>
      <c r="AS26" s="52">
        <f>'HK5'!AK26</f>
        <v>0</v>
      </c>
      <c r="AT26" s="52">
        <f>'HK6'!J26</f>
        <v>9</v>
      </c>
      <c r="AU26" s="52">
        <f>'HK6'!M26</f>
        <v>7</v>
      </c>
      <c r="AV26" s="52">
        <f>'HK6'!P26</f>
        <v>8</v>
      </c>
      <c r="AW26" s="52">
        <f>'HK6'!S26</f>
        <v>7</v>
      </c>
      <c r="AX26" s="52">
        <f>'HK6'!V26</f>
        <v>7</v>
      </c>
      <c r="AY26" s="52">
        <f>'HK6'!Y26</f>
        <v>8</v>
      </c>
      <c r="AZ26" s="52">
        <f>'HK6'!AB26</f>
        <v>5</v>
      </c>
      <c r="BA26" s="52">
        <f>'HK6'!AE26</f>
        <v>0</v>
      </c>
      <c r="BB26" s="846">
        <f t="shared" si="0"/>
        <v>7.68</v>
      </c>
      <c r="BC26" s="846">
        <f t="shared" si="1"/>
        <v>6.97</v>
      </c>
      <c r="BD26" s="192" t="str">
        <f t="shared" si="6"/>
        <v>TBK</v>
      </c>
      <c r="BE26" s="192">
        <f t="shared" si="3"/>
        <v>3</v>
      </c>
      <c r="BF26" s="192">
        <f t="shared" si="4"/>
        <v>3</v>
      </c>
      <c r="BG26" s="847" t="str">
        <f t="shared" si="7"/>
        <v>Học tiếp</v>
      </c>
    </row>
    <row r="27" spans="1:59" s="133" customFormat="1" ht="18.75" customHeight="1">
      <c r="A27" s="77">
        <v>17</v>
      </c>
      <c r="B27" s="43" t="s">
        <v>122</v>
      </c>
      <c r="C27" s="53" t="s">
        <v>123</v>
      </c>
      <c r="D27" s="45">
        <v>409160066</v>
      </c>
      <c r="E27" s="46" t="s">
        <v>43</v>
      </c>
      <c r="F27" s="74" t="s">
        <v>22</v>
      </c>
      <c r="G27" s="171" t="s">
        <v>332</v>
      </c>
      <c r="H27" s="45">
        <v>7</v>
      </c>
      <c r="I27" s="45">
        <f>'[1]HK1'!J27</f>
        <v>7</v>
      </c>
      <c r="J27" s="45">
        <f>'[1]HK1'!M27</f>
        <v>7</v>
      </c>
      <c r="K27" s="45">
        <f>'[1]HK1'!P27</f>
        <v>7</v>
      </c>
      <c r="L27" s="45">
        <f>'[1]HK1'!S27</f>
        <v>5</v>
      </c>
      <c r="M27" s="45">
        <f>'[1]HK1'!V27</f>
        <v>6</v>
      </c>
      <c r="N27" s="45">
        <f>'[1]HK1'!Y27</f>
        <v>7</v>
      </c>
      <c r="O27" s="75">
        <f>'[1]HK2'!J27</f>
        <v>6</v>
      </c>
      <c r="P27" s="75">
        <f>'[1]HK2'!M27</f>
        <v>6</v>
      </c>
      <c r="Q27" s="75">
        <f>'[1]HK2'!P27</f>
        <v>5</v>
      </c>
      <c r="R27" s="59">
        <f>'[1]HK2'!S27</f>
        <v>6</v>
      </c>
      <c r="S27" s="59">
        <f>'[1]HK2'!V27</f>
        <v>8</v>
      </c>
      <c r="T27" s="59">
        <f>'[1]HK3'!I21</f>
        <v>6</v>
      </c>
      <c r="U27" s="59">
        <f>'[1]HK3'!L21</f>
        <v>7</v>
      </c>
      <c r="V27" s="59">
        <f>'[1]HK3'!O21</f>
        <v>10</v>
      </c>
      <c r="W27" s="59">
        <f>'[1]HK3'!R21</f>
        <v>6</v>
      </c>
      <c r="X27" s="59">
        <f>'[1]HK3'!U21</f>
        <v>7</v>
      </c>
      <c r="Y27" s="59">
        <f>'[1]HK3'!X21</f>
        <v>6</v>
      </c>
      <c r="Z27" s="59">
        <f>'[1]HK3'!AA21</f>
        <v>6</v>
      </c>
      <c r="AA27" s="59">
        <f>'[1]HK3'!AD21</f>
        <v>8</v>
      </c>
      <c r="AB27" s="150">
        <f>'HK4'!J27</f>
        <v>8</v>
      </c>
      <c r="AC27" s="150">
        <f>'HK4'!M27</f>
        <v>6</v>
      </c>
      <c r="AD27" s="150">
        <f>'HK4'!P27</f>
        <v>5</v>
      </c>
      <c r="AE27" s="150">
        <f>'HK4'!S27</f>
        <v>5</v>
      </c>
      <c r="AF27" s="59">
        <f>'[1]HK4'!U21</f>
        <v>7</v>
      </c>
      <c r="AG27" s="59">
        <f>'[1]HK4'!X21</f>
        <v>7</v>
      </c>
      <c r="AH27" s="150">
        <f>'HK4'!AB27</f>
        <v>6</v>
      </c>
      <c r="AI27" s="59">
        <f>'[1]HK4'!AD21</f>
        <v>9</v>
      </c>
      <c r="AJ27" s="52">
        <f>'HK5'!J27</f>
        <v>6</v>
      </c>
      <c r="AK27" s="52">
        <f>'HK5'!M27</f>
        <v>7</v>
      </c>
      <c r="AL27" s="52">
        <f>'HK5'!P27</f>
        <v>6</v>
      </c>
      <c r="AM27" s="52">
        <f>'HK5'!S27</f>
        <v>9</v>
      </c>
      <c r="AN27" s="52">
        <f>'HK5'!V27</f>
        <v>9</v>
      </c>
      <c r="AO27" s="52">
        <f>'HK5'!Y27</f>
        <v>5</v>
      </c>
      <c r="AP27" s="52">
        <f>'HK5'!AB27</f>
        <v>9</v>
      </c>
      <c r="AQ27" s="52">
        <f>'HK5'!AE27</f>
        <v>9</v>
      </c>
      <c r="AR27" s="52">
        <f>'HK5'!AH27</f>
        <v>9</v>
      </c>
      <c r="AS27" s="52">
        <f>'HK5'!AK27</f>
        <v>10</v>
      </c>
      <c r="AT27" s="52">
        <f>'HK6'!J27</f>
        <v>6</v>
      </c>
      <c r="AU27" s="52">
        <f>'HK6'!M27</f>
        <v>5</v>
      </c>
      <c r="AV27" s="52">
        <f>'HK6'!P27</f>
        <v>8</v>
      </c>
      <c r="AW27" s="52">
        <f>'HK6'!S27</f>
        <v>6</v>
      </c>
      <c r="AX27" s="52">
        <f>'HK6'!V27</f>
        <v>6</v>
      </c>
      <c r="AY27" s="52">
        <f>'HK6'!Y27</f>
        <v>8</v>
      </c>
      <c r="AZ27" s="52">
        <f>'HK6'!AB27</f>
        <v>5</v>
      </c>
      <c r="BA27" s="52">
        <f>'HK6'!AE27</f>
        <v>7</v>
      </c>
      <c r="BB27" s="846">
        <f t="shared" si="0"/>
        <v>6.9</v>
      </c>
      <c r="BC27" s="846">
        <f t="shared" si="1"/>
        <v>6.55</v>
      </c>
      <c r="BD27" s="192" t="str">
        <f t="shared" si="6"/>
        <v>TBK</v>
      </c>
      <c r="BE27" s="192">
        <f t="shared" si="3"/>
        <v>0</v>
      </c>
      <c r="BF27" s="192">
        <f t="shared" si="4"/>
        <v>0</v>
      </c>
      <c r="BG27" s="847" t="str">
        <f t="shared" si="7"/>
        <v>Học tiếp</v>
      </c>
    </row>
    <row r="28" spans="1:59" s="133" customFormat="1" ht="18.75" customHeight="1">
      <c r="A28" s="73">
        <v>18</v>
      </c>
      <c r="B28" s="43" t="s">
        <v>124</v>
      </c>
      <c r="C28" s="53" t="s">
        <v>125</v>
      </c>
      <c r="D28" s="52">
        <v>409160067</v>
      </c>
      <c r="E28" s="46" t="s">
        <v>251</v>
      </c>
      <c r="F28" s="74" t="s">
        <v>18</v>
      </c>
      <c r="G28" s="171" t="s">
        <v>332</v>
      </c>
      <c r="H28" s="45">
        <v>7</v>
      </c>
      <c r="I28" s="45">
        <f>'[1]HK1'!J28</f>
        <v>8</v>
      </c>
      <c r="J28" s="45">
        <f>'[1]HK1'!M28</f>
        <v>7</v>
      </c>
      <c r="K28" s="45">
        <f>'[1]HK1'!P28</f>
        <v>6</v>
      </c>
      <c r="L28" s="45">
        <f>'[1]HK1'!S28</f>
        <v>10</v>
      </c>
      <c r="M28" s="45">
        <f>'[1]HK1'!V28</f>
        <v>7</v>
      </c>
      <c r="N28" s="45">
        <f>'[1]HK1'!Y28</f>
        <v>8</v>
      </c>
      <c r="O28" s="75">
        <f>'[1]HK2'!J28</f>
        <v>5</v>
      </c>
      <c r="P28" s="75">
        <f>'[1]HK2'!M28</f>
        <v>6</v>
      </c>
      <c r="Q28" s="75">
        <f>'[1]HK2'!P28</f>
        <v>7</v>
      </c>
      <c r="R28" s="59">
        <f>'[1]HK2'!S28</f>
        <v>6</v>
      </c>
      <c r="S28" s="59">
        <f>'[1]HK2'!V28</f>
        <v>9</v>
      </c>
      <c r="T28" s="59">
        <f>'[1]HK3'!I22</f>
        <v>5</v>
      </c>
      <c r="U28" s="59">
        <f>'[1]HK3'!L22</f>
        <v>7</v>
      </c>
      <c r="V28" s="59">
        <f>'[1]HK3'!O22</f>
        <v>10</v>
      </c>
      <c r="W28" s="59">
        <f>'[1]HK3'!R22</f>
        <v>6</v>
      </c>
      <c r="X28" s="59">
        <f>'[1]HK3'!U22</f>
        <v>6</v>
      </c>
      <c r="Y28" s="59">
        <f>'[1]HK3'!X22</f>
        <v>5</v>
      </c>
      <c r="Z28" s="59">
        <f>'[1]HK3'!AA22</f>
        <v>6</v>
      </c>
      <c r="AA28" s="59">
        <f>'[1]HK3'!AD22</f>
        <v>9</v>
      </c>
      <c r="AB28" s="150">
        <f>'HK4'!J28</f>
        <v>7</v>
      </c>
      <c r="AC28" s="150">
        <f>'HK4'!M28</f>
        <v>6</v>
      </c>
      <c r="AD28" s="150">
        <f>'HK4'!P28</f>
        <v>6</v>
      </c>
      <c r="AE28" s="150">
        <f>'HK4'!S28</f>
        <v>7</v>
      </c>
      <c r="AF28" s="59">
        <f>'[1]HK4'!U22</f>
        <v>7</v>
      </c>
      <c r="AG28" s="59">
        <f>'[1]HK4'!X22</f>
        <v>6</v>
      </c>
      <c r="AH28" s="150">
        <f>'HK4'!AB28</f>
        <v>0</v>
      </c>
      <c r="AI28" s="59">
        <f>'[1]HK4'!AD22</f>
        <v>5</v>
      </c>
      <c r="AJ28" s="52">
        <f>'HK5'!J28</f>
        <v>5</v>
      </c>
      <c r="AK28" s="52">
        <f>'HK5'!M28</f>
        <v>6</v>
      </c>
      <c r="AL28" s="52">
        <f>'HK5'!P28</f>
        <v>7</v>
      </c>
      <c r="AM28" s="52">
        <f>'HK5'!S28</f>
        <v>9</v>
      </c>
      <c r="AN28" s="52">
        <f>'HK5'!V28</f>
        <v>10</v>
      </c>
      <c r="AO28" s="52">
        <f>'HK5'!Y28</f>
        <v>5</v>
      </c>
      <c r="AP28" s="52">
        <f>'HK5'!AB28</f>
        <v>7</v>
      </c>
      <c r="AQ28" s="52">
        <f>'HK5'!AE28</f>
        <v>9</v>
      </c>
      <c r="AR28" s="52">
        <f>'HK5'!AH28</f>
        <v>9</v>
      </c>
      <c r="AS28" s="52">
        <f>'HK5'!AK28</f>
        <v>0</v>
      </c>
      <c r="AT28" s="52">
        <f>'HK6'!J28</f>
        <v>9</v>
      </c>
      <c r="AU28" s="52">
        <f>'HK6'!M28</f>
        <v>6</v>
      </c>
      <c r="AV28" s="52">
        <f>'HK6'!P28</f>
        <v>7</v>
      </c>
      <c r="AW28" s="52">
        <f>'HK6'!S28</f>
        <v>6</v>
      </c>
      <c r="AX28" s="52">
        <f>'HK6'!V28</f>
        <v>7</v>
      </c>
      <c r="AY28" s="52">
        <f>'HK6'!Y28</f>
        <v>9</v>
      </c>
      <c r="AZ28" s="52">
        <f>'HK6'!AB28</f>
        <v>6</v>
      </c>
      <c r="BA28" s="52">
        <f>'HK6'!AE28</f>
        <v>0</v>
      </c>
      <c r="BB28" s="846">
        <f t="shared" si="0"/>
        <v>6.96</v>
      </c>
      <c r="BC28" s="846">
        <f t="shared" si="1"/>
        <v>6.72</v>
      </c>
      <c r="BD28" s="192" t="str">
        <f t="shared" si="6"/>
        <v>TBK</v>
      </c>
      <c r="BE28" s="192">
        <f t="shared" si="3"/>
        <v>3</v>
      </c>
      <c r="BF28" s="192">
        <f t="shared" si="4"/>
        <v>3</v>
      </c>
      <c r="BG28" s="847" t="str">
        <f t="shared" si="7"/>
        <v>Học tiếp</v>
      </c>
    </row>
    <row r="29" spans="1:59" s="133" customFormat="1" ht="18.75" customHeight="1">
      <c r="A29" s="77">
        <v>19</v>
      </c>
      <c r="B29" s="43" t="s">
        <v>126</v>
      </c>
      <c r="C29" s="53" t="s">
        <v>127</v>
      </c>
      <c r="D29" s="45">
        <v>409160068</v>
      </c>
      <c r="E29" s="46" t="s">
        <v>243</v>
      </c>
      <c r="F29" s="74" t="s">
        <v>4</v>
      </c>
      <c r="G29" s="171" t="s">
        <v>332</v>
      </c>
      <c r="H29" s="45">
        <v>7</v>
      </c>
      <c r="I29" s="45">
        <f>'[1]HK1'!J29</f>
        <v>5</v>
      </c>
      <c r="J29" s="45">
        <f>'[1]HK1'!M29</f>
        <v>7</v>
      </c>
      <c r="K29" s="45">
        <f>'[1]HK1'!P29</f>
        <v>5</v>
      </c>
      <c r="L29" s="45">
        <f>'[1]HK1'!S29</f>
        <v>4</v>
      </c>
      <c r="M29" s="45">
        <f>'[1]HK1'!V29</f>
        <v>5</v>
      </c>
      <c r="N29" s="45">
        <f>'[1]HK1'!Y29</f>
        <v>8</v>
      </c>
      <c r="O29" s="75">
        <f>'[1]HK2'!J29</f>
        <v>5</v>
      </c>
      <c r="P29" s="75">
        <f>'[1]HK2'!M29</f>
        <v>7</v>
      </c>
      <c r="Q29" s="75">
        <f>'[1]HK2'!P29</f>
        <v>7</v>
      </c>
      <c r="R29" s="59">
        <f>'[1]HK2'!S29</f>
        <v>6</v>
      </c>
      <c r="S29" s="59">
        <f>'[1]HK2'!V29</f>
        <v>8</v>
      </c>
      <c r="T29" s="59">
        <f>'[1]HK3'!I23</f>
        <v>5</v>
      </c>
      <c r="U29" s="59">
        <f>'[1]HK3'!L23</f>
        <v>7</v>
      </c>
      <c r="V29" s="59">
        <f>'[1]HK3'!O23</f>
        <v>6</v>
      </c>
      <c r="W29" s="59">
        <f>'[1]HK3'!R23</f>
        <v>5</v>
      </c>
      <c r="X29" s="59">
        <f>'[1]HK3'!U23</f>
        <v>4</v>
      </c>
      <c r="Y29" s="59">
        <f>'[1]HK3'!X23</f>
        <v>0</v>
      </c>
      <c r="Z29" s="59">
        <f>'[1]HK3'!AA23</f>
        <v>6</v>
      </c>
      <c r="AA29" s="59">
        <f>'[1]HK3'!AD23</f>
        <v>7</v>
      </c>
      <c r="AB29" s="150">
        <f>'HK4'!J29</f>
        <v>7</v>
      </c>
      <c r="AC29" s="150">
        <f>'HK4'!M29</f>
        <v>7</v>
      </c>
      <c r="AD29" s="150">
        <f>'HK4'!P29</f>
        <v>7</v>
      </c>
      <c r="AE29" s="150">
        <f>'HK4'!S29</f>
        <v>5</v>
      </c>
      <c r="AF29" s="59">
        <f>'[1]HK4'!U23</f>
        <v>7</v>
      </c>
      <c r="AG29" s="59">
        <f>'[1]HK4'!X23</f>
        <v>7</v>
      </c>
      <c r="AH29" s="150">
        <f>'HK4'!AB29</f>
        <v>0</v>
      </c>
      <c r="AI29" s="59">
        <f>'[1]HK4'!AD23</f>
        <v>9</v>
      </c>
      <c r="AJ29" s="52">
        <f>'HK5'!J29</f>
        <v>7</v>
      </c>
      <c r="AK29" s="52">
        <f>'HK5'!M29</f>
        <v>7</v>
      </c>
      <c r="AL29" s="52">
        <f>'HK5'!P29</f>
        <v>7</v>
      </c>
      <c r="AM29" s="52">
        <f>'HK5'!S29</f>
        <v>8</v>
      </c>
      <c r="AN29" s="52">
        <f>'HK5'!V29</f>
        <v>8</v>
      </c>
      <c r="AO29" s="52">
        <f>'HK5'!Y29</f>
        <v>7</v>
      </c>
      <c r="AP29" s="52">
        <f>'HK5'!AB29</f>
        <v>7</v>
      </c>
      <c r="AQ29" s="52">
        <f>'HK5'!AE29</f>
        <v>7</v>
      </c>
      <c r="AR29" s="52">
        <f>'HK5'!AH29</f>
        <v>8</v>
      </c>
      <c r="AS29" s="52">
        <f>'HK5'!AK29</f>
        <v>0</v>
      </c>
      <c r="AT29" s="52">
        <f>'HK6'!J29</f>
        <v>6</v>
      </c>
      <c r="AU29" s="52">
        <f>'HK6'!M29</f>
        <v>7</v>
      </c>
      <c r="AV29" s="52">
        <f>'HK6'!P29</f>
        <v>8</v>
      </c>
      <c r="AW29" s="52">
        <f>'HK6'!S29</f>
        <v>5</v>
      </c>
      <c r="AX29" s="52">
        <f>'HK6'!V29</f>
        <v>6</v>
      </c>
      <c r="AY29" s="52">
        <f>'HK6'!Y29</f>
        <v>7</v>
      </c>
      <c r="AZ29" s="52">
        <f>'HK6'!AB29</f>
        <v>6</v>
      </c>
      <c r="BA29" s="52">
        <f>'HK6'!AE29</f>
        <v>0</v>
      </c>
      <c r="BB29" s="846">
        <f t="shared" si="0"/>
        <v>6.68</v>
      </c>
      <c r="BC29" s="846">
        <f t="shared" si="1"/>
        <v>5.98</v>
      </c>
      <c r="BD29" s="192" t="str">
        <f t="shared" si="6"/>
        <v>TB</v>
      </c>
      <c r="BE29" s="192">
        <f t="shared" si="3"/>
        <v>6</v>
      </c>
      <c r="BF29" s="192">
        <f t="shared" si="4"/>
        <v>14</v>
      </c>
      <c r="BG29" s="847" t="str">
        <f t="shared" si="7"/>
        <v>Học tiếp</v>
      </c>
    </row>
    <row r="30" spans="1:59" s="133" customFormat="1" ht="18.75" customHeight="1">
      <c r="A30" s="73">
        <v>20</v>
      </c>
      <c r="B30" s="55" t="s">
        <v>128</v>
      </c>
      <c r="C30" s="56" t="s">
        <v>129</v>
      </c>
      <c r="D30" s="45">
        <v>409160069</v>
      </c>
      <c r="E30" s="46" t="s">
        <v>252</v>
      </c>
      <c r="F30" s="74" t="s">
        <v>14</v>
      </c>
      <c r="G30" s="171" t="s">
        <v>332</v>
      </c>
      <c r="H30" s="45">
        <v>6</v>
      </c>
      <c r="I30" s="45">
        <f>'[1]HK1'!J30</f>
        <v>6</v>
      </c>
      <c r="J30" s="45">
        <f>'[1]HK1'!M30</f>
        <v>6</v>
      </c>
      <c r="K30" s="45">
        <f>'[1]HK1'!P30</f>
        <v>7</v>
      </c>
      <c r="L30" s="45">
        <f>'[1]HK1'!S30</f>
        <v>9</v>
      </c>
      <c r="M30" s="45">
        <f>'[1]HK1'!V30</f>
        <v>7</v>
      </c>
      <c r="N30" s="45">
        <f>'[1]HK1'!Y30</f>
        <v>7</v>
      </c>
      <c r="O30" s="75">
        <f>'[1]HK2'!J30</f>
        <v>6</v>
      </c>
      <c r="P30" s="75">
        <f>'[1]HK2'!M30</f>
        <v>6</v>
      </c>
      <c r="Q30" s="75">
        <f>'[1]HK2'!P30</f>
        <v>5</v>
      </c>
      <c r="R30" s="59">
        <f>'[1]HK2'!S30</f>
        <v>4</v>
      </c>
      <c r="S30" s="59">
        <f>'[1]HK2'!V30</f>
        <v>8</v>
      </c>
      <c r="T30" s="59">
        <f>'[1]HK3'!I24</f>
        <v>5</v>
      </c>
      <c r="U30" s="59">
        <f>'[1]HK3'!L24</f>
        <v>6</v>
      </c>
      <c r="V30" s="59">
        <f>'[1]HK3'!O24</f>
        <v>10</v>
      </c>
      <c r="W30" s="59">
        <f>'[1]HK3'!R24</f>
        <v>5</v>
      </c>
      <c r="X30" s="59">
        <f>'[1]HK3'!U24</f>
        <v>5</v>
      </c>
      <c r="Y30" s="59">
        <f>'[1]HK3'!X24</f>
        <v>6</v>
      </c>
      <c r="Z30" s="59">
        <f>'[1]HK3'!AA24</f>
        <v>6</v>
      </c>
      <c r="AA30" s="59">
        <f>'[1]HK3'!AD24</f>
        <v>7</v>
      </c>
      <c r="AB30" s="150">
        <f>'HK4'!J30</f>
        <v>5</v>
      </c>
      <c r="AC30" s="150">
        <f>'HK4'!M30</f>
        <v>5</v>
      </c>
      <c r="AD30" s="150">
        <f>'HK4'!P30</f>
        <v>5</v>
      </c>
      <c r="AE30" s="150">
        <f>'HK4'!S30</f>
        <v>5</v>
      </c>
      <c r="AF30" s="59">
        <f>'[1]HK4'!U24</f>
        <v>6</v>
      </c>
      <c r="AG30" s="59">
        <f>'[1]HK4'!X24</f>
        <v>6</v>
      </c>
      <c r="AH30" s="150">
        <f>'HK4'!AB30</f>
        <v>7</v>
      </c>
      <c r="AI30" s="59">
        <f>'[1]HK4'!AD24</f>
        <v>8</v>
      </c>
      <c r="AJ30" s="52">
        <f>'HK5'!J30</f>
        <v>7</v>
      </c>
      <c r="AK30" s="52">
        <f>'HK5'!M30</f>
        <v>5</v>
      </c>
      <c r="AL30" s="52">
        <f>'HK5'!P30</f>
        <v>7</v>
      </c>
      <c r="AM30" s="52">
        <f>'HK5'!S30</f>
        <v>7</v>
      </c>
      <c r="AN30" s="52">
        <f>'HK5'!V30</f>
        <v>7</v>
      </c>
      <c r="AO30" s="52">
        <f>'HK5'!Y30</f>
        <v>7</v>
      </c>
      <c r="AP30" s="52">
        <f>'HK5'!AB30</f>
        <v>7</v>
      </c>
      <c r="AQ30" s="52">
        <f>'HK5'!AE30</f>
        <v>9</v>
      </c>
      <c r="AR30" s="52">
        <f>'HK5'!AH30</f>
        <v>9</v>
      </c>
      <c r="AS30" s="52">
        <f>'HK5'!AK30</f>
        <v>10</v>
      </c>
      <c r="AT30" s="52">
        <f>'HK6'!J30</f>
        <v>7</v>
      </c>
      <c r="AU30" s="52">
        <f>'HK6'!M30</f>
        <v>6</v>
      </c>
      <c r="AV30" s="52">
        <f>'HK6'!P30</f>
        <v>7</v>
      </c>
      <c r="AW30" s="52">
        <f>'HK6'!S30</f>
        <v>5</v>
      </c>
      <c r="AX30" s="52">
        <f>'HK6'!V30</f>
        <v>5</v>
      </c>
      <c r="AY30" s="52">
        <f>'HK6'!Y30</f>
        <v>7</v>
      </c>
      <c r="AZ30" s="52">
        <f>'HK6'!AB30</f>
        <v>5</v>
      </c>
      <c r="BA30" s="52">
        <f>'HK6'!AE30</f>
        <v>10</v>
      </c>
      <c r="BB30" s="846">
        <f t="shared" si="0"/>
        <v>6.6</v>
      </c>
      <c r="BC30" s="846">
        <f t="shared" si="1"/>
        <v>6.18</v>
      </c>
      <c r="BD30" s="192" t="str">
        <f t="shared" si="6"/>
        <v>TBK</v>
      </c>
      <c r="BE30" s="192">
        <f t="shared" si="3"/>
        <v>1</v>
      </c>
      <c r="BF30" s="192">
        <f t="shared" si="4"/>
        <v>4</v>
      </c>
      <c r="BG30" s="847" t="str">
        <f t="shared" si="7"/>
        <v>Học tiếp</v>
      </c>
    </row>
    <row r="31" spans="1:59" s="133" customFormat="1" ht="18.75" customHeight="1">
      <c r="A31" s="77">
        <v>21</v>
      </c>
      <c r="B31" s="43" t="s">
        <v>130</v>
      </c>
      <c r="C31" s="53" t="s">
        <v>131</v>
      </c>
      <c r="D31" s="45">
        <v>409160071</v>
      </c>
      <c r="E31" s="46" t="s">
        <v>253</v>
      </c>
      <c r="F31" s="74" t="s">
        <v>235</v>
      </c>
      <c r="G31" s="171" t="s">
        <v>332</v>
      </c>
      <c r="H31" s="45">
        <v>0</v>
      </c>
      <c r="I31" s="45">
        <f>'[1]HK1'!J31</f>
        <v>6</v>
      </c>
      <c r="J31" s="45">
        <f>'[1]HK1'!M31</f>
        <v>7</v>
      </c>
      <c r="K31" s="45">
        <f>'[1]HK1'!P31</f>
        <v>6</v>
      </c>
      <c r="L31" s="45">
        <f>'[1]HK1'!S31</f>
        <v>7</v>
      </c>
      <c r="M31" s="45">
        <f>'[1]HK1'!V31</f>
        <v>7</v>
      </c>
      <c r="N31" s="45">
        <f>'[1]HK1'!Y31</f>
        <v>7</v>
      </c>
      <c r="O31" s="75">
        <f>'[1]HK2'!J31</f>
        <v>7</v>
      </c>
      <c r="P31" s="75">
        <f>'[1]HK2'!M31</f>
        <v>6</v>
      </c>
      <c r="Q31" s="75">
        <f>'[1]HK2'!P31</f>
        <v>6</v>
      </c>
      <c r="R31" s="59">
        <f>'[1]HK2'!S31</f>
        <v>6</v>
      </c>
      <c r="S31" s="59">
        <f>'[1]HK2'!V31</f>
        <v>8</v>
      </c>
      <c r="T31" s="59">
        <f>'[1]HK3'!I25</f>
        <v>5</v>
      </c>
      <c r="U31" s="59">
        <f>'[1]HK3'!L25</f>
        <v>7</v>
      </c>
      <c r="V31" s="59">
        <f>'[1]HK3'!O25</f>
        <v>10</v>
      </c>
      <c r="W31" s="59">
        <f>'[1]HK3'!R25</f>
        <v>5</v>
      </c>
      <c r="X31" s="59">
        <f>'[1]HK3'!U25</f>
        <v>6</v>
      </c>
      <c r="Y31" s="59">
        <f>'[1]HK3'!X25</f>
        <v>6</v>
      </c>
      <c r="Z31" s="59">
        <f>'[1]HK3'!AA25</f>
        <v>5</v>
      </c>
      <c r="AA31" s="59">
        <f>'[1]HK3'!AD25</f>
        <v>8</v>
      </c>
      <c r="AB31" s="150">
        <f>'HK4'!J31</f>
        <v>7</v>
      </c>
      <c r="AC31" s="150">
        <f>'HK4'!M31</f>
        <v>7</v>
      </c>
      <c r="AD31" s="150">
        <f>'HK4'!P31</f>
        <v>5</v>
      </c>
      <c r="AE31" s="150">
        <f>'HK4'!S31</f>
        <v>7</v>
      </c>
      <c r="AF31" s="59">
        <f>'[1]HK4'!U25</f>
        <v>7</v>
      </c>
      <c r="AG31" s="59">
        <f>'[1]HK4'!X25</f>
        <v>7</v>
      </c>
      <c r="AH31" s="150">
        <f>'HK4'!AB31</f>
        <v>8</v>
      </c>
      <c r="AI31" s="59">
        <f>'[1]HK4'!AD25</f>
        <v>7</v>
      </c>
      <c r="AJ31" s="52">
        <f>'HK5'!J31</f>
        <v>7</v>
      </c>
      <c r="AK31" s="52">
        <f>'HK5'!M31</f>
        <v>5</v>
      </c>
      <c r="AL31" s="52">
        <f>'HK5'!P31</f>
        <v>7</v>
      </c>
      <c r="AM31" s="52">
        <f>'HK5'!S31</f>
        <v>8</v>
      </c>
      <c r="AN31" s="52">
        <f>'HK5'!V31</f>
        <v>5</v>
      </c>
      <c r="AO31" s="52">
        <f>'HK5'!Y31</f>
        <v>5</v>
      </c>
      <c r="AP31" s="52">
        <f>'HK5'!AB31</f>
        <v>7</v>
      </c>
      <c r="AQ31" s="52">
        <f>'HK5'!AE31</f>
        <v>9</v>
      </c>
      <c r="AR31" s="52">
        <f>'HK5'!AH31</f>
        <v>9</v>
      </c>
      <c r="AS31" s="52">
        <f>'HK5'!AK31</f>
        <v>10</v>
      </c>
      <c r="AT31" s="52">
        <f>'HK6'!J31</f>
        <v>6</v>
      </c>
      <c r="AU31" s="52">
        <f>'HK6'!M31</f>
        <v>7</v>
      </c>
      <c r="AV31" s="52">
        <f>'HK6'!P31</f>
        <v>7</v>
      </c>
      <c r="AW31" s="52">
        <f>'HK6'!S31</f>
        <v>5</v>
      </c>
      <c r="AX31" s="52">
        <f>'HK6'!V31</f>
        <v>7</v>
      </c>
      <c r="AY31" s="52">
        <f>'HK6'!Y31</f>
        <v>8</v>
      </c>
      <c r="AZ31" s="52">
        <f>'HK6'!AB31</f>
        <v>5</v>
      </c>
      <c r="BA31" s="52">
        <f>'HK6'!AE31</f>
        <v>10</v>
      </c>
      <c r="BB31" s="846">
        <f t="shared" si="0"/>
        <v>6.7</v>
      </c>
      <c r="BC31" s="846">
        <f t="shared" si="1"/>
        <v>6.56</v>
      </c>
      <c r="BD31" s="192" t="str">
        <f t="shared" si="6"/>
        <v>TBK</v>
      </c>
      <c r="BE31" s="192">
        <f t="shared" si="3"/>
        <v>1</v>
      </c>
      <c r="BF31" s="192">
        <f t="shared" si="4"/>
        <v>0</v>
      </c>
      <c r="BG31" s="847" t="str">
        <f t="shared" si="7"/>
        <v>Học tiếp</v>
      </c>
    </row>
    <row r="32" spans="1:59" s="133" customFormat="1" ht="18.75" customHeight="1">
      <c r="A32" s="73">
        <v>22</v>
      </c>
      <c r="B32" s="43" t="s">
        <v>128</v>
      </c>
      <c r="C32" s="53" t="s">
        <v>131</v>
      </c>
      <c r="D32" s="52">
        <v>409160072</v>
      </c>
      <c r="E32" s="46" t="s">
        <v>254</v>
      </c>
      <c r="F32" s="74" t="s">
        <v>233</v>
      </c>
      <c r="G32" s="171" t="s">
        <v>332</v>
      </c>
      <c r="H32" s="45">
        <v>5</v>
      </c>
      <c r="I32" s="45">
        <f>'[1]HK1'!J32</f>
        <v>5</v>
      </c>
      <c r="J32" s="45">
        <f>'[1]HK1'!M32</f>
        <v>5</v>
      </c>
      <c r="K32" s="45">
        <f>'[1]HK1'!P32</f>
        <v>7</v>
      </c>
      <c r="L32" s="45">
        <f>'[1]HK1'!S32</f>
        <v>5</v>
      </c>
      <c r="M32" s="45">
        <f>'[1]HK1'!V32</f>
        <v>5</v>
      </c>
      <c r="N32" s="45">
        <f>'[1]HK1'!Y32</f>
        <v>7</v>
      </c>
      <c r="O32" s="75">
        <f>'[1]HK2'!J32</f>
        <v>6</v>
      </c>
      <c r="P32" s="75">
        <f>'[1]HK2'!M32</f>
        <v>5</v>
      </c>
      <c r="Q32" s="75">
        <f>'[1]HK2'!P32</f>
        <v>6</v>
      </c>
      <c r="R32" s="59">
        <f>'[1]HK2'!S32</f>
        <v>6</v>
      </c>
      <c r="S32" s="59">
        <f>'[1]HK2'!V32</f>
        <v>8</v>
      </c>
      <c r="T32" s="59">
        <f>'[1]HK3'!I26</f>
        <v>6</v>
      </c>
      <c r="U32" s="59">
        <f>'[1]HK3'!L26</f>
        <v>6</v>
      </c>
      <c r="V32" s="59">
        <f>'[1]HK3'!O26</f>
        <v>10</v>
      </c>
      <c r="W32" s="59">
        <f>'[1]HK3'!R26</f>
        <v>6</v>
      </c>
      <c r="X32" s="59">
        <f>'[1]HK3'!U26</f>
        <v>6</v>
      </c>
      <c r="Y32" s="59">
        <f>'[1]HK3'!X26</f>
        <v>5</v>
      </c>
      <c r="Z32" s="59">
        <f>'[1]HK3'!AA26</f>
        <v>5</v>
      </c>
      <c r="AA32" s="59">
        <f>'[1]HK3'!AD26</f>
        <v>5</v>
      </c>
      <c r="AB32" s="150">
        <f>'HK4'!J32</f>
        <v>6</v>
      </c>
      <c r="AC32" s="150">
        <f>'HK4'!M32</f>
        <v>6</v>
      </c>
      <c r="AD32" s="150">
        <f>'HK4'!P32</f>
        <v>5</v>
      </c>
      <c r="AE32" s="150">
        <f>'HK4'!S32</f>
        <v>7</v>
      </c>
      <c r="AF32" s="59">
        <f>'[1]HK4'!U26</f>
        <v>7</v>
      </c>
      <c r="AG32" s="59">
        <f>'[1]HK4'!X26</f>
        <v>7</v>
      </c>
      <c r="AH32" s="150">
        <f>'HK4'!AB32</f>
        <v>8</v>
      </c>
      <c r="AI32" s="59">
        <f>'[1]HK4'!AD26</f>
        <v>6</v>
      </c>
      <c r="AJ32" s="52">
        <f>'HK5'!J32</f>
        <v>6</v>
      </c>
      <c r="AK32" s="52">
        <f>'HK5'!M32</f>
        <v>6</v>
      </c>
      <c r="AL32" s="52">
        <f>'HK5'!P32</f>
        <v>7</v>
      </c>
      <c r="AM32" s="52">
        <f>'HK5'!S32</f>
        <v>8</v>
      </c>
      <c r="AN32" s="52">
        <f>'HK5'!V32</f>
        <v>7</v>
      </c>
      <c r="AO32" s="52">
        <f>'HK5'!Y32</f>
        <v>6</v>
      </c>
      <c r="AP32" s="52">
        <f>'HK5'!AB32</f>
        <v>7</v>
      </c>
      <c r="AQ32" s="52">
        <f>'HK5'!AE32</f>
        <v>9</v>
      </c>
      <c r="AR32" s="52">
        <f>'HK5'!AH32</f>
        <v>9</v>
      </c>
      <c r="AS32" s="52">
        <f>'HK5'!AK32</f>
        <v>10</v>
      </c>
      <c r="AT32" s="52">
        <f>'HK6'!J32</f>
        <v>7</v>
      </c>
      <c r="AU32" s="52">
        <f>'HK6'!M32</f>
        <v>5</v>
      </c>
      <c r="AV32" s="52">
        <f>'HK6'!P32</f>
        <v>7</v>
      </c>
      <c r="AW32" s="52">
        <f>'HK6'!S32</f>
        <v>5</v>
      </c>
      <c r="AX32" s="52">
        <f>'HK6'!V32</f>
        <v>6</v>
      </c>
      <c r="AY32" s="52">
        <f>'HK6'!Y32</f>
        <v>8</v>
      </c>
      <c r="AZ32" s="52">
        <f>'HK6'!AB32</f>
        <v>6</v>
      </c>
      <c r="BA32" s="52">
        <f>'HK6'!AE32</f>
        <v>10</v>
      </c>
      <c r="BB32" s="846">
        <f t="shared" si="0"/>
        <v>6.74</v>
      </c>
      <c r="BC32" s="846">
        <f t="shared" si="1"/>
        <v>6.29</v>
      </c>
      <c r="BD32" s="192" t="str">
        <f t="shared" si="6"/>
        <v>TBK</v>
      </c>
      <c r="BE32" s="192">
        <f t="shared" si="3"/>
        <v>0</v>
      </c>
      <c r="BF32" s="192">
        <f t="shared" si="4"/>
        <v>0</v>
      </c>
      <c r="BG32" s="847" t="str">
        <f t="shared" si="7"/>
        <v>Học tiếp</v>
      </c>
    </row>
    <row r="33" spans="1:59" s="133" customFormat="1" ht="18.75" customHeight="1">
      <c r="A33" s="77">
        <v>23</v>
      </c>
      <c r="B33" s="43" t="s">
        <v>132</v>
      </c>
      <c r="C33" s="53" t="s">
        <v>133</v>
      </c>
      <c r="D33" s="45">
        <v>409160073</v>
      </c>
      <c r="E33" s="46" t="s">
        <v>255</v>
      </c>
      <c r="F33" s="74" t="s">
        <v>8</v>
      </c>
      <c r="G33" s="171" t="s">
        <v>332</v>
      </c>
      <c r="H33" s="45">
        <v>0</v>
      </c>
      <c r="I33" s="45">
        <f>'[1]HK1'!J33</f>
        <v>7</v>
      </c>
      <c r="J33" s="45">
        <f>'[1]HK1'!M33</f>
        <v>7</v>
      </c>
      <c r="K33" s="45">
        <f>'[1]HK1'!P33</f>
        <v>5</v>
      </c>
      <c r="L33" s="45">
        <f>'[1]HK1'!S33</f>
        <v>7</v>
      </c>
      <c r="M33" s="45">
        <f>'[1]HK1'!V33</f>
        <v>5</v>
      </c>
      <c r="N33" s="45">
        <f>'[1]HK1'!Y33</f>
        <v>8</v>
      </c>
      <c r="O33" s="75">
        <f>'[1]HK2'!J33</f>
        <v>5</v>
      </c>
      <c r="P33" s="75">
        <f>'[1]HK2'!M33</f>
        <v>4</v>
      </c>
      <c r="Q33" s="75">
        <f>'[1]HK2'!P33</f>
        <v>5</v>
      </c>
      <c r="R33" s="59">
        <f>'[1]HK2'!S33</f>
        <v>6</v>
      </c>
      <c r="S33" s="59">
        <f>'[1]HK2'!V33</f>
        <v>8</v>
      </c>
      <c r="T33" s="59">
        <f>'[1]HK3'!I27</f>
        <v>6</v>
      </c>
      <c r="U33" s="59">
        <f>'[1]HK3'!L27</f>
        <v>5</v>
      </c>
      <c r="V33" s="59">
        <f>'[1]HK3'!O27</f>
        <v>10</v>
      </c>
      <c r="W33" s="59">
        <f>'[1]HK3'!R27</f>
        <v>5</v>
      </c>
      <c r="X33" s="59">
        <f>'[1]HK3'!U27</f>
        <v>5</v>
      </c>
      <c r="Y33" s="59">
        <f>'[1]HK3'!X27</f>
        <v>7</v>
      </c>
      <c r="Z33" s="59">
        <f>'[1]HK3'!AA27</f>
        <v>6</v>
      </c>
      <c r="AA33" s="59">
        <f>'[1]HK3'!AD27</f>
        <v>7</v>
      </c>
      <c r="AB33" s="150">
        <f>'HK4'!J33</f>
        <v>6</v>
      </c>
      <c r="AC33" s="150">
        <f>'HK4'!M33</f>
        <v>5</v>
      </c>
      <c r="AD33" s="150">
        <f>'HK4'!P33</f>
        <v>5</v>
      </c>
      <c r="AE33" s="150">
        <f>'HK4'!S33</f>
        <v>6</v>
      </c>
      <c r="AF33" s="59">
        <f>'[1]HK4'!U27</f>
        <v>6</v>
      </c>
      <c r="AG33" s="59">
        <f>'[1]HK4'!X27</f>
        <v>7</v>
      </c>
      <c r="AH33" s="150">
        <f>'HK4'!AB33</f>
        <v>0</v>
      </c>
      <c r="AI33" s="59">
        <f>'[1]HK4'!AD27</f>
        <v>5</v>
      </c>
      <c r="AJ33" s="52">
        <f>'HK5'!J33</f>
        <v>7</v>
      </c>
      <c r="AK33" s="52">
        <f>'HK5'!M33</f>
        <v>5</v>
      </c>
      <c r="AL33" s="52">
        <f>'HK5'!P33</f>
        <v>6</v>
      </c>
      <c r="AM33" s="52">
        <f>'HK5'!S33</f>
        <v>6</v>
      </c>
      <c r="AN33" s="52">
        <f>'HK5'!V33</f>
        <v>7</v>
      </c>
      <c r="AO33" s="52">
        <f>'HK5'!Y33</f>
        <v>8</v>
      </c>
      <c r="AP33" s="52">
        <f>'HK5'!AB33</f>
        <v>7</v>
      </c>
      <c r="AQ33" s="52">
        <f>'HK5'!AE33</f>
        <v>7</v>
      </c>
      <c r="AR33" s="52">
        <f>'HK5'!AH33</f>
        <v>7</v>
      </c>
      <c r="AS33" s="52">
        <f>'HK5'!AK33</f>
        <v>0</v>
      </c>
      <c r="AT33" s="52">
        <f>'HK6'!J33</f>
        <v>6</v>
      </c>
      <c r="AU33" s="52">
        <f>'HK6'!M33</f>
        <v>5</v>
      </c>
      <c r="AV33" s="52">
        <f>'HK6'!P33</f>
        <v>8</v>
      </c>
      <c r="AW33" s="52">
        <f>'HK6'!S33</f>
        <v>4</v>
      </c>
      <c r="AX33" s="52">
        <f>'HK6'!V33</f>
        <v>5</v>
      </c>
      <c r="AY33" s="52">
        <f>'HK6'!Y33</f>
        <v>7</v>
      </c>
      <c r="AZ33" s="52">
        <f>'HK6'!AB33</f>
        <v>4</v>
      </c>
      <c r="BA33" s="52">
        <f>'HK6'!AE33</f>
        <v>0</v>
      </c>
      <c r="BB33" s="846">
        <f t="shared" si="0"/>
        <v>5.98</v>
      </c>
      <c r="BC33" s="846">
        <f t="shared" si="1"/>
        <v>5.83</v>
      </c>
      <c r="BD33" s="192" t="str">
        <f t="shared" si="6"/>
        <v>TB</v>
      </c>
      <c r="BE33" s="192">
        <f t="shared" si="3"/>
        <v>7</v>
      </c>
      <c r="BF33" s="192">
        <f t="shared" si="4"/>
        <v>10</v>
      </c>
      <c r="BG33" s="847" t="str">
        <f t="shared" si="7"/>
        <v>Học tiếp</v>
      </c>
    </row>
    <row r="34" spans="1:59" s="133" customFormat="1" ht="18.75" customHeight="1">
      <c r="A34" s="73">
        <v>24</v>
      </c>
      <c r="B34" s="43" t="s">
        <v>134</v>
      </c>
      <c r="C34" s="53" t="s">
        <v>135</v>
      </c>
      <c r="D34" s="52">
        <v>409160074</v>
      </c>
      <c r="E34" s="46" t="s">
        <v>256</v>
      </c>
      <c r="F34" s="74" t="s">
        <v>23</v>
      </c>
      <c r="G34" s="171" t="s">
        <v>332</v>
      </c>
      <c r="H34" s="45">
        <v>6</v>
      </c>
      <c r="I34" s="45">
        <f>'[1]HK1'!J34</f>
        <v>6</v>
      </c>
      <c r="J34" s="45">
        <f>'[1]HK1'!M34</f>
        <v>7</v>
      </c>
      <c r="K34" s="45">
        <f>'[1]HK1'!P34</f>
        <v>5</v>
      </c>
      <c r="L34" s="45">
        <f>'[1]HK1'!S34</f>
        <v>7</v>
      </c>
      <c r="M34" s="45">
        <f>'[1]HK1'!V34</f>
        <v>6</v>
      </c>
      <c r="N34" s="45">
        <f>'[1]HK1'!Y34</f>
        <v>7</v>
      </c>
      <c r="O34" s="75">
        <f>'[1]HK2'!J34</f>
        <v>5</v>
      </c>
      <c r="P34" s="75">
        <f>'[1]HK2'!M34</f>
        <v>6</v>
      </c>
      <c r="Q34" s="75">
        <f>'[1]HK2'!P34</f>
        <v>8</v>
      </c>
      <c r="R34" s="59">
        <f>'[1]HK2'!S34</f>
        <v>5</v>
      </c>
      <c r="S34" s="59">
        <f>'[1]HK2'!V34</f>
        <v>7</v>
      </c>
      <c r="T34" s="59">
        <f>'[1]HK3'!I28</f>
        <v>6</v>
      </c>
      <c r="U34" s="59">
        <f>'[1]HK3'!L28</f>
        <v>6</v>
      </c>
      <c r="V34" s="59">
        <f>'[1]HK3'!O28</f>
        <v>10</v>
      </c>
      <c r="W34" s="59">
        <f>'[1]HK3'!R28</f>
        <v>6</v>
      </c>
      <c r="X34" s="59">
        <f>'[1]HK3'!U28</f>
        <v>6</v>
      </c>
      <c r="Y34" s="59">
        <f>'[1]HK3'!X28</f>
        <v>5</v>
      </c>
      <c r="Z34" s="59">
        <f>'[1]HK3'!AA28</f>
        <v>6</v>
      </c>
      <c r="AA34" s="59">
        <f>'[1]HK3'!AD28</f>
        <v>6</v>
      </c>
      <c r="AB34" s="150">
        <f>'HK4'!J34</f>
        <v>6</v>
      </c>
      <c r="AC34" s="150">
        <f>'HK4'!M34</f>
        <v>5</v>
      </c>
      <c r="AD34" s="150">
        <f>'HK4'!P34</f>
        <v>5</v>
      </c>
      <c r="AE34" s="150">
        <f>'HK4'!S34</f>
        <v>5</v>
      </c>
      <c r="AF34" s="59">
        <f>'[1]HK4'!U28</f>
        <v>6</v>
      </c>
      <c r="AG34" s="59">
        <f>'[1]HK4'!X28</f>
        <v>7</v>
      </c>
      <c r="AH34" s="150">
        <f>'HK4'!AB34</f>
        <v>10</v>
      </c>
      <c r="AI34" s="59">
        <f>'[1]HK4'!AD28</f>
        <v>7</v>
      </c>
      <c r="AJ34" s="52">
        <f>'HK5'!J34</f>
        <v>6</v>
      </c>
      <c r="AK34" s="52">
        <f>'HK5'!M34</f>
        <v>6</v>
      </c>
      <c r="AL34" s="52">
        <f>'HK5'!P34</f>
        <v>8</v>
      </c>
      <c r="AM34" s="52">
        <f>'HK5'!S34</f>
        <v>8</v>
      </c>
      <c r="AN34" s="52">
        <f>'HK5'!V34</f>
        <v>8</v>
      </c>
      <c r="AO34" s="52">
        <f>'HK5'!Y34</f>
        <v>5</v>
      </c>
      <c r="AP34" s="52">
        <f>'HK5'!AB34</f>
        <v>7</v>
      </c>
      <c r="AQ34" s="52">
        <f>'HK5'!AE34</f>
        <v>9</v>
      </c>
      <c r="AR34" s="52">
        <f>'HK5'!AH34</f>
        <v>9</v>
      </c>
      <c r="AS34" s="52">
        <f>'HK5'!AK34</f>
        <v>10</v>
      </c>
      <c r="AT34" s="52">
        <f>'HK6'!J34</f>
        <v>6</v>
      </c>
      <c r="AU34" s="52">
        <f>'HK6'!M34</f>
        <v>5</v>
      </c>
      <c r="AV34" s="52">
        <f>'HK6'!P34</f>
        <v>8</v>
      </c>
      <c r="AW34" s="52">
        <f>'HK6'!S34</f>
        <v>5</v>
      </c>
      <c r="AX34" s="52">
        <f>'HK6'!V34</f>
        <v>8</v>
      </c>
      <c r="AY34" s="52">
        <f>'HK6'!Y34</f>
        <v>7</v>
      </c>
      <c r="AZ34" s="52">
        <f>'HK6'!AB34</f>
        <v>4</v>
      </c>
      <c r="BA34" s="52">
        <f>'HK6'!AE34</f>
        <v>10</v>
      </c>
      <c r="BB34" s="846">
        <f t="shared" si="0"/>
        <v>6.82</v>
      </c>
      <c r="BC34" s="846">
        <f t="shared" si="1"/>
        <v>6.4</v>
      </c>
      <c r="BD34" s="192" t="str">
        <f t="shared" si="6"/>
        <v>TBK</v>
      </c>
      <c r="BE34" s="192">
        <f t="shared" si="3"/>
        <v>1</v>
      </c>
      <c r="BF34" s="192">
        <f t="shared" si="4"/>
        <v>0</v>
      </c>
      <c r="BG34" s="847" t="str">
        <f t="shared" si="7"/>
        <v>Học tiếp</v>
      </c>
    </row>
    <row r="35" spans="1:59" s="133" customFormat="1" ht="18.75" customHeight="1">
      <c r="A35" s="77">
        <v>25</v>
      </c>
      <c r="B35" s="43" t="s">
        <v>136</v>
      </c>
      <c r="C35" s="53" t="s">
        <v>137</v>
      </c>
      <c r="D35" s="45">
        <v>409160075</v>
      </c>
      <c r="E35" s="46" t="s">
        <v>44</v>
      </c>
      <c r="F35" s="74" t="s">
        <v>11</v>
      </c>
      <c r="G35" s="171" t="s">
        <v>332</v>
      </c>
      <c r="H35" s="45">
        <v>6</v>
      </c>
      <c r="I35" s="45">
        <f>'[1]HK1'!J35</f>
        <v>7</v>
      </c>
      <c r="J35" s="45">
        <f>'[1]HK1'!M35</f>
        <v>7</v>
      </c>
      <c r="K35" s="45">
        <f>'[1]HK1'!P35</f>
        <v>6</v>
      </c>
      <c r="L35" s="45">
        <f>'[1]HK1'!S35</f>
        <v>9</v>
      </c>
      <c r="M35" s="45">
        <f>'[1]HK1'!V35</f>
        <v>5</v>
      </c>
      <c r="N35" s="45">
        <f>'[1]HK1'!Y35</f>
        <v>7</v>
      </c>
      <c r="O35" s="75">
        <f>'[1]HK2'!J35</f>
        <v>5</v>
      </c>
      <c r="P35" s="75">
        <f>'[1]HK2'!M35</f>
        <v>6</v>
      </c>
      <c r="Q35" s="75">
        <f>'[1]HK2'!P35</f>
        <v>6</v>
      </c>
      <c r="R35" s="52">
        <f>'HK2'!S35</f>
        <v>5</v>
      </c>
      <c r="S35" s="59">
        <f>'[1]HK2'!V35</f>
        <v>8</v>
      </c>
      <c r="T35" s="59">
        <f>'[1]HK3'!I29</f>
        <v>6</v>
      </c>
      <c r="U35" s="59">
        <f>'[1]HK3'!L29</f>
        <v>6</v>
      </c>
      <c r="V35" s="59">
        <f>'[1]HK3'!O29</f>
        <v>1</v>
      </c>
      <c r="W35" s="59">
        <f>'[1]HK3'!R29</f>
        <v>5</v>
      </c>
      <c r="X35" s="59">
        <f>'[1]HK3'!U29</f>
        <v>6</v>
      </c>
      <c r="Y35" s="59">
        <f>'[1]HK3'!X29</f>
        <v>5</v>
      </c>
      <c r="Z35" s="59">
        <f>'[1]HK3'!AA29</f>
        <v>7</v>
      </c>
      <c r="AA35" s="59">
        <f>'[1]HK3'!AD29</f>
        <v>10</v>
      </c>
      <c r="AB35" s="150">
        <f>'HK4'!J35</f>
        <v>8</v>
      </c>
      <c r="AC35" s="150">
        <f>'HK4'!M35</f>
        <v>5</v>
      </c>
      <c r="AD35" s="150">
        <f>'HK4'!P35</f>
        <v>5</v>
      </c>
      <c r="AE35" s="150">
        <f>'HK4'!S35</f>
        <v>8</v>
      </c>
      <c r="AF35" s="59">
        <f>'[1]HK4'!U29</f>
        <v>7</v>
      </c>
      <c r="AG35" s="59">
        <f>'[1]HK4'!X29</f>
        <v>5</v>
      </c>
      <c r="AH35" s="150">
        <f>'HK4'!AB35</f>
        <v>0</v>
      </c>
      <c r="AI35" s="59">
        <f>'[1]HK4'!AD29</f>
        <v>7</v>
      </c>
      <c r="AJ35" s="52">
        <f>'HK5'!J35</f>
        <v>6</v>
      </c>
      <c r="AK35" s="52">
        <f>'HK5'!M35</f>
        <v>5</v>
      </c>
      <c r="AL35" s="52">
        <f>'HK5'!P35</f>
        <v>8</v>
      </c>
      <c r="AM35" s="52">
        <f>'HK5'!S35</f>
        <v>7</v>
      </c>
      <c r="AN35" s="52">
        <f>'HK5'!V35</f>
        <v>8</v>
      </c>
      <c r="AO35" s="52">
        <f>'HK5'!Y35</f>
        <v>5</v>
      </c>
      <c r="AP35" s="52">
        <f>'HK5'!AB35</f>
        <v>7</v>
      </c>
      <c r="AQ35" s="52">
        <f>'HK5'!AE35</f>
        <v>8</v>
      </c>
      <c r="AR35" s="52">
        <f>'HK5'!AH35</f>
        <v>7</v>
      </c>
      <c r="AS35" s="52">
        <f>'HK5'!AK35</f>
        <v>3</v>
      </c>
      <c r="AT35" s="52">
        <f>'HK6'!J35</f>
        <v>8</v>
      </c>
      <c r="AU35" s="52">
        <f>'HK6'!M35</f>
        <v>6</v>
      </c>
      <c r="AV35" s="52">
        <f>'HK6'!P35</f>
        <v>8</v>
      </c>
      <c r="AW35" s="52">
        <f>'HK6'!S35</f>
        <v>5</v>
      </c>
      <c r="AX35" s="52">
        <f>'HK6'!V35</f>
        <v>6</v>
      </c>
      <c r="AY35" s="52">
        <f>'HK6'!Y35</f>
        <v>8</v>
      </c>
      <c r="AZ35" s="52">
        <f>'HK6'!AB35</f>
        <v>6</v>
      </c>
      <c r="BA35" s="52">
        <f>'HK6'!AE35</f>
        <v>0</v>
      </c>
      <c r="BB35" s="846">
        <f t="shared" si="0"/>
        <v>6.5</v>
      </c>
      <c r="BC35" s="846">
        <f t="shared" si="1"/>
        <v>6.06</v>
      </c>
      <c r="BD35" s="192" t="str">
        <f t="shared" si="6"/>
        <v>TBK</v>
      </c>
      <c r="BE35" s="192">
        <f t="shared" si="3"/>
        <v>4</v>
      </c>
      <c r="BF35" s="192">
        <f t="shared" si="4"/>
        <v>7</v>
      </c>
      <c r="BG35" s="847" t="str">
        <f t="shared" si="7"/>
        <v>Học tiếp</v>
      </c>
    </row>
    <row r="36" spans="1:59" s="133" customFormat="1" ht="18.75" customHeight="1">
      <c r="A36" s="73">
        <v>26</v>
      </c>
      <c r="B36" s="43" t="s">
        <v>138</v>
      </c>
      <c r="C36" s="53" t="s">
        <v>139</v>
      </c>
      <c r="D36" s="52">
        <v>409160076</v>
      </c>
      <c r="E36" s="46" t="s">
        <v>257</v>
      </c>
      <c r="F36" s="74" t="s">
        <v>16</v>
      </c>
      <c r="G36" s="171" t="s">
        <v>331</v>
      </c>
      <c r="H36" s="45">
        <v>6</v>
      </c>
      <c r="I36" s="45">
        <f>'[1]HK1'!J36</f>
        <v>8</v>
      </c>
      <c r="J36" s="45">
        <f>'[1]HK1'!M36</f>
        <v>6</v>
      </c>
      <c r="K36" s="45">
        <f>'[1]HK1'!P36</f>
        <v>7</v>
      </c>
      <c r="L36" s="45">
        <f>'[1]HK1'!S36</f>
        <v>7</v>
      </c>
      <c r="M36" s="45">
        <f>'[1]HK1'!V36</f>
        <v>5</v>
      </c>
      <c r="N36" s="45">
        <f>'[1]HK1'!Y36</f>
        <v>6</v>
      </c>
      <c r="O36" s="75">
        <f>'[1]HK2'!J36</f>
        <v>7</v>
      </c>
      <c r="P36" s="75">
        <f>'[1]HK2'!M36</f>
        <v>7</v>
      </c>
      <c r="Q36" s="75">
        <f>'[1]HK2'!P36</f>
        <v>6</v>
      </c>
      <c r="R36" s="59">
        <f>'[1]HK2'!S36</f>
        <v>8</v>
      </c>
      <c r="S36" s="59">
        <f>'[1]HK2'!V36</f>
        <v>8</v>
      </c>
      <c r="T36" s="59">
        <f>'[1]HK3'!I30</f>
        <v>6</v>
      </c>
      <c r="U36" s="59">
        <f>'[1]HK3'!L30</f>
        <v>7</v>
      </c>
      <c r="V36" s="59">
        <f>'[1]HK3'!O30</f>
        <v>10</v>
      </c>
      <c r="W36" s="59">
        <f>'[1]HK3'!R30</f>
        <v>6</v>
      </c>
      <c r="X36" s="59">
        <f>'[1]HK3'!U30</f>
        <v>7</v>
      </c>
      <c r="Y36" s="59">
        <f>'[1]HK3'!X30</f>
        <v>6</v>
      </c>
      <c r="Z36" s="59">
        <f>'[1]HK3'!AA30</f>
        <v>6</v>
      </c>
      <c r="AA36" s="59">
        <f>'[1]HK3'!AD30</f>
        <v>8</v>
      </c>
      <c r="AB36" s="150">
        <f>'HK4'!J36</f>
        <v>9</v>
      </c>
      <c r="AC36" s="150">
        <f>'HK4'!M36</f>
        <v>6</v>
      </c>
      <c r="AD36" s="150">
        <f>'HK4'!P36</f>
        <v>6</v>
      </c>
      <c r="AE36" s="150">
        <f>'HK4'!S36</f>
        <v>6</v>
      </c>
      <c r="AF36" s="59">
        <f>'[1]HK4'!U30</f>
        <v>6</v>
      </c>
      <c r="AG36" s="59">
        <f>'[1]HK4'!X30</f>
        <v>8</v>
      </c>
      <c r="AH36" s="150">
        <f>'HK4'!AB36</f>
        <v>10</v>
      </c>
      <c r="AI36" s="59">
        <f>'[1]HK4'!AD30</f>
        <v>8</v>
      </c>
      <c r="AJ36" s="52">
        <f>'HK5'!J36</f>
        <v>5</v>
      </c>
      <c r="AK36" s="52">
        <f>'HK5'!M36</f>
        <v>6</v>
      </c>
      <c r="AL36" s="52">
        <f>'HK5'!P36</f>
        <v>7</v>
      </c>
      <c r="AM36" s="52">
        <f>'HK5'!S36</f>
        <v>9</v>
      </c>
      <c r="AN36" s="52">
        <f>'HK5'!V36</f>
        <v>7</v>
      </c>
      <c r="AO36" s="52">
        <f>'HK5'!Y36</f>
        <v>7</v>
      </c>
      <c r="AP36" s="52">
        <f>'HK5'!AB36</f>
        <v>6</v>
      </c>
      <c r="AQ36" s="52">
        <f>'HK5'!AE36</f>
        <v>8</v>
      </c>
      <c r="AR36" s="52">
        <f>'HK5'!AH36</f>
        <v>8</v>
      </c>
      <c r="AS36" s="52">
        <f>'HK5'!AK36</f>
        <v>0</v>
      </c>
      <c r="AT36" s="52">
        <f>'HK6'!J36</f>
        <v>9</v>
      </c>
      <c r="AU36" s="52">
        <f>'HK6'!M36</f>
        <v>5</v>
      </c>
      <c r="AV36" s="52">
        <f>'HK6'!P36</f>
        <v>6</v>
      </c>
      <c r="AW36" s="52">
        <f>'HK6'!S36</f>
        <v>6</v>
      </c>
      <c r="AX36" s="52">
        <f>'HK6'!V36</f>
        <v>8</v>
      </c>
      <c r="AY36" s="52">
        <f>'HK6'!Y36</f>
        <v>8</v>
      </c>
      <c r="AZ36" s="52">
        <f>'HK6'!AB36</f>
        <v>6</v>
      </c>
      <c r="BA36" s="52">
        <f>'HK6'!AE36</f>
        <v>0</v>
      </c>
      <c r="BB36" s="846">
        <f t="shared" si="0"/>
        <v>6.74</v>
      </c>
      <c r="BC36" s="846">
        <f t="shared" si="1"/>
        <v>6.81</v>
      </c>
      <c r="BD36" s="192" t="str">
        <f t="shared" si="6"/>
        <v>TBK</v>
      </c>
      <c r="BE36" s="192">
        <f t="shared" si="3"/>
        <v>2</v>
      </c>
      <c r="BF36" s="192">
        <f t="shared" si="4"/>
        <v>2</v>
      </c>
      <c r="BG36" s="847" t="str">
        <f t="shared" si="7"/>
        <v>Học tiếp</v>
      </c>
    </row>
    <row r="37" spans="1:59" s="133" customFormat="1" ht="18.75" customHeight="1">
      <c r="A37" s="77">
        <v>27</v>
      </c>
      <c r="B37" s="43" t="s">
        <v>140</v>
      </c>
      <c r="C37" s="53" t="s">
        <v>141</v>
      </c>
      <c r="D37" s="45">
        <v>409160077</v>
      </c>
      <c r="E37" s="46" t="s">
        <v>24</v>
      </c>
      <c r="F37" s="74" t="s">
        <v>25</v>
      </c>
      <c r="G37" s="171" t="s">
        <v>332</v>
      </c>
      <c r="H37" s="45">
        <v>6</v>
      </c>
      <c r="I37" s="45">
        <f>'[1]HK1'!J37</f>
        <v>5</v>
      </c>
      <c r="J37" s="45">
        <f>'[1]HK1'!M37</f>
        <v>6</v>
      </c>
      <c r="K37" s="45">
        <f>'[1]HK1'!P37</f>
        <v>5</v>
      </c>
      <c r="L37" s="45">
        <f>'[1]HK1'!S37</f>
        <v>5</v>
      </c>
      <c r="M37" s="45">
        <f>'[1]HK1'!V37</f>
        <v>5</v>
      </c>
      <c r="N37" s="45">
        <f>'[1]HK1'!Y37</f>
        <v>7</v>
      </c>
      <c r="O37" s="75">
        <f>'[1]HK2'!J37</f>
        <v>5</v>
      </c>
      <c r="P37" s="75">
        <f>'[1]HK2'!M37</f>
        <v>6</v>
      </c>
      <c r="Q37" s="75">
        <f>'[1]HK2'!P37</f>
        <v>6</v>
      </c>
      <c r="R37" s="59">
        <f>'[1]HK2'!S37</f>
        <v>5</v>
      </c>
      <c r="S37" s="59">
        <f>'[1]HK2'!V37</f>
        <v>8</v>
      </c>
      <c r="T37" s="59">
        <f>'[1]HK3'!I31</f>
        <v>6</v>
      </c>
      <c r="U37" s="59">
        <f>'[1]HK3'!L31</f>
        <v>6</v>
      </c>
      <c r="V37" s="59">
        <f>'[1]HK3'!O31</f>
        <v>10</v>
      </c>
      <c r="W37" s="59">
        <f>'[1]HK3'!R31</f>
        <v>6</v>
      </c>
      <c r="X37" s="59">
        <f>'[1]HK3'!U31</f>
        <v>2</v>
      </c>
      <c r="Y37" s="59">
        <f>'[1]HK3'!X31</f>
        <v>7</v>
      </c>
      <c r="Z37" s="59">
        <f>'[1]HK3'!AA31</f>
        <v>6</v>
      </c>
      <c r="AA37" s="59">
        <f>'[1]HK3'!AD31</f>
        <v>7</v>
      </c>
      <c r="AB37" s="150">
        <f>'HK4'!J37</f>
        <v>5</v>
      </c>
      <c r="AC37" s="150">
        <f>'HK4'!M37</f>
        <v>5</v>
      </c>
      <c r="AD37" s="150">
        <f>'HK4'!P37</f>
        <v>5</v>
      </c>
      <c r="AE37" s="150">
        <f>'HK4'!S37</f>
        <v>6</v>
      </c>
      <c r="AF37" s="59">
        <f>'[1]HK4'!U31</f>
        <v>7</v>
      </c>
      <c r="AG37" s="59">
        <f>'[1]HK4'!X31</f>
        <v>7</v>
      </c>
      <c r="AH37" s="150">
        <f>'HK4'!AB37</f>
        <v>0</v>
      </c>
      <c r="AI37" s="59">
        <f>'[1]HK4'!AD31</f>
        <v>6</v>
      </c>
      <c r="AJ37" s="52">
        <f>'HK5'!J37</f>
        <v>6</v>
      </c>
      <c r="AK37" s="52">
        <f>'HK5'!M37</f>
        <v>6</v>
      </c>
      <c r="AL37" s="52">
        <f>'HK5'!P37</f>
        <v>7</v>
      </c>
      <c r="AM37" s="52">
        <f>'HK5'!S37</f>
        <v>8</v>
      </c>
      <c r="AN37" s="52">
        <f>'HK5'!V37</f>
        <v>6</v>
      </c>
      <c r="AO37" s="52">
        <f>'HK5'!Y37</f>
        <v>6</v>
      </c>
      <c r="AP37" s="52">
        <f>'HK5'!AB37</f>
        <v>8</v>
      </c>
      <c r="AQ37" s="52">
        <f>'HK5'!AE37</f>
        <v>8</v>
      </c>
      <c r="AR37" s="52">
        <f>'HK5'!AH37</f>
        <v>8</v>
      </c>
      <c r="AS37" s="52">
        <f>'HK5'!AK37</f>
        <v>0</v>
      </c>
      <c r="AT37" s="52">
        <f>'HK6'!J37</f>
        <v>5</v>
      </c>
      <c r="AU37" s="52">
        <f>'HK6'!M37</f>
        <v>7</v>
      </c>
      <c r="AV37" s="52">
        <f>'HK6'!P37</f>
        <v>6</v>
      </c>
      <c r="AW37" s="52">
        <f>'HK6'!S37</f>
        <v>4</v>
      </c>
      <c r="AX37" s="52">
        <f>'HK6'!V37</f>
        <v>5</v>
      </c>
      <c r="AY37" s="52">
        <f>'HK6'!Y37</f>
        <v>8</v>
      </c>
      <c r="AZ37" s="52">
        <f>'HK6'!AB37</f>
        <v>5</v>
      </c>
      <c r="BA37" s="52">
        <f>'HK6'!AE37</f>
        <v>0</v>
      </c>
      <c r="BB37" s="846">
        <f t="shared" si="0"/>
        <v>6.06</v>
      </c>
      <c r="BC37" s="846">
        <f t="shared" si="1"/>
        <v>5.78</v>
      </c>
      <c r="BD37" s="192" t="str">
        <f t="shared" si="6"/>
        <v>TB</v>
      </c>
      <c r="BE37" s="192">
        <f t="shared" si="3"/>
        <v>5</v>
      </c>
      <c r="BF37" s="192">
        <f t="shared" si="4"/>
        <v>9</v>
      </c>
      <c r="BG37" s="847" t="str">
        <f t="shared" si="7"/>
        <v>Học tiếp</v>
      </c>
    </row>
    <row r="38" spans="1:59" s="133" customFormat="1" ht="18.75" customHeight="1">
      <c r="A38" s="73">
        <v>28</v>
      </c>
      <c r="B38" s="43" t="s">
        <v>134</v>
      </c>
      <c r="C38" s="53" t="s">
        <v>142</v>
      </c>
      <c r="D38" s="52">
        <v>409160078</v>
      </c>
      <c r="E38" s="46" t="s">
        <v>45</v>
      </c>
      <c r="F38" s="74" t="s">
        <v>26</v>
      </c>
      <c r="G38" s="171" t="s">
        <v>332</v>
      </c>
      <c r="H38" s="45">
        <v>6</v>
      </c>
      <c r="I38" s="45">
        <f>'[1]HK1'!J38</f>
        <v>7</v>
      </c>
      <c r="J38" s="45">
        <f>'[1]HK1'!M38</f>
        <v>8</v>
      </c>
      <c r="K38" s="45">
        <f>'[1]HK1'!P38</f>
        <v>8</v>
      </c>
      <c r="L38" s="45">
        <f>'[1]HK1'!S38</f>
        <v>8</v>
      </c>
      <c r="M38" s="45">
        <f>'[1]HK1'!V38</f>
        <v>8</v>
      </c>
      <c r="N38" s="45">
        <f>'[1]HK1'!Y38</f>
        <v>7</v>
      </c>
      <c r="O38" s="75">
        <f>'[1]HK2'!J38</f>
        <v>7</v>
      </c>
      <c r="P38" s="75">
        <f>'[1]HK2'!M38</f>
        <v>8</v>
      </c>
      <c r="Q38" s="75">
        <f>'[1]HK2'!P38</f>
        <v>7</v>
      </c>
      <c r="R38" s="59">
        <f>'[1]HK2'!S38</f>
        <v>7</v>
      </c>
      <c r="S38" s="59">
        <f>'[1]HK2'!V38</f>
        <v>9</v>
      </c>
      <c r="T38" s="59">
        <f>'[1]HK3'!I32</f>
        <v>6</v>
      </c>
      <c r="U38" s="59">
        <f>'[1]HK3'!L32</f>
        <v>7</v>
      </c>
      <c r="V38" s="59">
        <f>'[1]HK3'!O32</f>
        <v>10</v>
      </c>
      <c r="W38" s="59">
        <f>'[1]HK3'!R32</f>
        <v>6</v>
      </c>
      <c r="X38" s="59">
        <f>'[1]HK3'!U32</f>
        <v>6</v>
      </c>
      <c r="Y38" s="59">
        <f>'[1]HK3'!X32</f>
        <v>6</v>
      </c>
      <c r="Z38" s="59">
        <f>'[1]HK3'!AA32</f>
        <v>6</v>
      </c>
      <c r="AA38" s="59">
        <f>'[1]HK3'!AD32</f>
        <v>10</v>
      </c>
      <c r="AB38" s="150">
        <f>'HK4'!J38</f>
        <v>6</v>
      </c>
      <c r="AC38" s="150">
        <f>'HK4'!M38</f>
        <v>6</v>
      </c>
      <c r="AD38" s="150">
        <f>'HK4'!P38</f>
        <v>5</v>
      </c>
      <c r="AE38" s="150">
        <f>'HK4'!S38</f>
        <v>7</v>
      </c>
      <c r="AF38" s="59">
        <f>'[1]HK4'!U32</f>
        <v>8</v>
      </c>
      <c r="AG38" s="59">
        <f>'[1]HK4'!X32</f>
        <v>7</v>
      </c>
      <c r="AH38" s="150">
        <f>'HK4'!AB38</f>
        <v>8</v>
      </c>
      <c r="AI38" s="59">
        <f>'[1]HK4'!AD32</f>
        <v>5</v>
      </c>
      <c r="AJ38" s="52">
        <f>'HK5'!J38</f>
        <v>8</v>
      </c>
      <c r="AK38" s="52">
        <f>'HK5'!M38</f>
        <v>8</v>
      </c>
      <c r="AL38" s="52">
        <f>'HK5'!P38</f>
        <v>7</v>
      </c>
      <c r="AM38" s="52">
        <f>'HK5'!S38</f>
        <v>8</v>
      </c>
      <c r="AN38" s="52">
        <f>'HK5'!V38</f>
        <v>9</v>
      </c>
      <c r="AO38" s="52">
        <f>'HK5'!Y38</f>
        <v>5</v>
      </c>
      <c r="AP38" s="52">
        <f>'HK5'!AB38</f>
        <v>7</v>
      </c>
      <c r="AQ38" s="52">
        <f>'HK5'!AE38</f>
        <v>8</v>
      </c>
      <c r="AR38" s="52">
        <f>'HK5'!AH38</f>
        <v>8</v>
      </c>
      <c r="AS38" s="52">
        <f>'HK5'!AK38</f>
        <v>10</v>
      </c>
      <c r="AT38" s="52">
        <f>'HK6'!J38</f>
        <v>8</v>
      </c>
      <c r="AU38" s="52">
        <f>'HK6'!M38</f>
        <v>5</v>
      </c>
      <c r="AV38" s="52">
        <f>'HK6'!P38</f>
        <v>8</v>
      </c>
      <c r="AW38" s="52">
        <f>'HK6'!S38</f>
        <v>6</v>
      </c>
      <c r="AX38" s="52">
        <f>'HK6'!V38</f>
        <v>6</v>
      </c>
      <c r="AY38" s="52">
        <f>'HK6'!Y38</f>
        <v>9</v>
      </c>
      <c r="AZ38" s="52">
        <f>'HK6'!AB38</f>
        <v>7</v>
      </c>
      <c r="BA38" s="52">
        <f>'HK6'!AE38</f>
        <v>10</v>
      </c>
      <c r="BB38" s="846">
        <f t="shared" si="0"/>
        <v>7.44</v>
      </c>
      <c r="BC38" s="846">
        <f t="shared" si="1"/>
        <v>7.18</v>
      </c>
      <c r="BD38" s="192" t="str">
        <f t="shared" si="6"/>
        <v>Khá</v>
      </c>
      <c r="BE38" s="192">
        <f t="shared" si="3"/>
        <v>0</v>
      </c>
      <c r="BF38" s="192">
        <f t="shared" si="4"/>
        <v>0</v>
      </c>
      <c r="BG38" s="847" t="str">
        <f t="shared" si="7"/>
        <v>Học tiếp</v>
      </c>
    </row>
    <row r="39" spans="1:59" s="133" customFormat="1" ht="18.75" customHeight="1">
      <c r="A39" s="77">
        <v>29</v>
      </c>
      <c r="B39" s="43" t="s">
        <v>102</v>
      </c>
      <c r="C39" s="44" t="s">
        <v>143</v>
      </c>
      <c r="D39" s="45">
        <v>409160079</v>
      </c>
      <c r="E39" s="46" t="s">
        <v>258</v>
      </c>
      <c r="F39" s="74" t="s">
        <v>18</v>
      </c>
      <c r="G39" s="171" t="s">
        <v>332</v>
      </c>
      <c r="H39" s="45">
        <v>5</v>
      </c>
      <c r="I39" s="45">
        <f>'[1]HK1'!J39</f>
        <v>7</v>
      </c>
      <c r="J39" s="45">
        <f>'[1]HK1'!M39</f>
        <v>7</v>
      </c>
      <c r="K39" s="45">
        <f>'[1]HK1'!P39</f>
        <v>5</v>
      </c>
      <c r="L39" s="45">
        <f>'[1]HK1'!S39</f>
        <v>6</v>
      </c>
      <c r="M39" s="45">
        <f>'[1]HK1'!V39</f>
        <v>5</v>
      </c>
      <c r="N39" s="45">
        <f>'[1]HK1'!Y39</f>
        <v>8</v>
      </c>
      <c r="O39" s="75">
        <f>'[1]HK2'!J39</f>
        <v>7</v>
      </c>
      <c r="P39" s="75">
        <f>'[1]HK2'!M39</f>
        <v>7</v>
      </c>
      <c r="Q39" s="75">
        <f>'[1]HK2'!P39</f>
        <v>6</v>
      </c>
      <c r="R39" s="59">
        <f>'[1]HK2'!S39</f>
        <v>6</v>
      </c>
      <c r="S39" s="59">
        <f>'[1]HK2'!V39</f>
        <v>9</v>
      </c>
      <c r="T39" s="59">
        <f>'[1]HK3'!I33</f>
        <v>6</v>
      </c>
      <c r="U39" s="59">
        <f>'[1]HK3'!L33</f>
        <v>7</v>
      </c>
      <c r="V39" s="59">
        <f>'[1]HK3'!O33</f>
        <v>10</v>
      </c>
      <c r="W39" s="59">
        <f>'[1]HK3'!R33</f>
        <v>5</v>
      </c>
      <c r="X39" s="59">
        <f>'[1]HK3'!U33</f>
        <v>6</v>
      </c>
      <c r="Y39" s="59">
        <f>'[1]HK3'!X33</f>
        <v>6</v>
      </c>
      <c r="Z39" s="59">
        <f>'[1]HK3'!AA33</f>
        <v>6</v>
      </c>
      <c r="AA39" s="59">
        <f>'[1]HK3'!AD33</f>
        <v>9</v>
      </c>
      <c r="AB39" s="150">
        <f>'HK4'!J39</f>
        <v>8</v>
      </c>
      <c r="AC39" s="150">
        <f>'HK4'!M39</f>
        <v>5</v>
      </c>
      <c r="AD39" s="150">
        <f>'HK4'!P39</f>
        <v>5</v>
      </c>
      <c r="AE39" s="150">
        <f>'HK4'!S39</f>
        <v>7</v>
      </c>
      <c r="AF39" s="59">
        <f>'[1]HK4'!U33</f>
        <v>7</v>
      </c>
      <c r="AG39" s="59">
        <f>'[1]HK4'!X33</f>
        <v>7</v>
      </c>
      <c r="AH39" s="150">
        <f>'HK4'!AB39</f>
        <v>10</v>
      </c>
      <c r="AI39" s="59">
        <f>'[1]HK4'!AD33</f>
        <v>8</v>
      </c>
      <c r="AJ39" s="52">
        <f>'HK5'!J39</f>
        <v>5</v>
      </c>
      <c r="AK39" s="52">
        <f>'HK5'!M39</f>
        <v>7</v>
      </c>
      <c r="AL39" s="52">
        <f>'HK5'!P39</f>
        <v>7</v>
      </c>
      <c r="AM39" s="52">
        <f>'HK5'!S39</f>
        <v>6</v>
      </c>
      <c r="AN39" s="52">
        <f>'HK5'!V39</f>
        <v>8</v>
      </c>
      <c r="AO39" s="52">
        <f>'HK5'!Y39</f>
        <v>5</v>
      </c>
      <c r="AP39" s="52">
        <f>'HK5'!AB39</f>
        <v>5</v>
      </c>
      <c r="AQ39" s="52">
        <f>'HK5'!AE39</f>
        <v>8</v>
      </c>
      <c r="AR39" s="52">
        <f>'HK5'!AH39</f>
        <v>8</v>
      </c>
      <c r="AS39" s="52">
        <f>'HK5'!AK39</f>
        <v>10</v>
      </c>
      <c r="AT39" s="52">
        <f>'HK6'!J39</f>
        <v>6</v>
      </c>
      <c r="AU39" s="52">
        <f>'HK6'!M39</f>
        <v>6</v>
      </c>
      <c r="AV39" s="52">
        <f>'HK6'!P39</f>
        <v>7</v>
      </c>
      <c r="AW39" s="52">
        <f>'HK6'!S39</f>
        <v>5</v>
      </c>
      <c r="AX39" s="52">
        <f>'HK6'!V39</f>
        <v>5</v>
      </c>
      <c r="AY39" s="52">
        <f>'HK6'!Y39</f>
        <v>8</v>
      </c>
      <c r="AZ39" s="52">
        <f>'HK6'!AB39</f>
        <v>5</v>
      </c>
      <c r="BA39" s="52">
        <f>'HK6'!AE39</f>
        <v>9</v>
      </c>
      <c r="BB39" s="846">
        <f t="shared" si="0"/>
        <v>6.42</v>
      </c>
      <c r="BC39" s="846">
        <f t="shared" si="1"/>
        <v>6.41</v>
      </c>
      <c r="BD39" s="192" t="str">
        <f t="shared" si="6"/>
        <v>TBK</v>
      </c>
      <c r="BE39" s="192">
        <f t="shared" si="3"/>
        <v>0</v>
      </c>
      <c r="BF39" s="192">
        <f t="shared" si="4"/>
        <v>0</v>
      </c>
      <c r="BG39" s="847" t="str">
        <f t="shared" si="7"/>
        <v>Học tiếp</v>
      </c>
    </row>
    <row r="40" spans="1:59" s="133" customFormat="1" ht="18.75" customHeight="1">
      <c r="A40" s="73">
        <v>30</v>
      </c>
      <c r="B40" s="43" t="s">
        <v>144</v>
      </c>
      <c r="C40" s="53" t="s">
        <v>145</v>
      </c>
      <c r="D40" s="52">
        <v>409160080</v>
      </c>
      <c r="E40" s="46" t="s">
        <v>42</v>
      </c>
      <c r="F40" s="74" t="s">
        <v>18</v>
      </c>
      <c r="G40" s="171" t="s">
        <v>331</v>
      </c>
      <c r="H40" s="45">
        <v>6</v>
      </c>
      <c r="I40" s="45">
        <f>'[1]HK1'!J40</f>
        <v>8</v>
      </c>
      <c r="J40" s="45">
        <f>'[1]HK1'!M40</f>
        <v>7</v>
      </c>
      <c r="K40" s="45">
        <f>'[1]HK1'!P40</f>
        <v>5</v>
      </c>
      <c r="L40" s="45">
        <f>'[1]HK1'!S40</f>
        <v>8</v>
      </c>
      <c r="M40" s="45">
        <f>'[1]HK1'!V40</f>
        <v>5</v>
      </c>
      <c r="N40" s="45">
        <f>'[1]HK1'!Y40</f>
        <v>6</v>
      </c>
      <c r="O40" s="75">
        <f>'[1]HK2'!J40</f>
        <v>5</v>
      </c>
      <c r="P40" s="75">
        <f>'[1]HK2'!M40</f>
        <v>7</v>
      </c>
      <c r="Q40" s="75">
        <f>'[1]HK2'!P40</f>
        <v>7</v>
      </c>
      <c r="R40" s="59">
        <f>'[1]HK2'!S40</f>
        <v>6</v>
      </c>
      <c r="S40" s="59">
        <f>'[1]HK2'!V40</f>
        <v>8</v>
      </c>
      <c r="T40" s="59">
        <f>'[1]HK3'!I34</f>
        <v>6</v>
      </c>
      <c r="U40" s="59">
        <f>'[1]HK3'!L34</f>
        <v>7</v>
      </c>
      <c r="V40" s="59">
        <f>'[1]HK3'!O34</f>
        <v>10</v>
      </c>
      <c r="W40" s="59">
        <f>'[1]HK3'!R34</f>
        <v>6</v>
      </c>
      <c r="X40" s="59">
        <f>'[1]HK3'!U34</f>
        <v>5</v>
      </c>
      <c r="Y40" s="59">
        <f>'[1]HK3'!X34</f>
        <v>6</v>
      </c>
      <c r="Z40" s="59">
        <f>'[1]HK3'!AA34</f>
        <v>6</v>
      </c>
      <c r="AA40" s="59">
        <f>'[1]HK3'!AD34</f>
        <v>5</v>
      </c>
      <c r="AB40" s="150">
        <f>'HK4'!J40</f>
        <v>7</v>
      </c>
      <c r="AC40" s="150">
        <f>'HK4'!M40</f>
        <v>6</v>
      </c>
      <c r="AD40" s="150">
        <f>'HK4'!P40</f>
        <v>6</v>
      </c>
      <c r="AE40" s="150">
        <f>'HK4'!S40</f>
        <v>7</v>
      </c>
      <c r="AF40" s="59">
        <f>'[1]HK4'!U34</f>
        <v>7</v>
      </c>
      <c r="AG40" s="59">
        <f>'[1]HK4'!X34</f>
        <v>8</v>
      </c>
      <c r="AH40" s="150">
        <f>'HK4'!AB40</f>
        <v>10</v>
      </c>
      <c r="AI40" s="59">
        <f>'[1]HK4'!AD34</f>
        <v>8</v>
      </c>
      <c r="AJ40" s="52">
        <f>'HK5'!J40</f>
        <v>5</v>
      </c>
      <c r="AK40" s="52">
        <f>'HK5'!M40</f>
        <v>6</v>
      </c>
      <c r="AL40" s="52">
        <f>'HK5'!P40</f>
        <v>7</v>
      </c>
      <c r="AM40" s="52">
        <f>'HK5'!S40</f>
        <v>9</v>
      </c>
      <c r="AN40" s="52">
        <f>'HK5'!V40</f>
        <v>8</v>
      </c>
      <c r="AO40" s="52">
        <f>'HK5'!Y40</f>
        <v>6</v>
      </c>
      <c r="AP40" s="52">
        <f>'HK5'!AB40</f>
        <v>7</v>
      </c>
      <c r="AQ40" s="52">
        <f>'HK5'!AE40</f>
        <v>8</v>
      </c>
      <c r="AR40" s="52">
        <f>'HK5'!AH40</f>
        <v>8</v>
      </c>
      <c r="AS40" s="52">
        <f>'HK5'!AK40</f>
        <v>10</v>
      </c>
      <c r="AT40" s="52">
        <f>'HK6'!J40</f>
        <v>8</v>
      </c>
      <c r="AU40" s="52">
        <f>'HK6'!M40</f>
        <v>7</v>
      </c>
      <c r="AV40" s="52">
        <f>'HK6'!P40</f>
        <v>7</v>
      </c>
      <c r="AW40" s="52">
        <f>'HK6'!S40</f>
        <v>5</v>
      </c>
      <c r="AX40" s="52">
        <f>'HK6'!V40</f>
        <v>6</v>
      </c>
      <c r="AY40" s="52">
        <f>'HK6'!Y40</f>
        <v>8</v>
      </c>
      <c r="AZ40" s="52">
        <f>'HK6'!AB40</f>
        <v>7</v>
      </c>
      <c r="BA40" s="52">
        <f>'HK6'!AE40</f>
        <v>9</v>
      </c>
      <c r="BB40" s="846">
        <f t="shared" si="0"/>
        <v>7.04</v>
      </c>
      <c r="BC40" s="846">
        <f t="shared" si="1"/>
        <v>6.75</v>
      </c>
      <c r="BD40" s="192" t="str">
        <f t="shared" si="6"/>
        <v>TBK</v>
      </c>
      <c r="BE40" s="192">
        <f t="shared" si="3"/>
        <v>0</v>
      </c>
      <c r="BF40" s="192">
        <f t="shared" si="4"/>
        <v>0</v>
      </c>
      <c r="BG40" s="847" t="str">
        <f t="shared" si="7"/>
        <v>Học tiếp</v>
      </c>
    </row>
    <row r="41" spans="1:59" s="133" customFormat="1" ht="18.75" customHeight="1">
      <c r="A41" s="77">
        <v>31</v>
      </c>
      <c r="B41" s="43" t="s">
        <v>146</v>
      </c>
      <c r="C41" s="53" t="s">
        <v>93</v>
      </c>
      <c r="D41" s="45">
        <v>409160081</v>
      </c>
      <c r="E41" s="46" t="s">
        <v>246</v>
      </c>
      <c r="F41" s="74" t="s">
        <v>233</v>
      </c>
      <c r="G41" s="171" t="s">
        <v>332</v>
      </c>
      <c r="H41" s="45">
        <v>6</v>
      </c>
      <c r="I41" s="45">
        <f>'[1]HK1'!J41</f>
        <v>8</v>
      </c>
      <c r="J41" s="45">
        <f>'[1]HK1'!M41</f>
        <v>7</v>
      </c>
      <c r="K41" s="45">
        <f>'[1]HK1'!P41</f>
        <v>6</v>
      </c>
      <c r="L41" s="45">
        <f>'[1]HK1'!S41</f>
        <v>5</v>
      </c>
      <c r="M41" s="45">
        <f>'[1]HK1'!V41</f>
        <v>7</v>
      </c>
      <c r="N41" s="45">
        <f>'[1]HK1'!Y41</f>
        <v>6</v>
      </c>
      <c r="O41" s="75">
        <f>'[1]HK2'!J41</f>
        <v>5</v>
      </c>
      <c r="P41" s="75">
        <f>'[1]HK2'!M41</f>
        <v>6</v>
      </c>
      <c r="Q41" s="75">
        <f>'[1]HK2'!P41</f>
        <v>5</v>
      </c>
      <c r="R41" s="59">
        <f>'[1]HK2'!S41</f>
        <v>5</v>
      </c>
      <c r="S41" s="59">
        <f>'[1]HK2'!V41</f>
        <v>8</v>
      </c>
      <c r="T41" s="59">
        <f>'[1]HK3'!I35</f>
        <v>6</v>
      </c>
      <c r="U41" s="59">
        <f>'[1]HK3'!L35</f>
        <v>5</v>
      </c>
      <c r="V41" s="59">
        <f>'[1]HK3'!O35</f>
        <v>10</v>
      </c>
      <c r="W41" s="59">
        <f>'[1]HK3'!R35</f>
        <v>6</v>
      </c>
      <c r="X41" s="59">
        <f>'[1]HK3'!U35</f>
        <v>6</v>
      </c>
      <c r="Y41" s="59">
        <f>'[1]HK3'!X35</f>
        <v>7</v>
      </c>
      <c r="Z41" s="59">
        <f>'[1]HK3'!AA35</f>
        <v>6</v>
      </c>
      <c r="AA41" s="59">
        <f>'[1]HK3'!AD35</f>
        <v>6</v>
      </c>
      <c r="AB41" s="150">
        <f>'HK4'!J41</f>
        <v>6</v>
      </c>
      <c r="AC41" s="150">
        <f>'HK4'!M41</f>
        <v>5</v>
      </c>
      <c r="AD41" s="52">
        <f>'HK4'!P41</f>
        <v>7</v>
      </c>
      <c r="AE41" s="150">
        <f>'HK4'!S41</f>
        <v>6</v>
      </c>
      <c r="AF41" s="59">
        <f>'[1]HK4'!U35</f>
        <v>6</v>
      </c>
      <c r="AG41" s="59">
        <f>'[1]HK4'!X35</f>
        <v>7</v>
      </c>
      <c r="AH41" s="150">
        <f>'HK4'!AB41</f>
        <v>0</v>
      </c>
      <c r="AI41" s="59">
        <f>'[1]HK4'!AD35</f>
        <v>6</v>
      </c>
      <c r="AJ41" s="52">
        <f>'HK5'!J41</f>
        <v>5</v>
      </c>
      <c r="AK41" s="52">
        <f>'HK5'!M41</f>
        <v>5</v>
      </c>
      <c r="AL41" s="52">
        <f>'HK5'!P41</f>
        <v>7</v>
      </c>
      <c r="AM41" s="52">
        <f>'HK5'!S41</f>
        <v>5</v>
      </c>
      <c r="AN41" s="52">
        <f>'HK5'!V41</f>
        <v>5</v>
      </c>
      <c r="AO41" s="52">
        <f>'HK5'!Y41</f>
        <v>5</v>
      </c>
      <c r="AP41" s="52">
        <f>'HK5'!AB41</f>
        <v>6</v>
      </c>
      <c r="AQ41" s="52">
        <f>'HK5'!AE41</f>
        <v>7</v>
      </c>
      <c r="AR41" s="52">
        <f>'HK5'!AH41</f>
        <v>7</v>
      </c>
      <c r="AS41" s="52">
        <f>'HK5'!AK41</f>
        <v>3</v>
      </c>
      <c r="AT41" s="52">
        <f>'HK6'!J41</f>
        <v>9</v>
      </c>
      <c r="AU41" s="52">
        <f>'HK6'!M41</f>
        <v>5</v>
      </c>
      <c r="AV41" s="52">
        <f>'HK6'!P41</f>
        <v>7</v>
      </c>
      <c r="AW41" s="52">
        <f>'HK6'!S41</f>
        <v>4</v>
      </c>
      <c r="AX41" s="52">
        <f>'HK6'!V41</f>
        <v>5</v>
      </c>
      <c r="AY41" s="52">
        <f>'HK6'!Y41</f>
        <v>7</v>
      </c>
      <c r="AZ41" s="52">
        <f>'HK6'!AB41</f>
        <v>5</v>
      </c>
      <c r="BA41" s="52">
        <f>'HK6'!AE41</f>
        <v>0</v>
      </c>
      <c r="BB41" s="846">
        <f t="shared" si="0"/>
        <v>5.64</v>
      </c>
      <c r="BC41" s="846">
        <f t="shared" si="1"/>
        <v>5.91</v>
      </c>
      <c r="BD41" s="192" t="str">
        <f t="shared" si="6"/>
        <v>TB</v>
      </c>
      <c r="BE41" s="192">
        <f t="shared" si="3"/>
        <v>4</v>
      </c>
      <c r="BF41" s="192">
        <f t="shared" si="4"/>
        <v>6</v>
      </c>
      <c r="BG41" s="847" t="str">
        <f t="shared" si="7"/>
        <v>Học tiếp</v>
      </c>
    </row>
    <row r="42" spans="1:59" s="500" customFormat="1" ht="22.5" customHeight="1" hidden="1">
      <c r="A42" s="507">
        <v>33</v>
      </c>
      <c r="B42" s="508" t="s">
        <v>211</v>
      </c>
      <c r="C42" s="509" t="s">
        <v>212</v>
      </c>
      <c r="D42" s="499">
        <v>409160082</v>
      </c>
      <c r="E42" s="496" t="s">
        <v>259</v>
      </c>
      <c r="F42" s="497" t="s">
        <v>15</v>
      </c>
      <c r="G42" s="510" t="s">
        <v>93</v>
      </c>
      <c r="H42" s="495">
        <f>'[2]Kỹ thuật vi xử lý L1_BL'!$K$10</f>
        <v>6</v>
      </c>
      <c r="I42" s="499"/>
      <c r="J42" s="499">
        <f>IF(I42="",H42,IF(H42&gt;=5,I42,MAX(H42,I42)))</f>
        <v>6</v>
      </c>
      <c r="K42" s="495">
        <f>'[2]CO SỞ DỮ LIỆU _LB_L1'!$K$10</f>
        <v>3</v>
      </c>
      <c r="L42" s="499">
        <v>5</v>
      </c>
      <c r="M42" s="499">
        <f>IF(L42="",K42,IF(K42&gt;=5,L42,MAX(K42,L42)))</f>
        <v>5</v>
      </c>
      <c r="N42" s="495">
        <f>'[2]Tổng quan về viễn thông_L1_BL'!$K$10</f>
        <v>5</v>
      </c>
      <c r="O42" s="499"/>
      <c r="P42" s="499">
        <f>IF(O42="",N42,IF(N42&gt;=5,O42,MAX(N42,O42)))</f>
        <v>5</v>
      </c>
      <c r="Q42" s="495">
        <f>'[2]LT TDT &amp; S CAO TAN_LB_L1'!$K$10</f>
        <v>3</v>
      </c>
      <c r="R42" s="499"/>
      <c r="S42" s="499">
        <f>IF(R42="",Q42,IF(Q42&gt;=5,R42,MAX(Q42,R42)))</f>
        <v>3</v>
      </c>
      <c r="T42" s="495">
        <f>'[2]XL TÍN HIỆU SỐ _LB_L1'!$K$10</f>
        <v>7</v>
      </c>
      <c r="U42" s="499"/>
      <c r="V42" s="499">
        <f>IF(U42="",T42,IF(T42&gt;=5,U42,MAX(T42,U42)))</f>
        <v>7</v>
      </c>
      <c r="W42" s="495">
        <v>3</v>
      </c>
      <c r="X42" s="499"/>
      <c r="Y42" s="499">
        <f>IF(X42="",W42,IF(W42&gt;=5,X42,MAX(W42,X42)))</f>
        <v>3</v>
      </c>
      <c r="Z42" s="495">
        <f>'[2]GDTC 5 _LB_L1'!$K$10</f>
        <v>9</v>
      </c>
      <c r="AA42" s="499"/>
      <c r="AB42" s="150">
        <f>'HK4'!J42</f>
        <v>4</v>
      </c>
      <c r="AC42" s="150">
        <f>'HK4'!M42</f>
        <v>0</v>
      </c>
      <c r="AD42" s="150">
        <f>'HK4'!P42</f>
        <v>2</v>
      </c>
      <c r="AE42" s="150">
        <f>'HK4'!S42</f>
        <v>7</v>
      </c>
      <c r="AF42" s="499">
        <v>7</v>
      </c>
      <c r="AG42" s="499"/>
      <c r="AH42" s="150">
        <f>'HK4'!AB42</f>
        <v>0</v>
      </c>
      <c r="AI42" s="499"/>
      <c r="AJ42" s="52">
        <f>'HK5'!J42</f>
        <v>6</v>
      </c>
      <c r="AK42" s="52">
        <f>'HK5'!M42</f>
        <v>5</v>
      </c>
      <c r="AL42" s="52">
        <f>'HK5'!P42</f>
        <v>5</v>
      </c>
      <c r="AM42" s="52">
        <f>'HK5'!S42</f>
        <v>3</v>
      </c>
      <c r="AN42" s="52">
        <f>'HK5'!V42</f>
        <v>7</v>
      </c>
      <c r="AO42" s="52">
        <f>'HK5'!Y42</f>
        <v>3</v>
      </c>
      <c r="AP42" s="52">
        <f>'HK5'!AB42</f>
        <v>9</v>
      </c>
      <c r="AQ42" s="52">
        <f>'HK5'!AE42</f>
        <v>7</v>
      </c>
      <c r="AR42" s="52">
        <f>'HK5'!AH42</f>
        <v>7</v>
      </c>
      <c r="AS42" s="52">
        <f>'HK5'!AK42</f>
        <v>0</v>
      </c>
      <c r="AT42" s="52">
        <f>'HK6'!J42</f>
        <v>0</v>
      </c>
      <c r="AU42" s="52">
        <f>'HK6'!M42</f>
        <v>0</v>
      </c>
      <c r="AV42" s="52">
        <f>'HK6'!P42</f>
        <v>0</v>
      </c>
      <c r="AW42" s="52">
        <f>'HK6'!S42</f>
        <v>0</v>
      </c>
      <c r="AX42" s="52">
        <f>'HK6'!V42</f>
        <v>0</v>
      </c>
      <c r="AY42" s="52">
        <f>'HK6'!Y42</f>
        <v>0</v>
      </c>
      <c r="AZ42" s="52">
        <f>'HK6'!AB42</f>
        <v>0</v>
      </c>
      <c r="BA42" s="52">
        <f>'HK6'!AE42</f>
        <v>0</v>
      </c>
      <c r="BB42" s="846">
        <f aca="true" t="shared" si="8" ref="BB42:BB73">ROUND(SUMPRODUCT(AJ42:BA42,$AJ$9:$BA$9)/SUM($AJ$9:$BA$9),2)</f>
        <v>2.14</v>
      </c>
      <c r="BC42" s="846">
        <f aca="true" t="shared" si="9" ref="BC42:BC73">ROUND(SUMPRODUCT(H42:BA42,$H$9:$BA$9)/SUM($H$9:$BA$9),2)</f>
        <v>2.85</v>
      </c>
      <c r="BE42" s="192">
        <f aca="true" t="shared" si="10" ref="BE42:BE73">COUNTIF(H42:BA42,"&lt;5")</f>
        <v>20</v>
      </c>
      <c r="BF42" s="192">
        <f aca="true" t="shared" si="11" ref="BF42:BF73">SUMIF(H42:BA42,"&lt;5",$H$9:$BA$9)</f>
        <v>71.5</v>
      </c>
      <c r="BG42" s="848"/>
    </row>
    <row r="43" spans="1:59" s="133" customFormat="1" ht="18.75" customHeight="1">
      <c r="A43" s="73">
        <v>32</v>
      </c>
      <c r="B43" s="57" t="s">
        <v>147</v>
      </c>
      <c r="C43" s="44" t="s">
        <v>148</v>
      </c>
      <c r="D43" s="45">
        <v>409160083</v>
      </c>
      <c r="E43" s="46" t="s">
        <v>260</v>
      </c>
      <c r="F43" s="74" t="s">
        <v>233</v>
      </c>
      <c r="G43" s="171" t="s">
        <v>332</v>
      </c>
      <c r="H43" s="45">
        <v>6</v>
      </c>
      <c r="I43" s="45">
        <f>'[1]HK1'!J43</f>
        <v>6</v>
      </c>
      <c r="J43" s="45">
        <f>'[1]HK1'!M43</f>
        <v>7</v>
      </c>
      <c r="K43" s="45">
        <f>'[1]HK1'!P43</f>
        <v>7</v>
      </c>
      <c r="L43" s="45">
        <f>'[1]HK1'!S43</f>
        <v>6</v>
      </c>
      <c r="M43" s="45">
        <f>'[1]HK1'!V43</f>
        <v>7</v>
      </c>
      <c r="N43" s="45">
        <f>'[1]HK1'!Y43</f>
        <v>5</v>
      </c>
      <c r="O43" s="75">
        <f>'[1]HK2'!J43</f>
        <v>5</v>
      </c>
      <c r="P43" s="75">
        <f>'[1]HK2'!M43</f>
        <v>5</v>
      </c>
      <c r="Q43" s="75">
        <f>'[1]HK2'!P43</f>
        <v>5</v>
      </c>
      <c r="R43" s="59">
        <f>'[1]HK2'!S43</f>
        <v>5</v>
      </c>
      <c r="S43" s="59">
        <f>'[1]HK2'!V43</f>
        <v>7</v>
      </c>
      <c r="T43" s="59">
        <f>'[1]HK3'!I37</f>
        <v>5</v>
      </c>
      <c r="U43" s="59">
        <f>'[1]HK3'!L37</f>
        <v>6</v>
      </c>
      <c r="V43" s="59">
        <f>'[1]HK3'!O37</f>
        <v>8</v>
      </c>
      <c r="W43" s="59">
        <f>'[1]HK3'!R37</f>
        <v>6</v>
      </c>
      <c r="X43" s="59">
        <f>'[1]HK3'!U37</f>
        <v>5</v>
      </c>
      <c r="Y43" s="59">
        <f>'[1]HK3'!X37</f>
        <v>5</v>
      </c>
      <c r="Z43" s="59">
        <f>'[1]HK3'!AA37</f>
        <v>6</v>
      </c>
      <c r="AA43" s="59">
        <f>'[1]HK3'!AD37</f>
        <v>5</v>
      </c>
      <c r="AB43" s="150">
        <f>'HK4'!J43</f>
        <v>6</v>
      </c>
      <c r="AC43" s="150">
        <f>'HK4'!M43</f>
        <v>7</v>
      </c>
      <c r="AD43" s="150">
        <f>'HK4'!P43</f>
        <v>5</v>
      </c>
      <c r="AE43" s="150">
        <f>'HK4'!S43</f>
        <v>5</v>
      </c>
      <c r="AF43" s="59">
        <f>'[1]HK4'!U37</f>
        <v>7</v>
      </c>
      <c r="AG43" s="59">
        <f>'[1]HK4'!X37</f>
        <v>7</v>
      </c>
      <c r="AH43" s="150">
        <f>'HK4'!AB43</f>
        <v>6</v>
      </c>
      <c r="AI43" s="59">
        <f>'[1]HK4'!AD37</f>
        <v>5</v>
      </c>
      <c r="AJ43" s="52">
        <f>'HK5'!J43</f>
        <v>6</v>
      </c>
      <c r="AK43" s="52">
        <f>'HK5'!M43</f>
        <v>6</v>
      </c>
      <c r="AL43" s="52">
        <f>'HK5'!P43</f>
        <v>7</v>
      </c>
      <c r="AM43" s="52">
        <f>'HK5'!S43</f>
        <v>7</v>
      </c>
      <c r="AN43" s="52">
        <f>'HK5'!V43</f>
        <v>7</v>
      </c>
      <c r="AO43" s="52">
        <f>'HK5'!Y43</f>
        <v>5</v>
      </c>
      <c r="AP43" s="52">
        <f>'HK5'!AB43</f>
        <v>6</v>
      </c>
      <c r="AQ43" s="52">
        <f>'HK5'!AE43</f>
        <v>8</v>
      </c>
      <c r="AR43" s="52">
        <f>'HK5'!AH43</f>
        <v>8</v>
      </c>
      <c r="AS43" s="52">
        <f>'HK5'!AK43</f>
        <v>10</v>
      </c>
      <c r="AT43" s="52">
        <f>'HK6'!J43</f>
        <v>8</v>
      </c>
      <c r="AU43" s="52">
        <f>'HK6'!M43</f>
        <v>5</v>
      </c>
      <c r="AV43" s="52">
        <f>'HK6'!P43</f>
        <v>7</v>
      </c>
      <c r="AW43" s="52">
        <f>'HK6'!S43</f>
        <v>6</v>
      </c>
      <c r="AX43" s="52">
        <f>'HK6'!V43</f>
        <v>5</v>
      </c>
      <c r="AY43" s="52">
        <f>'HK6'!Y43</f>
        <v>8</v>
      </c>
      <c r="AZ43" s="52">
        <f>'HK6'!AB43</f>
        <v>4</v>
      </c>
      <c r="BA43" s="52">
        <f>'HK6'!AE43</f>
        <v>10</v>
      </c>
      <c r="BB43" s="846">
        <f t="shared" si="8"/>
        <v>6.62</v>
      </c>
      <c r="BC43" s="846">
        <f t="shared" si="9"/>
        <v>6.16</v>
      </c>
      <c r="BD43" s="192" t="str">
        <f aca="true" t="shared" si="12" ref="BD43:BD54">IF(BC43&gt;=9,"Xuất Sắc",IF(BC43&gt;=8,"Giỏi",IF(BC43&gt;=7,"Khá",IF(BC43&gt;=6,"TBK",IF(BC43&gt;=5,"TB",IF(BC43&gt;=4,"Yếu","Kém"))))))</f>
        <v>TBK</v>
      </c>
      <c r="BE43" s="192">
        <f t="shared" si="10"/>
        <v>1</v>
      </c>
      <c r="BF43" s="192">
        <f t="shared" si="11"/>
        <v>0</v>
      </c>
      <c r="BG43" s="847" t="str">
        <f aca="true" t="shared" si="13" ref="BG43:BG54">IF(AND(BB43&gt;=5,BF43&lt;=25),"Học tiếp",IF(OR(BB43&lt;3.5,BC43&lt;4),"Thôi học","Ngừng học"))</f>
        <v>Học tiếp</v>
      </c>
    </row>
    <row r="44" spans="1:59" s="133" customFormat="1" ht="18.75" customHeight="1">
      <c r="A44" s="77">
        <v>33</v>
      </c>
      <c r="B44" s="57" t="s">
        <v>149</v>
      </c>
      <c r="C44" s="44" t="s">
        <v>150</v>
      </c>
      <c r="D44" s="52">
        <v>409160084</v>
      </c>
      <c r="E44" s="46" t="s">
        <v>261</v>
      </c>
      <c r="F44" s="74" t="s">
        <v>3</v>
      </c>
      <c r="G44" s="171" t="s">
        <v>332</v>
      </c>
      <c r="H44" s="45">
        <v>5</v>
      </c>
      <c r="I44" s="45">
        <f>'[1]HK1'!J44</f>
        <v>5</v>
      </c>
      <c r="J44" s="45">
        <f>'[1]HK1'!M44</f>
        <v>5</v>
      </c>
      <c r="K44" s="45">
        <f>'[1]HK1'!P44</f>
        <v>4</v>
      </c>
      <c r="L44" s="45">
        <f>'[1]HK1'!S44</f>
        <v>7</v>
      </c>
      <c r="M44" s="45">
        <f>'[1]HK1'!V44</f>
        <v>3</v>
      </c>
      <c r="N44" s="45">
        <f>'[1]HK1'!Y44</f>
        <v>7</v>
      </c>
      <c r="O44" s="75">
        <f>'[1]HK2'!J44</f>
        <v>5</v>
      </c>
      <c r="P44" s="75">
        <f>'[1]HK2'!M44</f>
        <v>5</v>
      </c>
      <c r="Q44" s="75">
        <f>'[1]HK2'!P44</f>
        <v>7</v>
      </c>
      <c r="R44" s="59">
        <f>'[1]HK2'!S44</f>
        <v>3</v>
      </c>
      <c r="S44" s="59">
        <f>'[1]HK2'!V44</f>
        <v>8</v>
      </c>
      <c r="T44" s="59">
        <f>'[1]HK3'!I38</f>
        <v>6</v>
      </c>
      <c r="U44" s="59">
        <f>'[1]HK3'!L38</f>
        <v>6</v>
      </c>
      <c r="V44" s="59">
        <f>'[1]HK3'!O38</f>
        <v>10</v>
      </c>
      <c r="W44" s="59">
        <f>'[1]HK3'!R38</f>
        <v>6</v>
      </c>
      <c r="X44" s="59">
        <f>'[1]HK3'!U38</f>
        <v>4</v>
      </c>
      <c r="Y44" s="59">
        <f>'[1]HK3'!X38</f>
        <v>5</v>
      </c>
      <c r="Z44" s="59">
        <f>'[1]HK3'!AA38</f>
        <v>5</v>
      </c>
      <c r="AA44" s="59">
        <f>'[1]HK3'!AD38</f>
        <v>8</v>
      </c>
      <c r="AB44" s="150">
        <f>'HK4'!J44</f>
        <v>5</v>
      </c>
      <c r="AC44" s="150">
        <f>'HK4'!M44</f>
        <v>6</v>
      </c>
      <c r="AD44" s="150">
        <f>'HK4'!P44</f>
        <v>4</v>
      </c>
      <c r="AE44" s="150">
        <f>'HK4'!S44</f>
        <v>3</v>
      </c>
      <c r="AF44" s="59">
        <f>'[1]HK4'!U38</f>
        <v>7</v>
      </c>
      <c r="AG44" s="59">
        <f>'[1]HK4'!X38</f>
        <v>6</v>
      </c>
      <c r="AH44" s="150">
        <f>'HK4'!AB44</f>
        <v>0</v>
      </c>
      <c r="AI44" s="59">
        <f>'[1]HK4'!AD38</f>
        <v>6</v>
      </c>
      <c r="AJ44" s="52">
        <f>'HK5'!J44</f>
        <v>7</v>
      </c>
      <c r="AK44" s="52">
        <f>'HK5'!M44</f>
        <v>7</v>
      </c>
      <c r="AL44" s="52">
        <f>'HK5'!P44</f>
        <v>6</v>
      </c>
      <c r="AM44" s="52">
        <f>'HK5'!S44</f>
        <v>7</v>
      </c>
      <c r="AN44" s="52">
        <f>'HK5'!V44</f>
        <v>8</v>
      </c>
      <c r="AO44" s="52">
        <f>'HK5'!Y44</f>
        <v>5</v>
      </c>
      <c r="AP44" s="52">
        <f>'HK5'!AB44</f>
        <v>5</v>
      </c>
      <c r="AQ44" s="52">
        <f>'HK5'!AE44</f>
        <v>6</v>
      </c>
      <c r="AR44" s="52">
        <f>'HK5'!AH44</f>
        <v>6</v>
      </c>
      <c r="AS44" s="52">
        <f>'HK5'!AK44</f>
        <v>0</v>
      </c>
      <c r="AT44" s="52">
        <f>'HK6'!J44</f>
        <v>5</v>
      </c>
      <c r="AU44" s="52">
        <f>'HK6'!M44</f>
        <v>5</v>
      </c>
      <c r="AV44" s="52">
        <f>'HK6'!P44</f>
        <v>6</v>
      </c>
      <c r="AW44" s="52">
        <f>'HK6'!S44</f>
        <v>5</v>
      </c>
      <c r="AX44" s="52">
        <f>'HK6'!V44</f>
        <v>5</v>
      </c>
      <c r="AY44" s="52">
        <f>'HK6'!Y44</f>
        <v>7</v>
      </c>
      <c r="AZ44" s="52">
        <f>'HK6'!AB44</f>
        <v>4</v>
      </c>
      <c r="BA44" s="52">
        <f>'HK6'!AE44</f>
        <v>0</v>
      </c>
      <c r="BB44" s="846">
        <f t="shared" si="8"/>
        <v>5.88</v>
      </c>
      <c r="BC44" s="846">
        <f t="shared" si="9"/>
        <v>5.53</v>
      </c>
      <c r="BD44" s="192" t="str">
        <f t="shared" si="12"/>
        <v>TB</v>
      </c>
      <c r="BE44" s="192">
        <f t="shared" si="10"/>
        <v>10</v>
      </c>
      <c r="BF44" s="192">
        <f t="shared" si="11"/>
        <v>26</v>
      </c>
      <c r="BG44" s="849" t="str">
        <f t="shared" si="13"/>
        <v>Ngừng học</v>
      </c>
    </row>
    <row r="45" spans="1:59" s="133" customFormat="1" ht="18.75" customHeight="1">
      <c r="A45" s="73">
        <v>34</v>
      </c>
      <c r="B45" s="57" t="s">
        <v>151</v>
      </c>
      <c r="C45" s="44" t="s">
        <v>152</v>
      </c>
      <c r="D45" s="45">
        <v>409160085</v>
      </c>
      <c r="E45" s="46" t="s">
        <v>46</v>
      </c>
      <c r="F45" s="74" t="s">
        <v>18</v>
      </c>
      <c r="G45" s="171" t="s">
        <v>333</v>
      </c>
      <c r="H45" s="45">
        <v>6</v>
      </c>
      <c r="I45" s="45">
        <f>'[1]HK1'!J45</f>
        <v>7</v>
      </c>
      <c r="J45" s="45">
        <f>'[1]HK1'!M45</f>
        <v>5</v>
      </c>
      <c r="K45" s="45">
        <f>'[1]HK1'!P45</f>
        <v>5</v>
      </c>
      <c r="L45" s="45">
        <f>'[1]HK1'!S45</f>
        <v>5</v>
      </c>
      <c r="M45" s="45">
        <f>'[1]HK1'!V45</f>
        <v>8</v>
      </c>
      <c r="N45" s="45">
        <f>'[1]HK1'!Y45</f>
        <v>6</v>
      </c>
      <c r="O45" s="75">
        <f>'[1]HK2'!J45</f>
        <v>5</v>
      </c>
      <c r="P45" s="75">
        <f>'[1]HK2'!M45</f>
        <v>6</v>
      </c>
      <c r="Q45" s="75">
        <f>'[1]HK2'!P45</f>
        <v>5</v>
      </c>
      <c r="R45" s="59">
        <f>'[1]HK2'!S45</f>
        <v>5</v>
      </c>
      <c r="S45" s="59">
        <f>'[1]HK2'!V45</f>
        <v>7</v>
      </c>
      <c r="T45" s="59">
        <f>'[1]HK3'!I39</f>
        <v>6</v>
      </c>
      <c r="U45" s="59">
        <f>'[1]HK3'!L39</f>
        <v>7</v>
      </c>
      <c r="V45" s="59">
        <f>'[1]HK3'!O39</f>
        <v>10</v>
      </c>
      <c r="W45" s="59">
        <f>'[1]HK3'!R39</f>
        <v>7</v>
      </c>
      <c r="X45" s="59">
        <f>'[1]HK3'!U39</f>
        <v>5</v>
      </c>
      <c r="Y45" s="59">
        <f>'[1]HK3'!X39</f>
        <v>5</v>
      </c>
      <c r="Z45" s="59">
        <f>'[1]HK3'!AA39</f>
        <v>6</v>
      </c>
      <c r="AA45" s="59">
        <f>'[1]HK3'!AD39</f>
        <v>5</v>
      </c>
      <c r="AB45" s="150">
        <f>'HK4'!J45</f>
        <v>8</v>
      </c>
      <c r="AC45" s="150">
        <f>'HK4'!M45</f>
        <v>5</v>
      </c>
      <c r="AD45" s="150">
        <f>'HK4'!P45</f>
        <v>7</v>
      </c>
      <c r="AE45" s="150">
        <f>'HK4'!S45</f>
        <v>6</v>
      </c>
      <c r="AF45" s="59">
        <f>'[1]HK4'!U39</f>
        <v>8</v>
      </c>
      <c r="AG45" s="59">
        <f>'[1]HK4'!X39</f>
        <v>7</v>
      </c>
      <c r="AH45" s="150">
        <f>'HK4'!AB45</f>
        <v>8</v>
      </c>
      <c r="AI45" s="59">
        <f>'[1]HK4'!AD39</f>
        <v>5</v>
      </c>
      <c r="AJ45" s="52">
        <f>'HK5'!J45</f>
        <v>6</v>
      </c>
      <c r="AK45" s="52">
        <f>'HK5'!M45</f>
        <v>5</v>
      </c>
      <c r="AL45" s="52">
        <f>'HK5'!P45</f>
        <v>8</v>
      </c>
      <c r="AM45" s="52">
        <f>'HK5'!S45</f>
        <v>9</v>
      </c>
      <c r="AN45" s="52">
        <f>'HK5'!V45</f>
        <v>9</v>
      </c>
      <c r="AO45" s="52">
        <f>'HK5'!Y45</f>
        <v>6</v>
      </c>
      <c r="AP45" s="52">
        <f>'HK5'!AB45</f>
        <v>7</v>
      </c>
      <c r="AQ45" s="52">
        <f>'HK5'!AE45</f>
        <v>8</v>
      </c>
      <c r="AR45" s="52">
        <f>'HK5'!AH45</f>
        <v>8</v>
      </c>
      <c r="AS45" s="52">
        <f>'HK5'!AK45</f>
        <v>0</v>
      </c>
      <c r="AT45" s="52">
        <f>'HK6'!J45</f>
        <v>7</v>
      </c>
      <c r="AU45" s="52">
        <f>'HK6'!M45</f>
        <v>5</v>
      </c>
      <c r="AV45" s="52">
        <f>'HK6'!P45</f>
        <v>6</v>
      </c>
      <c r="AW45" s="52">
        <f>'HK6'!S45</f>
        <v>5</v>
      </c>
      <c r="AX45" s="52">
        <f>'HK6'!V45</f>
        <v>7</v>
      </c>
      <c r="AY45" s="52">
        <f>'HK6'!Y45</f>
        <v>8</v>
      </c>
      <c r="AZ45" s="52">
        <f>'HK6'!AB45</f>
        <v>4</v>
      </c>
      <c r="BA45" s="52">
        <f>'HK6'!AE45</f>
        <v>0</v>
      </c>
      <c r="BB45" s="846">
        <f t="shared" si="8"/>
        <v>6.54</v>
      </c>
      <c r="BC45" s="846">
        <f t="shared" si="9"/>
        <v>6.34</v>
      </c>
      <c r="BD45" s="192" t="str">
        <f t="shared" si="12"/>
        <v>TBK</v>
      </c>
      <c r="BE45" s="192">
        <f t="shared" si="10"/>
        <v>3</v>
      </c>
      <c r="BF45" s="192">
        <f t="shared" si="11"/>
        <v>2</v>
      </c>
      <c r="BG45" s="847" t="str">
        <f t="shared" si="13"/>
        <v>Học tiếp</v>
      </c>
    </row>
    <row r="46" spans="1:59" s="133" customFormat="1" ht="18.75" customHeight="1">
      <c r="A46" s="77">
        <v>35</v>
      </c>
      <c r="B46" s="57" t="s">
        <v>153</v>
      </c>
      <c r="C46" s="44" t="s">
        <v>154</v>
      </c>
      <c r="D46" s="52">
        <v>409160086</v>
      </c>
      <c r="E46" s="46" t="s">
        <v>262</v>
      </c>
      <c r="F46" s="74" t="s">
        <v>233</v>
      </c>
      <c r="G46" s="171" t="s">
        <v>332</v>
      </c>
      <c r="H46" s="45">
        <v>7</v>
      </c>
      <c r="I46" s="45">
        <f>'[1]HK1'!J46</f>
        <v>8</v>
      </c>
      <c r="J46" s="45">
        <f>'[1]HK1'!M46</f>
        <v>7</v>
      </c>
      <c r="K46" s="45">
        <f>'[1]HK1'!P46</f>
        <v>9</v>
      </c>
      <c r="L46" s="45">
        <f>'[1]HK1'!S46</f>
        <v>5</v>
      </c>
      <c r="M46" s="45">
        <f>'[1]HK1'!V46</f>
        <v>6</v>
      </c>
      <c r="N46" s="45">
        <f>'[1]HK1'!Y46</f>
        <v>6</v>
      </c>
      <c r="O46" s="75">
        <f>'[1]HK2'!J46</f>
        <v>9</v>
      </c>
      <c r="P46" s="75">
        <f>'[1]HK2'!M46</f>
        <v>7</v>
      </c>
      <c r="Q46" s="75">
        <f>'[1]HK2'!P46</f>
        <v>7</v>
      </c>
      <c r="R46" s="59">
        <f>'[1]HK2'!S46</f>
        <v>8</v>
      </c>
      <c r="S46" s="59">
        <f>'[1]HK2'!V46</f>
        <v>8</v>
      </c>
      <c r="T46" s="59">
        <f>'[1]HK3'!I40</f>
        <v>8</v>
      </c>
      <c r="U46" s="59">
        <f>'[1]HK3'!L40</f>
        <v>7</v>
      </c>
      <c r="V46" s="59">
        <f>'[1]HK3'!O40</f>
        <v>10</v>
      </c>
      <c r="W46" s="59">
        <f>'[1]HK3'!R40</f>
        <v>7</v>
      </c>
      <c r="X46" s="59">
        <f>'[1]HK3'!U40</f>
        <v>5</v>
      </c>
      <c r="Y46" s="59">
        <f>'[1]HK3'!X40</f>
        <v>8</v>
      </c>
      <c r="Z46" s="59">
        <f>'[1]HK3'!AA40</f>
        <v>7</v>
      </c>
      <c r="AA46" s="59">
        <f>'[1]HK3'!AD40</f>
        <v>8</v>
      </c>
      <c r="AB46" s="150">
        <f>'HK4'!J46</f>
        <v>6</v>
      </c>
      <c r="AC46" s="150">
        <f>'HK4'!M46</f>
        <v>9</v>
      </c>
      <c r="AD46" s="150">
        <f>'HK4'!P46</f>
        <v>7</v>
      </c>
      <c r="AE46" s="150">
        <f>'HK4'!S46</f>
        <v>7</v>
      </c>
      <c r="AF46" s="59">
        <f>'[1]HK4'!U40</f>
        <v>8</v>
      </c>
      <c r="AG46" s="59">
        <f>'[1]HK4'!X40</f>
        <v>8</v>
      </c>
      <c r="AH46" s="150">
        <f>'HK4'!AB46</f>
        <v>10</v>
      </c>
      <c r="AI46" s="59">
        <f>'[1]HK4'!AD40</f>
        <v>5</v>
      </c>
      <c r="AJ46" s="52">
        <f>'HK5'!J46</f>
        <v>7</v>
      </c>
      <c r="AK46" s="52">
        <f>'HK5'!M46</f>
        <v>8</v>
      </c>
      <c r="AL46" s="52">
        <f>'HK5'!P46</f>
        <v>7</v>
      </c>
      <c r="AM46" s="52">
        <f>'HK5'!S46</f>
        <v>9</v>
      </c>
      <c r="AN46" s="52">
        <f>'HK5'!V46</f>
        <v>8</v>
      </c>
      <c r="AO46" s="52">
        <f>'HK5'!Y46</f>
        <v>5</v>
      </c>
      <c r="AP46" s="52">
        <f>'HK5'!AB46</f>
        <v>7</v>
      </c>
      <c r="AQ46" s="52">
        <f>'HK5'!AE46</f>
        <v>8</v>
      </c>
      <c r="AR46" s="52">
        <f>'HK5'!AH46</f>
        <v>9</v>
      </c>
      <c r="AS46" s="52">
        <f>'HK5'!AK46</f>
        <v>0</v>
      </c>
      <c r="AT46" s="52">
        <f>'HK6'!J46</f>
        <v>6</v>
      </c>
      <c r="AU46" s="52">
        <f>'HK6'!M46</f>
        <v>5</v>
      </c>
      <c r="AV46" s="52">
        <f>'HK6'!P46</f>
        <v>7</v>
      </c>
      <c r="AW46" s="52">
        <f>'HK6'!S46</f>
        <v>5</v>
      </c>
      <c r="AX46" s="52">
        <f>'HK6'!V46</f>
        <v>6</v>
      </c>
      <c r="AY46" s="52">
        <f>'HK6'!Y46</f>
        <v>8</v>
      </c>
      <c r="AZ46" s="52">
        <f>'HK6'!AB46</f>
        <v>7</v>
      </c>
      <c r="BA46" s="52">
        <f>'HK6'!AE46</f>
        <v>0</v>
      </c>
      <c r="BB46" s="846">
        <f t="shared" si="8"/>
        <v>6.58</v>
      </c>
      <c r="BC46" s="846">
        <f t="shared" si="9"/>
        <v>7.16</v>
      </c>
      <c r="BD46" s="192" t="str">
        <f t="shared" si="12"/>
        <v>Khá</v>
      </c>
      <c r="BE46" s="192">
        <f t="shared" si="10"/>
        <v>2</v>
      </c>
      <c r="BF46" s="192">
        <f t="shared" si="11"/>
        <v>2</v>
      </c>
      <c r="BG46" s="847" t="str">
        <f t="shared" si="13"/>
        <v>Học tiếp</v>
      </c>
    </row>
    <row r="47" spans="1:59" s="133" customFormat="1" ht="18.75" customHeight="1">
      <c r="A47" s="73">
        <v>36</v>
      </c>
      <c r="B47" s="57" t="s">
        <v>155</v>
      </c>
      <c r="C47" s="44" t="s">
        <v>156</v>
      </c>
      <c r="D47" s="45">
        <v>409160087</v>
      </c>
      <c r="E47" s="46" t="s">
        <v>263</v>
      </c>
      <c r="F47" s="74" t="s">
        <v>233</v>
      </c>
      <c r="G47" s="171" t="s">
        <v>331</v>
      </c>
      <c r="H47" s="45">
        <v>6</v>
      </c>
      <c r="I47" s="45">
        <f>'[1]HK1'!J47</f>
        <v>8</v>
      </c>
      <c r="J47" s="45">
        <f>'[1]HK1'!M47</f>
        <v>7</v>
      </c>
      <c r="K47" s="45">
        <f>'[1]HK1'!P47</f>
        <v>6</v>
      </c>
      <c r="L47" s="45">
        <f>'[1]HK1'!S47</f>
        <v>7</v>
      </c>
      <c r="M47" s="45">
        <f>'[1]HK1'!V47</f>
        <v>5</v>
      </c>
      <c r="N47" s="45">
        <f>'[1]HK1'!Y47</f>
        <v>6</v>
      </c>
      <c r="O47" s="75">
        <f>'[1]HK2'!J47</f>
        <v>7</v>
      </c>
      <c r="P47" s="75">
        <f>'[1]HK2'!M47</f>
        <v>7</v>
      </c>
      <c r="Q47" s="75">
        <f>'[1]HK2'!P47</f>
        <v>6</v>
      </c>
      <c r="R47" s="59">
        <f>'[1]HK2'!S47</f>
        <v>7</v>
      </c>
      <c r="S47" s="59">
        <f>'[1]HK2'!V47</f>
        <v>7</v>
      </c>
      <c r="T47" s="59">
        <f>'[1]HK3'!I41</f>
        <v>8</v>
      </c>
      <c r="U47" s="59">
        <f>'[1]HK3'!L41</f>
        <v>7</v>
      </c>
      <c r="V47" s="59">
        <f>'[1]HK3'!O41</f>
        <v>10</v>
      </c>
      <c r="W47" s="59">
        <f>'[1]HK3'!R41</f>
        <v>9</v>
      </c>
      <c r="X47" s="59">
        <f>'[1]HK3'!U41</f>
        <v>5</v>
      </c>
      <c r="Y47" s="59">
        <f>'[1]HK3'!X41</f>
        <v>6</v>
      </c>
      <c r="Z47" s="59">
        <f>'[1]HK3'!AA41</f>
        <v>6</v>
      </c>
      <c r="AA47" s="59">
        <f>'[1]HK3'!AD41</f>
        <v>5</v>
      </c>
      <c r="AB47" s="150">
        <f>'HK4'!J47</f>
        <v>9</v>
      </c>
      <c r="AC47" s="150">
        <f>'HK4'!M47</f>
        <v>6</v>
      </c>
      <c r="AD47" s="150">
        <f>'HK4'!P47</f>
        <v>7</v>
      </c>
      <c r="AE47" s="150">
        <f>'HK4'!S47</f>
        <v>6</v>
      </c>
      <c r="AF47" s="59">
        <f>'[1]HK4'!U41</f>
        <v>7</v>
      </c>
      <c r="AG47" s="59">
        <f>'[1]HK4'!X41</f>
        <v>8</v>
      </c>
      <c r="AH47" s="150">
        <f>'HK4'!AB47</f>
        <v>0</v>
      </c>
      <c r="AI47" s="59">
        <f>'[1]HK4'!AD41</f>
        <v>6</v>
      </c>
      <c r="AJ47" s="52">
        <f>'HK5'!J47</f>
        <v>7</v>
      </c>
      <c r="AK47" s="52">
        <f>'HK5'!M47</f>
        <v>7</v>
      </c>
      <c r="AL47" s="52">
        <f>'HK5'!P47</f>
        <v>7</v>
      </c>
      <c r="AM47" s="52">
        <f>'HK5'!S47</f>
        <v>8</v>
      </c>
      <c r="AN47" s="52">
        <f>'HK5'!V47</f>
        <v>9</v>
      </c>
      <c r="AO47" s="52">
        <f>'HK5'!Y47</f>
        <v>7</v>
      </c>
      <c r="AP47" s="52">
        <f>'HK5'!AB47</f>
        <v>6</v>
      </c>
      <c r="AQ47" s="52">
        <f>'HK5'!AE47</f>
        <v>8</v>
      </c>
      <c r="AR47" s="52">
        <f>'HK5'!AH47</f>
        <v>8</v>
      </c>
      <c r="AS47" s="52">
        <f>'HK5'!AK47</f>
        <v>0</v>
      </c>
      <c r="AT47" s="52">
        <f>'HK6'!J47</f>
        <v>8</v>
      </c>
      <c r="AU47" s="52">
        <f>'HK6'!M47</f>
        <v>7</v>
      </c>
      <c r="AV47" s="52">
        <f>'HK6'!P47</f>
        <v>9</v>
      </c>
      <c r="AW47" s="52">
        <f>'HK6'!S47</f>
        <v>6</v>
      </c>
      <c r="AX47" s="52">
        <f>'HK6'!V47</f>
        <v>8</v>
      </c>
      <c r="AY47" s="52">
        <f>'HK6'!Y47</f>
        <v>8</v>
      </c>
      <c r="AZ47" s="52">
        <f>'HK6'!AB47</f>
        <v>5</v>
      </c>
      <c r="BA47" s="52">
        <f>'HK6'!AE47</f>
        <v>0</v>
      </c>
      <c r="BB47" s="846">
        <f t="shared" si="8"/>
        <v>7.32</v>
      </c>
      <c r="BC47" s="846">
        <f t="shared" si="9"/>
        <v>7.06</v>
      </c>
      <c r="BD47" s="192" t="str">
        <f t="shared" si="12"/>
        <v>Khá</v>
      </c>
      <c r="BE47" s="192">
        <f t="shared" si="10"/>
        <v>3</v>
      </c>
      <c r="BF47" s="192">
        <f t="shared" si="11"/>
        <v>3</v>
      </c>
      <c r="BG47" s="847" t="str">
        <f t="shared" si="13"/>
        <v>Học tiếp</v>
      </c>
    </row>
    <row r="48" spans="1:59" s="133" customFormat="1" ht="18.75" customHeight="1">
      <c r="A48" s="77">
        <v>37</v>
      </c>
      <c r="B48" s="57" t="s">
        <v>157</v>
      </c>
      <c r="C48" s="44" t="s">
        <v>158</v>
      </c>
      <c r="D48" s="52">
        <v>409160088</v>
      </c>
      <c r="E48" s="46" t="s">
        <v>264</v>
      </c>
      <c r="F48" s="74" t="s">
        <v>10</v>
      </c>
      <c r="G48" s="171" t="s">
        <v>332</v>
      </c>
      <c r="H48" s="45">
        <v>6</v>
      </c>
      <c r="I48" s="45">
        <f>'[1]HK1'!J48</f>
        <v>8</v>
      </c>
      <c r="J48" s="45">
        <f>'[1]HK1'!M48</f>
        <v>6</v>
      </c>
      <c r="K48" s="45">
        <f>'[1]HK1'!P48</f>
        <v>5</v>
      </c>
      <c r="L48" s="45">
        <f>'[1]HK1'!S48</f>
        <v>7</v>
      </c>
      <c r="M48" s="45">
        <f>'[1]HK1'!V48</f>
        <v>8</v>
      </c>
      <c r="N48" s="45">
        <f>'[1]HK1'!Y48</f>
        <v>8</v>
      </c>
      <c r="O48" s="75">
        <f>'[1]HK2'!J48</f>
        <v>5</v>
      </c>
      <c r="P48" s="75">
        <f>'[1]HK2'!M48</f>
        <v>6</v>
      </c>
      <c r="Q48" s="75">
        <f>'[1]HK2'!P48</f>
        <v>6</v>
      </c>
      <c r="R48" s="59">
        <f>'[1]HK2'!S48</f>
        <v>6</v>
      </c>
      <c r="S48" s="59">
        <f>'[1]HK2'!V48</f>
        <v>8</v>
      </c>
      <c r="T48" s="59">
        <f>'[1]HK3'!I42</f>
        <v>7</v>
      </c>
      <c r="U48" s="59">
        <f>'[1]HK3'!L42</f>
        <v>7</v>
      </c>
      <c r="V48" s="59">
        <f>'[1]HK3'!O42</f>
        <v>10</v>
      </c>
      <c r="W48" s="59">
        <f>'[1]HK3'!R42</f>
        <v>5</v>
      </c>
      <c r="X48" s="59">
        <f>'[1]HK3'!U42</f>
        <v>4</v>
      </c>
      <c r="Y48" s="59">
        <f>'[1]HK3'!X42</f>
        <v>5</v>
      </c>
      <c r="Z48" s="59">
        <f>'[1]HK3'!AA42</f>
        <v>5</v>
      </c>
      <c r="AA48" s="59">
        <f>'[1]HK3'!AD42</f>
        <v>7</v>
      </c>
      <c r="AB48" s="150">
        <f>'HK4'!J48</f>
        <v>8</v>
      </c>
      <c r="AC48" s="150">
        <f>'HK4'!M48</f>
        <v>6</v>
      </c>
      <c r="AD48" s="150">
        <f>'HK4'!P48</f>
        <v>5</v>
      </c>
      <c r="AE48" s="150">
        <f>'HK4'!S48</f>
        <v>6</v>
      </c>
      <c r="AF48" s="59">
        <f>'[1]HK4'!U42</f>
        <v>7</v>
      </c>
      <c r="AG48" s="59">
        <f>'[1]HK4'!X42</f>
        <v>6</v>
      </c>
      <c r="AH48" s="150">
        <f>'HK4'!AB48</f>
        <v>10</v>
      </c>
      <c r="AI48" s="59">
        <f>'[1]HK4'!AD42</f>
        <v>6</v>
      </c>
      <c r="AJ48" s="52">
        <f>'HK5'!J48</f>
        <v>7</v>
      </c>
      <c r="AK48" s="52">
        <f>'HK5'!M48</f>
        <v>5</v>
      </c>
      <c r="AL48" s="52">
        <f>'HK5'!P48</f>
        <v>7</v>
      </c>
      <c r="AM48" s="52">
        <f>'HK5'!S48</f>
        <v>8</v>
      </c>
      <c r="AN48" s="52">
        <f>'HK5'!V48</f>
        <v>7</v>
      </c>
      <c r="AO48" s="52">
        <f>'HK5'!Y48</f>
        <v>8</v>
      </c>
      <c r="AP48" s="52">
        <f>'HK5'!AB48</f>
        <v>7</v>
      </c>
      <c r="AQ48" s="52">
        <f>'HK5'!AE48</f>
        <v>8</v>
      </c>
      <c r="AR48" s="52">
        <f>'HK5'!AH48</f>
        <v>8</v>
      </c>
      <c r="AS48" s="52">
        <f>'HK5'!AK48</f>
        <v>0</v>
      </c>
      <c r="AT48" s="52">
        <f>'HK6'!J48</f>
        <v>9</v>
      </c>
      <c r="AU48" s="52">
        <f>'HK6'!M48</f>
        <v>6</v>
      </c>
      <c r="AV48" s="52">
        <f>'HK6'!P48</f>
        <v>6</v>
      </c>
      <c r="AW48" s="52">
        <f>'HK6'!S48</f>
        <v>5</v>
      </c>
      <c r="AX48" s="52">
        <f>'HK6'!V48</f>
        <v>8</v>
      </c>
      <c r="AY48" s="52">
        <f>'HK6'!Y48</f>
        <v>9</v>
      </c>
      <c r="AZ48" s="52">
        <f>'HK6'!AB48</f>
        <v>6</v>
      </c>
      <c r="BA48" s="52">
        <f>'HK6'!AE48</f>
        <v>0</v>
      </c>
      <c r="BB48" s="846">
        <f t="shared" si="8"/>
        <v>6.94</v>
      </c>
      <c r="BC48" s="846">
        <f t="shared" si="9"/>
        <v>6.58</v>
      </c>
      <c r="BD48" s="192" t="str">
        <f t="shared" si="12"/>
        <v>TBK</v>
      </c>
      <c r="BE48" s="192">
        <f t="shared" si="10"/>
        <v>3</v>
      </c>
      <c r="BF48" s="192">
        <f t="shared" si="11"/>
        <v>5</v>
      </c>
      <c r="BG48" s="847" t="str">
        <f t="shared" si="13"/>
        <v>Học tiếp</v>
      </c>
    </row>
    <row r="49" spans="1:59" s="133" customFormat="1" ht="18.75" customHeight="1">
      <c r="A49" s="73">
        <v>38</v>
      </c>
      <c r="B49" s="57" t="s">
        <v>159</v>
      </c>
      <c r="C49" s="44" t="s">
        <v>160</v>
      </c>
      <c r="D49" s="45">
        <v>409160089</v>
      </c>
      <c r="E49" s="46" t="s">
        <v>265</v>
      </c>
      <c r="F49" s="74" t="s">
        <v>2</v>
      </c>
      <c r="G49" s="171" t="s">
        <v>332</v>
      </c>
      <c r="H49" s="45">
        <v>0</v>
      </c>
      <c r="I49" s="45">
        <f>'[1]HK1'!J49</f>
        <v>6</v>
      </c>
      <c r="J49" s="45">
        <f>'[1]HK1'!M49</f>
        <v>5</v>
      </c>
      <c r="K49" s="45">
        <f>'[1]HK1'!P49</f>
        <v>6</v>
      </c>
      <c r="L49" s="45">
        <f>'[1]HK1'!S49</f>
        <v>7</v>
      </c>
      <c r="M49" s="45">
        <f>'[1]HK1'!V49</f>
        <v>5</v>
      </c>
      <c r="N49" s="45">
        <f>'[1]HK1'!Y49</f>
        <v>6</v>
      </c>
      <c r="O49" s="75">
        <f>'[1]HK2'!J49</f>
        <v>6</v>
      </c>
      <c r="P49" s="75">
        <f>'[1]HK2'!M49</f>
        <v>6</v>
      </c>
      <c r="Q49" s="75">
        <f>'[1]HK2'!P49</f>
        <v>6</v>
      </c>
      <c r="R49" s="59">
        <f>'[1]HK2'!S49</f>
        <v>5</v>
      </c>
      <c r="S49" s="59">
        <f>'[1]HK2'!V49</f>
        <v>9</v>
      </c>
      <c r="T49" s="59">
        <f>'[1]HK3'!I43</f>
        <v>5</v>
      </c>
      <c r="U49" s="59">
        <f>'[1]HK3'!L43</f>
        <v>6</v>
      </c>
      <c r="V49" s="59">
        <f>'[1]HK3'!O43</f>
        <v>10</v>
      </c>
      <c r="W49" s="59">
        <f>'[1]HK3'!R43</f>
        <v>5</v>
      </c>
      <c r="X49" s="59">
        <f>'[1]HK3'!U43</f>
        <v>5</v>
      </c>
      <c r="Y49" s="59">
        <f>'[1]HK3'!X43</f>
        <v>5</v>
      </c>
      <c r="Z49" s="59">
        <f>'[1]HK3'!AA43</f>
        <v>6</v>
      </c>
      <c r="AA49" s="59">
        <f>'[1]HK3'!AD43</f>
        <v>8</v>
      </c>
      <c r="AB49" s="150">
        <f>'HK4'!J49</f>
        <v>6</v>
      </c>
      <c r="AC49" s="150">
        <f>'HK4'!M49</f>
        <v>6</v>
      </c>
      <c r="AD49" s="150">
        <f>'HK4'!P49</f>
        <v>5</v>
      </c>
      <c r="AE49" s="150">
        <f>'HK4'!S49</f>
        <v>6</v>
      </c>
      <c r="AF49" s="59">
        <f>'[1]HK4'!U43</f>
        <v>7</v>
      </c>
      <c r="AG49" s="59">
        <f>'[1]HK4'!X43</f>
        <v>7</v>
      </c>
      <c r="AH49" s="150">
        <f>'HK4'!AB49</f>
        <v>10</v>
      </c>
      <c r="AI49" s="59">
        <f>'[1]HK4'!AD43</f>
        <v>6</v>
      </c>
      <c r="AJ49" s="52">
        <f>'HK5'!J49</f>
        <v>8</v>
      </c>
      <c r="AK49" s="52">
        <f>'HK5'!M49</f>
        <v>6</v>
      </c>
      <c r="AL49" s="52">
        <f>'HK5'!P49</f>
        <v>7</v>
      </c>
      <c r="AM49" s="52">
        <f>'HK5'!S49</f>
        <v>6</v>
      </c>
      <c r="AN49" s="52">
        <f>'HK5'!V49</f>
        <v>6</v>
      </c>
      <c r="AO49" s="52">
        <f>'HK5'!Y49</f>
        <v>6</v>
      </c>
      <c r="AP49" s="52">
        <f>'HK5'!AB49</f>
        <v>5</v>
      </c>
      <c r="AQ49" s="52">
        <f>'HK5'!AE49</f>
        <v>9</v>
      </c>
      <c r="AR49" s="52">
        <f>'HK5'!AH49</f>
        <v>9</v>
      </c>
      <c r="AS49" s="52">
        <f>'HK5'!AK49</f>
        <v>10</v>
      </c>
      <c r="AT49" s="52">
        <f>'HK6'!J49</f>
        <v>5</v>
      </c>
      <c r="AU49" s="52">
        <f>'HK6'!M49</f>
        <v>5</v>
      </c>
      <c r="AV49" s="52">
        <f>'HK6'!P49</f>
        <v>7</v>
      </c>
      <c r="AW49" s="52">
        <f>'HK6'!S49</f>
        <v>4</v>
      </c>
      <c r="AX49" s="52">
        <f>'HK6'!V49</f>
        <v>7</v>
      </c>
      <c r="AY49" s="52">
        <f>'HK6'!Y49</f>
        <v>7</v>
      </c>
      <c r="AZ49" s="52">
        <f>'HK6'!AB49</f>
        <v>6</v>
      </c>
      <c r="BA49" s="52">
        <f>'HK6'!AE49</f>
        <v>6</v>
      </c>
      <c r="BB49" s="846">
        <f t="shared" si="8"/>
        <v>6.3</v>
      </c>
      <c r="BC49" s="846">
        <f t="shared" si="9"/>
        <v>6.1</v>
      </c>
      <c r="BD49" s="192" t="str">
        <f t="shared" si="12"/>
        <v>TBK</v>
      </c>
      <c r="BE49" s="192">
        <f t="shared" si="10"/>
        <v>2</v>
      </c>
      <c r="BF49" s="192">
        <f t="shared" si="11"/>
        <v>3</v>
      </c>
      <c r="BG49" s="847" t="str">
        <f t="shared" si="13"/>
        <v>Học tiếp</v>
      </c>
    </row>
    <row r="50" spans="1:59" s="133" customFormat="1" ht="18.75" customHeight="1">
      <c r="A50" s="77">
        <v>39</v>
      </c>
      <c r="B50" s="57" t="s">
        <v>122</v>
      </c>
      <c r="C50" s="44" t="s">
        <v>161</v>
      </c>
      <c r="D50" s="52">
        <v>409160090</v>
      </c>
      <c r="E50" s="46" t="s">
        <v>266</v>
      </c>
      <c r="F50" s="74" t="s">
        <v>235</v>
      </c>
      <c r="G50" s="171" t="s">
        <v>332</v>
      </c>
      <c r="H50" s="45">
        <v>7</v>
      </c>
      <c r="I50" s="45">
        <f>'[1]HK1'!J50</f>
        <v>8</v>
      </c>
      <c r="J50" s="45">
        <f>'[1]HK1'!M50</f>
        <v>7</v>
      </c>
      <c r="K50" s="45">
        <f>'[1]HK1'!P50</f>
        <v>5</v>
      </c>
      <c r="L50" s="45">
        <f>'[1]HK1'!S50</f>
        <v>7</v>
      </c>
      <c r="M50" s="45">
        <f>'[1]HK1'!V50</f>
        <v>8</v>
      </c>
      <c r="N50" s="45">
        <f>'[1]HK1'!Y50</f>
        <v>7</v>
      </c>
      <c r="O50" s="75">
        <f>'[1]HK2'!J50</f>
        <v>6</v>
      </c>
      <c r="P50" s="75">
        <f>'[1]HK2'!M50</f>
        <v>6</v>
      </c>
      <c r="Q50" s="75">
        <f>'[1]HK2'!P50</f>
        <v>5</v>
      </c>
      <c r="R50" s="59">
        <f>'[1]HK2'!S50</f>
        <v>6</v>
      </c>
      <c r="S50" s="59">
        <f>'[1]HK2'!V50</f>
        <v>8</v>
      </c>
      <c r="T50" s="59">
        <f>'[1]HK3'!I44</f>
        <v>6</v>
      </c>
      <c r="U50" s="59">
        <f>'[1]HK3'!L44</f>
        <v>7</v>
      </c>
      <c r="V50" s="59">
        <f>'[1]HK3'!O44</f>
        <v>10</v>
      </c>
      <c r="W50" s="59">
        <f>'[1]HK3'!R44</f>
        <v>6</v>
      </c>
      <c r="X50" s="59">
        <f>'[1]HK3'!U44</f>
        <v>6</v>
      </c>
      <c r="Y50" s="59">
        <f>'[1]HK3'!X44</f>
        <v>8</v>
      </c>
      <c r="Z50" s="59">
        <f>'[1]HK3'!AA44</f>
        <v>5</v>
      </c>
      <c r="AA50" s="59">
        <f>'[1]HK3'!AD44</f>
        <v>8</v>
      </c>
      <c r="AB50" s="150">
        <f>'HK4'!J50</f>
        <v>8</v>
      </c>
      <c r="AC50" s="150">
        <f>'HK4'!M50</f>
        <v>7</v>
      </c>
      <c r="AD50" s="150">
        <f>'HK4'!P50</f>
        <v>5</v>
      </c>
      <c r="AE50" s="150">
        <f>'HK4'!S50</f>
        <v>8</v>
      </c>
      <c r="AF50" s="59">
        <f>'[1]HK4'!U44</f>
        <v>7</v>
      </c>
      <c r="AG50" s="59">
        <f>'[1]HK4'!X44</f>
        <v>7</v>
      </c>
      <c r="AH50" s="150">
        <f>'HK4'!AB50</f>
        <v>10</v>
      </c>
      <c r="AI50" s="59">
        <f>'[1]HK4'!AD44</f>
        <v>8</v>
      </c>
      <c r="AJ50" s="52">
        <f>'HK5'!J50</f>
        <v>9</v>
      </c>
      <c r="AK50" s="52">
        <f>'HK5'!M50</f>
        <v>7</v>
      </c>
      <c r="AL50" s="52">
        <f>'HK5'!P50</f>
        <v>7</v>
      </c>
      <c r="AM50" s="52">
        <f>'HK5'!S50</f>
        <v>8</v>
      </c>
      <c r="AN50" s="52">
        <f>'HK5'!V50</f>
        <v>8</v>
      </c>
      <c r="AO50" s="52">
        <f>'HK5'!Y50</f>
        <v>5</v>
      </c>
      <c r="AP50" s="52">
        <f>'HK5'!AB50</f>
        <v>7</v>
      </c>
      <c r="AQ50" s="52">
        <f>'HK5'!AE50</f>
        <v>9</v>
      </c>
      <c r="AR50" s="52">
        <f>'HK5'!AH50</f>
        <v>9</v>
      </c>
      <c r="AS50" s="52">
        <f>'HK5'!AK50</f>
        <v>9</v>
      </c>
      <c r="AT50" s="52">
        <f>'HK6'!J50</f>
        <v>9</v>
      </c>
      <c r="AU50" s="52">
        <f>'HK6'!M50</f>
        <v>7</v>
      </c>
      <c r="AV50" s="52">
        <f>'HK6'!P50</f>
        <v>9</v>
      </c>
      <c r="AW50" s="52">
        <f>'HK6'!S50</f>
        <v>8</v>
      </c>
      <c r="AX50" s="52">
        <f>'HK6'!V50</f>
        <v>8</v>
      </c>
      <c r="AY50" s="52">
        <f>'HK6'!Y50</f>
        <v>8</v>
      </c>
      <c r="AZ50" s="52">
        <f>'HK6'!AB50</f>
        <v>2</v>
      </c>
      <c r="BA50" s="52">
        <f>'HK6'!AE50</f>
        <v>4</v>
      </c>
      <c r="BB50" s="846">
        <f t="shared" si="8"/>
        <v>7.72</v>
      </c>
      <c r="BC50" s="846">
        <f t="shared" si="9"/>
        <v>7.09</v>
      </c>
      <c r="BD50" s="192" t="str">
        <f t="shared" si="12"/>
        <v>Khá</v>
      </c>
      <c r="BE50" s="192">
        <f t="shared" si="10"/>
        <v>2</v>
      </c>
      <c r="BF50" s="192">
        <f t="shared" si="11"/>
        <v>1</v>
      </c>
      <c r="BG50" s="847" t="str">
        <f t="shared" si="13"/>
        <v>Học tiếp</v>
      </c>
    </row>
    <row r="51" spans="1:59" s="133" customFormat="1" ht="18.75" customHeight="1">
      <c r="A51" s="73">
        <v>40</v>
      </c>
      <c r="B51" s="57" t="s">
        <v>162</v>
      </c>
      <c r="C51" s="44" t="s">
        <v>163</v>
      </c>
      <c r="D51" s="45">
        <v>409160091</v>
      </c>
      <c r="E51" s="46" t="s">
        <v>267</v>
      </c>
      <c r="F51" s="74" t="s">
        <v>22</v>
      </c>
      <c r="G51" s="171" t="s">
        <v>332</v>
      </c>
      <c r="H51" s="45">
        <v>7</v>
      </c>
      <c r="I51" s="45">
        <f>'[1]HK1'!J51</f>
        <v>7</v>
      </c>
      <c r="J51" s="45">
        <f>'[1]HK1'!M51</f>
        <v>7</v>
      </c>
      <c r="K51" s="45">
        <f>'[1]HK1'!P51</f>
        <v>5</v>
      </c>
      <c r="L51" s="45">
        <f>'[1]HK1'!S51</f>
        <v>5</v>
      </c>
      <c r="M51" s="45">
        <f>'[1]HK1'!V51</f>
        <v>7</v>
      </c>
      <c r="N51" s="45">
        <f>'[1]HK1'!Y51</f>
        <v>8</v>
      </c>
      <c r="O51" s="75">
        <f>'[1]HK2'!J51</f>
        <v>5</v>
      </c>
      <c r="P51" s="75">
        <f>'[1]HK2'!M51</f>
        <v>6</v>
      </c>
      <c r="Q51" s="75">
        <f>'[1]HK2'!P51</f>
        <v>5</v>
      </c>
      <c r="R51" s="59">
        <f>'[1]HK2'!S51</f>
        <v>6</v>
      </c>
      <c r="S51" s="59">
        <f>'[1]HK2'!V51</f>
        <v>9</v>
      </c>
      <c r="T51" s="59">
        <f>'[1]HK3'!I45</f>
        <v>6</v>
      </c>
      <c r="U51" s="59">
        <f>'[1]HK3'!L45</f>
        <v>7</v>
      </c>
      <c r="V51" s="59">
        <f>'[1]HK3'!O45</f>
        <v>10</v>
      </c>
      <c r="W51" s="59">
        <f>'[1]HK3'!R45</f>
        <v>8</v>
      </c>
      <c r="X51" s="59">
        <f>'[1]HK3'!U45</f>
        <v>6</v>
      </c>
      <c r="Y51" s="59">
        <f>'[1]HK3'!X45</f>
        <v>5</v>
      </c>
      <c r="Z51" s="59">
        <f>'[1]HK3'!AA45</f>
        <v>5</v>
      </c>
      <c r="AA51" s="59">
        <f>'[1]HK3'!AD45</f>
        <v>10</v>
      </c>
      <c r="AB51" s="150">
        <f>'HK4'!J51</f>
        <v>6</v>
      </c>
      <c r="AC51" s="150">
        <f>'HK4'!M51</f>
        <v>5</v>
      </c>
      <c r="AD51" s="150">
        <f>'HK4'!P51</f>
        <v>5</v>
      </c>
      <c r="AE51" s="150">
        <f>'HK4'!S51</f>
        <v>6</v>
      </c>
      <c r="AF51" s="59">
        <f>'[1]HK4'!U45</f>
        <v>7</v>
      </c>
      <c r="AG51" s="59">
        <f>'[1]HK4'!X45</f>
        <v>7</v>
      </c>
      <c r="AH51" s="150">
        <f>'HK4'!AB51</f>
        <v>0</v>
      </c>
      <c r="AI51" s="59">
        <f>'[1]HK4'!AD45</f>
        <v>5</v>
      </c>
      <c r="AJ51" s="52">
        <f>'HK5'!J51</f>
        <v>8</v>
      </c>
      <c r="AK51" s="52">
        <f>'HK5'!M51</f>
        <v>6</v>
      </c>
      <c r="AL51" s="52">
        <f>'HK5'!P51</f>
        <v>6</v>
      </c>
      <c r="AM51" s="52">
        <f>'HK5'!S51</f>
        <v>7</v>
      </c>
      <c r="AN51" s="52">
        <f>'HK5'!V51</f>
        <v>8</v>
      </c>
      <c r="AO51" s="52">
        <f>'HK5'!Y51</f>
        <v>5</v>
      </c>
      <c r="AP51" s="52">
        <f>'HK5'!AB51</f>
        <v>8</v>
      </c>
      <c r="AQ51" s="52">
        <f>'HK5'!AE51</f>
        <v>8</v>
      </c>
      <c r="AR51" s="52">
        <f>'HK5'!AH51</f>
        <v>7</v>
      </c>
      <c r="AS51" s="52">
        <f>'HK5'!AK51</f>
        <v>0</v>
      </c>
      <c r="AT51" s="52">
        <f>'HK6'!J51</f>
        <v>7</v>
      </c>
      <c r="AU51" s="52">
        <f>'HK6'!M51</f>
        <v>5</v>
      </c>
      <c r="AV51" s="52">
        <f>'HK6'!P51</f>
        <v>6</v>
      </c>
      <c r="AW51" s="52">
        <f>'HK6'!S51</f>
        <v>5</v>
      </c>
      <c r="AX51" s="52">
        <f>'HK6'!V51</f>
        <v>6</v>
      </c>
      <c r="AY51" s="52">
        <f>'HK6'!Y51</f>
        <v>8</v>
      </c>
      <c r="AZ51" s="52">
        <f>'HK6'!AB51</f>
        <v>3</v>
      </c>
      <c r="BA51" s="52">
        <f>'HK6'!AE51</f>
        <v>0</v>
      </c>
      <c r="BB51" s="846">
        <f t="shared" si="8"/>
        <v>6.24</v>
      </c>
      <c r="BC51" s="846">
        <f t="shared" si="9"/>
        <v>6.1</v>
      </c>
      <c r="BD51" s="192" t="str">
        <f t="shared" si="12"/>
        <v>TBK</v>
      </c>
      <c r="BE51" s="192">
        <f t="shared" si="10"/>
        <v>4</v>
      </c>
      <c r="BF51" s="192">
        <f t="shared" si="11"/>
        <v>3</v>
      </c>
      <c r="BG51" s="847" t="str">
        <f t="shared" si="13"/>
        <v>Học tiếp</v>
      </c>
    </row>
    <row r="52" spans="1:59" s="133" customFormat="1" ht="18.75" customHeight="1">
      <c r="A52" s="77">
        <v>41</v>
      </c>
      <c r="B52" s="57" t="s">
        <v>102</v>
      </c>
      <c r="C52" s="44" t="s">
        <v>164</v>
      </c>
      <c r="D52" s="52">
        <v>409160092</v>
      </c>
      <c r="E52" s="46" t="s">
        <v>268</v>
      </c>
      <c r="F52" s="74" t="s">
        <v>18</v>
      </c>
      <c r="G52" s="171" t="s">
        <v>332</v>
      </c>
      <c r="H52" s="45">
        <v>6</v>
      </c>
      <c r="I52" s="45">
        <f>'[1]HK1'!J52</f>
        <v>8</v>
      </c>
      <c r="J52" s="45">
        <f>'[1]HK1'!M52</f>
        <v>6</v>
      </c>
      <c r="K52" s="45">
        <f>'[1]HK1'!P52</f>
        <v>7</v>
      </c>
      <c r="L52" s="45">
        <f>'[1]HK1'!S52</f>
        <v>9</v>
      </c>
      <c r="M52" s="45">
        <f>'[1]HK1'!V52</f>
        <v>8</v>
      </c>
      <c r="N52" s="45">
        <f>'[1]HK1'!Y52</f>
        <v>8</v>
      </c>
      <c r="O52" s="75">
        <f>'[1]HK2'!J52</f>
        <v>5</v>
      </c>
      <c r="P52" s="75">
        <f>'[1]HK2'!M52</f>
        <v>6</v>
      </c>
      <c r="Q52" s="75">
        <f>'[1]HK2'!P52</f>
        <v>7</v>
      </c>
      <c r="R52" s="59">
        <f>'[1]HK2'!S52</f>
        <v>6</v>
      </c>
      <c r="S52" s="59">
        <f>'[1]HK2'!V52</f>
        <v>9</v>
      </c>
      <c r="T52" s="59">
        <f>'[1]HK3'!I46</f>
        <v>6</v>
      </c>
      <c r="U52" s="59">
        <f>'[1]HK3'!L46</f>
        <v>7</v>
      </c>
      <c r="V52" s="59">
        <f>'[1]HK3'!O46</f>
        <v>10</v>
      </c>
      <c r="W52" s="59">
        <f>'[1]HK3'!R46</f>
        <v>6</v>
      </c>
      <c r="X52" s="59">
        <f>'[1]HK3'!U46</f>
        <v>7</v>
      </c>
      <c r="Y52" s="59">
        <f>'[1]HK3'!X46</f>
        <v>5</v>
      </c>
      <c r="Z52" s="59">
        <f>'[1]HK3'!AA46</f>
        <v>5</v>
      </c>
      <c r="AA52" s="59">
        <f>'[1]HK3'!AD46</f>
        <v>8</v>
      </c>
      <c r="AB52" s="150">
        <f>'HK4'!J52</f>
        <v>8</v>
      </c>
      <c r="AC52" s="150">
        <f>'HK4'!M52</f>
        <v>6</v>
      </c>
      <c r="AD52" s="150">
        <f>'HK4'!P52</f>
        <v>5</v>
      </c>
      <c r="AE52" s="150">
        <f>'HK4'!S52</f>
        <v>6</v>
      </c>
      <c r="AF52" s="59">
        <f>'[1]HK4'!U46</f>
        <v>7</v>
      </c>
      <c r="AG52" s="59">
        <f>'[1]HK4'!X46</f>
        <v>6</v>
      </c>
      <c r="AH52" s="150">
        <f>'HK4'!AB52</f>
        <v>10</v>
      </c>
      <c r="AI52" s="59">
        <f>'[1]HK4'!AD46</f>
        <v>8</v>
      </c>
      <c r="AJ52" s="52">
        <f>'HK5'!J52</f>
        <v>6</v>
      </c>
      <c r="AK52" s="52">
        <f>'HK5'!M52</f>
        <v>5</v>
      </c>
      <c r="AL52" s="52">
        <f>'HK5'!P52</f>
        <v>7</v>
      </c>
      <c r="AM52" s="52">
        <f>'HK5'!S52</f>
        <v>9</v>
      </c>
      <c r="AN52" s="52">
        <f>'HK5'!V52</f>
        <v>8</v>
      </c>
      <c r="AO52" s="52">
        <f>'HK5'!Y52</f>
        <v>5</v>
      </c>
      <c r="AP52" s="52">
        <f>'HK5'!AB52</f>
        <v>5</v>
      </c>
      <c r="AQ52" s="52">
        <f>'HK5'!AE52</f>
        <v>9</v>
      </c>
      <c r="AR52" s="52">
        <f>'HK5'!AH52</f>
        <v>9</v>
      </c>
      <c r="AS52" s="52">
        <f>'HK5'!AK52</f>
        <v>10</v>
      </c>
      <c r="AT52" s="52">
        <f>'HK6'!J52</f>
        <v>7</v>
      </c>
      <c r="AU52" s="52">
        <f>'HK6'!M52</f>
        <v>7</v>
      </c>
      <c r="AV52" s="52">
        <f>'HK6'!P52</f>
        <v>8</v>
      </c>
      <c r="AW52" s="52">
        <f>'HK6'!S52</f>
        <v>5</v>
      </c>
      <c r="AX52" s="52">
        <f>'HK6'!V52</f>
        <v>7</v>
      </c>
      <c r="AY52" s="52">
        <f>'HK6'!Y52</f>
        <v>9</v>
      </c>
      <c r="AZ52" s="52">
        <f>'HK6'!AB52</f>
        <v>6</v>
      </c>
      <c r="BA52" s="52">
        <f>'HK6'!AE52</f>
        <v>6</v>
      </c>
      <c r="BB52" s="846">
        <f t="shared" si="8"/>
        <v>7.1</v>
      </c>
      <c r="BC52" s="846">
        <f t="shared" si="9"/>
        <v>6.89</v>
      </c>
      <c r="BD52" s="192" t="str">
        <f t="shared" si="12"/>
        <v>TBK</v>
      </c>
      <c r="BE52" s="192">
        <f t="shared" si="10"/>
        <v>0</v>
      </c>
      <c r="BF52" s="192">
        <f t="shared" si="11"/>
        <v>0</v>
      </c>
      <c r="BG52" s="847" t="str">
        <f t="shared" si="13"/>
        <v>Học tiếp</v>
      </c>
    </row>
    <row r="53" spans="1:59" s="133" customFormat="1" ht="18.75" customHeight="1">
      <c r="A53" s="73">
        <v>42</v>
      </c>
      <c r="B53" s="57" t="s">
        <v>165</v>
      </c>
      <c r="C53" s="44" t="s">
        <v>166</v>
      </c>
      <c r="D53" s="45">
        <v>409160093</v>
      </c>
      <c r="E53" s="46" t="s">
        <v>269</v>
      </c>
      <c r="F53" s="74" t="s">
        <v>235</v>
      </c>
      <c r="G53" s="171" t="s">
        <v>332</v>
      </c>
      <c r="H53" s="45">
        <v>7</v>
      </c>
      <c r="I53" s="45">
        <f>'[1]HK1'!J53</f>
        <v>8</v>
      </c>
      <c r="J53" s="45">
        <f>'[1]HK1'!M53</f>
        <v>9</v>
      </c>
      <c r="K53" s="45">
        <f>'[1]HK1'!P53</f>
        <v>5</v>
      </c>
      <c r="L53" s="45">
        <f>'[1]HK1'!S53</f>
        <v>7</v>
      </c>
      <c r="M53" s="45">
        <f>'[1]HK1'!V53</f>
        <v>6</v>
      </c>
      <c r="N53" s="45">
        <f>'[1]HK1'!Y53</f>
        <v>7</v>
      </c>
      <c r="O53" s="75">
        <f>'[1]HK2'!J53</f>
        <v>5</v>
      </c>
      <c r="P53" s="75">
        <f>'[1]HK2'!M53</f>
        <v>6</v>
      </c>
      <c r="Q53" s="75">
        <f>'[1]HK2'!P53</f>
        <v>8</v>
      </c>
      <c r="R53" s="59">
        <f>'[1]HK2'!S53</f>
        <v>7</v>
      </c>
      <c r="S53" s="59">
        <f>'[1]HK2'!V53</f>
        <v>8</v>
      </c>
      <c r="T53" s="59">
        <f>'[1]HK3'!I47</f>
        <v>6</v>
      </c>
      <c r="U53" s="59">
        <f>'[1]HK3'!L47</f>
        <v>8</v>
      </c>
      <c r="V53" s="59">
        <f>'[1]HK3'!O47</f>
        <v>8</v>
      </c>
      <c r="W53" s="59">
        <f>'[1]HK3'!R47</f>
        <v>8</v>
      </c>
      <c r="X53" s="59">
        <f>'[1]HK3'!U47</f>
        <v>6</v>
      </c>
      <c r="Y53" s="59">
        <f>'[1]HK3'!X47</f>
        <v>5</v>
      </c>
      <c r="Z53" s="59">
        <f>'[1]HK3'!AA47</f>
        <v>5</v>
      </c>
      <c r="AA53" s="59">
        <f>'[1]HK3'!AD47</f>
        <v>9</v>
      </c>
      <c r="AB53" s="150">
        <f>'HK4'!J53</f>
        <v>6</v>
      </c>
      <c r="AC53" s="150">
        <f>'HK4'!M53</f>
        <v>5</v>
      </c>
      <c r="AD53" s="150">
        <f>'HK4'!P53</f>
        <v>7</v>
      </c>
      <c r="AE53" s="150">
        <f>'HK4'!S53</f>
        <v>6</v>
      </c>
      <c r="AF53" s="59">
        <f>'[1]HK4'!U47</f>
        <v>8</v>
      </c>
      <c r="AG53" s="59">
        <f>'[1]HK4'!X47</f>
        <v>6</v>
      </c>
      <c r="AH53" s="150">
        <f>'HK4'!AB53</f>
        <v>0</v>
      </c>
      <c r="AI53" s="59">
        <f>'[1]HK4'!AD47</f>
        <v>8</v>
      </c>
      <c r="AJ53" s="52">
        <f>'HK5'!J53</f>
        <v>7</v>
      </c>
      <c r="AK53" s="52">
        <f>'HK5'!M53</f>
        <v>6</v>
      </c>
      <c r="AL53" s="52">
        <f>'HK5'!P53</f>
        <v>7</v>
      </c>
      <c r="AM53" s="52">
        <f>'HK5'!S53</f>
        <v>9</v>
      </c>
      <c r="AN53" s="52">
        <f>'HK5'!V53</f>
        <v>9</v>
      </c>
      <c r="AO53" s="52">
        <f>'HK5'!Y53</f>
        <v>7</v>
      </c>
      <c r="AP53" s="52">
        <f>'HK5'!AB53</f>
        <v>8</v>
      </c>
      <c r="AQ53" s="52">
        <f>'HK5'!AE53</f>
        <v>8</v>
      </c>
      <c r="AR53" s="52">
        <f>'HK5'!AH53</f>
        <v>8</v>
      </c>
      <c r="AS53" s="52">
        <f>'HK5'!AK53</f>
        <v>0</v>
      </c>
      <c r="AT53" s="52">
        <f>'HK6'!J53</f>
        <v>6</v>
      </c>
      <c r="AU53" s="52">
        <f>'HK6'!M53</f>
        <v>5</v>
      </c>
      <c r="AV53" s="52">
        <f>'HK6'!P53</f>
        <v>7</v>
      </c>
      <c r="AW53" s="52">
        <f>'HK6'!S53</f>
        <v>6</v>
      </c>
      <c r="AX53" s="52">
        <f>'HK6'!V53</f>
        <v>7</v>
      </c>
      <c r="AY53" s="52">
        <f>'HK6'!Y53</f>
        <v>7</v>
      </c>
      <c r="AZ53" s="52">
        <f>'HK6'!AB53</f>
        <v>5</v>
      </c>
      <c r="BA53" s="52">
        <f>'HK6'!AE53</f>
        <v>0</v>
      </c>
      <c r="BB53" s="846">
        <f t="shared" si="8"/>
        <v>6.66</v>
      </c>
      <c r="BC53" s="846">
        <f t="shared" si="9"/>
        <v>6.59</v>
      </c>
      <c r="BD53" s="192" t="str">
        <f t="shared" si="12"/>
        <v>TBK</v>
      </c>
      <c r="BE53" s="192">
        <f t="shared" si="10"/>
        <v>3</v>
      </c>
      <c r="BF53" s="192">
        <f t="shared" si="11"/>
        <v>3</v>
      </c>
      <c r="BG53" s="847" t="str">
        <f t="shared" si="13"/>
        <v>Học tiếp</v>
      </c>
    </row>
    <row r="54" spans="1:59" s="133" customFormat="1" ht="18.75" customHeight="1">
      <c r="A54" s="77">
        <v>43</v>
      </c>
      <c r="B54" s="57" t="s">
        <v>167</v>
      </c>
      <c r="C54" s="44" t="s">
        <v>168</v>
      </c>
      <c r="D54" s="52">
        <v>409160094</v>
      </c>
      <c r="E54" s="46" t="s">
        <v>47</v>
      </c>
      <c r="F54" s="74" t="s">
        <v>14</v>
      </c>
      <c r="G54" s="171" t="s">
        <v>332</v>
      </c>
      <c r="H54" s="45">
        <v>7</v>
      </c>
      <c r="I54" s="45">
        <f>'[1]HK1'!J54</f>
        <v>8</v>
      </c>
      <c r="J54" s="45">
        <f>'[1]HK1'!M54</f>
        <v>5</v>
      </c>
      <c r="K54" s="45">
        <f>'[1]HK1'!P54</f>
        <v>5</v>
      </c>
      <c r="L54" s="45">
        <f>'[1]HK1'!S54</f>
        <v>9</v>
      </c>
      <c r="M54" s="45">
        <f>'[1]HK1'!V54</f>
        <v>7</v>
      </c>
      <c r="N54" s="45">
        <f>'[1]HK1'!Y54</f>
        <v>7</v>
      </c>
      <c r="O54" s="75">
        <f>'[1]HK2'!J54</f>
        <v>5</v>
      </c>
      <c r="P54" s="75">
        <f>'[1]HK2'!M54</f>
        <v>5</v>
      </c>
      <c r="Q54" s="75">
        <f>'[1]HK2'!P54</f>
        <v>7</v>
      </c>
      <c r="R54" s="59">
        <f>'[1]HK2'!S54</f>
        <v>6</v>
      </c>
      <c r="S54" s="59">
        <f>'[1]HK2'!V54</f>
        <v>9</v>
      </c>
      <c r="T54" s="59">
        <f>'[1]HK3'!I48</f>
        <v>5</v>
      </c>
      <c r="U54" s="59">
        <f>'[1]HK3'!L48</f>
        <v>6</v>
      </c>
      <c r="V54" s="59">
        <f>'[1]HK3'!O48</f>
        <v>10</v>
      </c>
      <c r="W54" s="59">
        <f>'[1]HK3'!R48</f>
        <v>6</v>
      </c>
      <c r="X54" s="59">
        <f>'[1]HK3'!U48</f>
        <v>5</v>
      </c>
      <c r="Y54" s="59">
        <f>'[1]HK3'!X48</f>
        <v>6</v>
      </c>
      <c r="Z54" s="59">
        <f>'[1]HK3'!AA48</f>
        <v>5</v>
      </c>
      <c r="AA54" s="59">
        <f>'[1]HK3'!AD48</f>
        <v>8</v>
      </c>
      <c r="AB54" s="150">
        <f>'HK4'!J54</f>
        <v>7</v>
      </c>
      <c r="AC54" s="150">
        <f>'HK4'!M54</f>
        <v>6</v>
      </c>
      <c r="AD54" s="150">
        <f>'HK4'!P54</f>
        <v>6</v>
      </c>
      <c r="AE54" s="150">
        <f>'HK4'!S54</f>
        <v>8</v>
      </c>
      <c r="AF54" s="59">
        <f>'[1]HK4'!U48</f>
        <v>7</v>
      </c>
      <c r="AG54" s="59">
        <f>'[1]HK4'!X48</f>
        <v>7</v>
      </c>
      <c r="AH54" s="150">
        <f>'HK4'!AB54</f>
        <v>5</v>
      </c>
      <c r="AI54" s="59">
        <f>'[1]HK4'!AD48</f>
        <v>6</v>
      </c>
      <c r="AJ54" s="52">
        <f>'HK5'!J54</f>
        <v>6</v>
      </c>
      <c r="AK54" s="52">
        <f>'HK5'!M54</f>
        <v>6</v>
      </c>
      <c r="AL54" s="52">
        <f>'HK5'!P54</f>
        <v>7</v>
      </c>
      <c r="AM54" s="52">
        <f>'HK5'!S54</f>
        <v>8</v>
      </c>
      <c r="AN54" s="52">
        <f>'HK5'!V54</f>
        <v>9</v>
      </c>
      <c r="AO54" s="52">
        <f>'HK5'!Y54</f>
        <v>6</v>
      </c>
      <c r="AP54" s="52">
        <f>'HK5'!AB54</f>
        <v>7</v>
      </c>
      <c r="AQ54" s="52">
        <f>'HK5'!AE54</f>
        <v>8</v>
      </c>
      <c r="AR54" s="52">
        <f>'HK5'!AH54</f>
        <v>7</v>
      </c>
      <c r="AS54" s="52">
        <f>'HK5'!AK54</f>
        <v>1</v>
      </c>
      <c r="AT54" s="52">
        <f>'HK6'!J54</f>
        <v>8</v>
      </c>
      <c r="AU54" s="52">
        <f>'HK6'!M54</f>
        <v>7</v>
      </c>
      <c r="AV54" s="52">
        <f>'HK6'!P54</f>
        <v>7</v>
      </c>
      <c r="AW54" s="52">
        <f>'HK6'!S54</f>
        <v>5</v>
      </c>
      <c r="AX54" s="52">
        <f>'HK6'!V54</f>
        <v>8</v>
      </c>
      <c r="AY54" s="52">
        <f>'HK6'!Y54</f>
        <v>8</v>
      </c>
      <c r="AZ54" s="52">
        <f>'HK6'!AB54</f>
        <v>5</v>
      </c>
      <c r="BA54" s="52">
        <f>'HK6'!AE54</f>
        <v>0</v>
      </c>
      <c r="BB54" s="846">
        <f t="shared" si="8"/>
        <v>6.88</v>
      </c>
      <c r="BC54" s="846">
        <f t="shared" si="9"/>
        <v>6.6</v>
      </c>
      <c r="BD54" s="192" t="str">
        <f t="shared" si="12"/>
        <v>TBK</v>
      </c>
      <c r="BE54" s="192">
        <f t="shared" si="10"/>
        <v>2</v>
      </c>
      <c r="BF54" s="192">
        <f t="shared" si="11"/>
        <v>2</v>
      </c>
      <c r="BG54" s="847" t="str">
        <f t="shared" si="13"/>
        <v>Học tiếp</v>
      </c>
    </row>
    <row r="55" spans="1:59" s="489" customFormat="1" ht="22.5" customHeight="1" hidden="1">
      <c r="A55" s="478">
        <v>46</v>
      </c>
      <c r="B55" s="503" t="s">
        <v>213</v>
      </c>
      <c r="C55" s="504" t="s">
        <v>168</v>
      </c>
      <c r="D55" s="505">
        <v>409160095</v>
      </c>
      <c r="E55" s="482" t="s">
        <v>270</v>
      </c>
      <c r="F55" s="483" t="s">
        <v>22</v>
      </c>
      <c r="G55" s="506" t="s">
        <v>93</v>
      </c>
      <c r="H55" s="481">
        <f>'[2]Kỹ thuật vi xử lý _L1'!$K13</f>
        <v>4</v>
      </c>
      <c r="I55" s="485">
        <v>6</v>
      </c>
      <c r="J55" s="486">
        <f>IF(I55="",H55,IF(AND(I55&gt;=5,I55&gt;H55),I55,MAX(H55,I55)))</f>
        <v>6</v>
      </c>
      <c r="K55" s="481">
        <f>'[2]CO SỞ DỮ LIỆU _L1'!$K13</f>
        <v>6</v>
      </c>
      <c r="L55" s="485"/>
      <c r="M55" s="486">
        <f>IF(L55="",K55,IF(AND(L55&gt;=5,L55&gt;K55),L55,MAX(K55,L55)))</f>
        <v>6</v>
      </c>
      <c r="N55" s="481">
        <f>'[2]Tổng quan về viễn thông'!$K13</f>
        <v>7</v>
      </c>
      <c r="O55" s="485"/>
      <c r="P55" s="486">
        <f>IF(O55="",N55,IF(AND(O55&gt;=5,O55&gt;N55),O55,MAX(N55,O55)))</f>
        <v>7</v>
      </c>
      <c r="Q55" s="481">
        <f>'[2]LT TDT &amp; S CAO TAN_L1'!$K13</f>
        <v>7</v>
      </c>
      <c r="R55" s="485"/>
      <c r="S55" s="486">
        <f>IF(R55="",Q55,IF(AND(R55&gt;=5,R55&gt;Q55),R55,MAX(Q55,R55)))</f>
        <v>7</v>
      </c>
      <c r="T55" s="481">
        <f>'[2]XL TÍN HIỆU SỐ _L1 '!$K13</f>
        <v>8</v>
      </c>
      <c r="U55" s="485"/>
      <c r="V55" s="486">
        <f>IF(U55="",T55,IF(AND(U55&gt;=5,U55&gt;T55),U55,MAX(T55,U55)))</f>
        <v>8</v>
      </c>
      <c r="W55" s="481">
        <f>'[2]LT THONG TIN_L1'!$K13</f>
        <v>3</v>
      </c>
      <c r="X55" s="485"/>
      <c r="Y55" s="486">
        <f>IF(X55="",W55,IF(AND(X55&gt;=5,X55&gt;W55),X55,MAX(W55,X55)))</f>
        <v>3</v>
      </c>
      <c r="Z55" s="481">
        <f>'[2]GDTC 5'!$K13</f>
        <v>7</v>
      </c>
      <c r="AA55" s="485"/>
      <c r="AB55" s="150">
        <f>'HK4'!J55</f>
        <v>7</v>
      </c>
      <c r="AC55" s="150">
        <f>'HK4'!M55</f>
        <v>0</v>
      </c>
      <c r="AD55" s="150">
        <f>'HK4'!P55</f>
        <v>5</v>
      </c>
      <c r="AE55" s="150">
        <f>'HK4'!S55</f>
        <v>6</v>
      </c>
      <c r="AF55" s="486">
        <v>7</v>
      </c>
      <c r="AG55" s="485"/>
      <c r="AH55" s="150">
        <f>'HK4'!AB55</f>
        <v>0</v>
      </c>
      <c r="AI55" s="486"/>
      <c r="AJ55" s="52" t="e">
        <f>'HK5'!J55</f>
        <v>#REF!</v>
      </c>
      <c r="AK55" s="52" t="e">
        <f>'HK5'!M55</f>
        <v>#REF!</v>
      </c>
      <c r="AL55" s="52" t="e">
        <f>'HK5'!P55</f>
        <v>#REF!</v>
      </c>
      <c r="AM55" s="52" t="e">
        <f>'HK5'!S55</f>
        <v>#REF!</v>
      </c>
      <c r="AN55" s="52" t="e">
        <f>'HK5'!V55</f>
        <v>#REF!</v>
      </c>
      <c r="AO55" s="52" t="e">
        <f>'HK5'!Y55</f>
        <v>#REF!</v>
      </c>
      <c r="AP55" s="52" t="e">
        <f>'HK5'!AB55</f>
        <v>#REF!</v>
      </c>
      <c r="AQ55" s="52">
        <f>'HK5'!AE55</f>
        <v>8</v>
      </c>
      <c r="AR55" s="52">
        <f>'HK5'!AH55</f>
        <v>7</v>
      </c>
      <c r="AS55" s="52">
        <f>'HK5'!AK55</f>
        <v>0</v>
      </c>
      <c r="AT55" s="52">
        <f>'HK6'!J55</f>
        <v>0</v>
      </c>
      <c r="AU55" s="52">
        <f>'HK6'!M55</f>
        <v>0</v>
      </c>
      <c r="AV55" s="52">
        <f>'HK6'!P55</f>
        <v>0</v>
      </c>
      <c r="AW55" s="52">
        <f>'HK6'!S55</f>
        <v>0</v>
      </c>
      <c r="AX55" s="52">
        <f>'HK6'!V55</f>
        <v>0</v>
      </c>
      <c r="AY55" s="52">
        <f>'HK6'!Y55</f>
        <v>0</v>
      </c>
      <c r="AZ55" s="52">
        <f>'HK6'!AB55</f>
        <v>0</v>
      </c>
      <c r="BA55" s="52">
        <f>'HK6'!AE55</f>
        <v>0</v>
      </c>
      <c r="BB55" s="846" t="e">
        <f t="shared" si="8"/>
        <v>#REF!</v>
      </c>
      <c r="BC55" s="846" t="e">
        <f t="shared" si="9"/>
        <v>#REF!</v>
      </c>
      <c r="BE55" s="192">
        <f t="shared" si="10"/>
        <v>14</v>
      </c>
      <c r="BF55" s="192">
        <f t="shared" si="11"/>
        <v>41</v>
      </c>
      <c r="BG55" s="850"/>
    </row>
    <row r="56" spans="1:59" s="489" customFormat="1" ht="22.5" customHeight="1" hidden="1">
      <c r="A56" s="481">
        <v>47</v>
      </c>
      <c r="B56" s="503" t="s">
        <v>214</v>
      </c>
      <c r="C56" s="504" t="s">
        <v>215</v>
      </c>
      <c r="D56" s="486">
        <v>409160096</v>
      </c>
      <c r="E56" s="482" t="s">
        <v>271</v>
      </c>
      <c r="F56" s="483" t="s">
        <v>10</v>
      </c>
      <c r="G56" s="506" t="s">
        <v>93</v>
      </c>
      <c r="H56" s="481">
        <f>'[2]Kỹ thuật vi xử lý _L1'!$K14</f>
        <v>4</v>
      </c>
      <c r="I56" s="486">
        <v>6</v>
      </c>
      <c r="J56" s="486">
        <f>IF(I56="",H56,IF(AND(I56&gt;=5,I56&gt;H56),I56,MAX(H56,I56)))</f>
        <v>6</v>
      </c>
      <c r="K56" s="481">
        <f>'[2]CO SỞ DỮ LIỆU _L1'!$K14</f>
        <v>6</v>
      </c>
      <c r="L56" s="486">
        <v>6</v>
      </c>
      <c r="M56" s="486">
        <f>IF(L56="",K56,IF(AND(L56&gt;=5,L56&gt;K56),L56,MAX(K56,L56)))</f>
        <v>6</v>
      </c>
      <c r="N56" s="481">
        <f>'[2]Tổng quan về viễn thông'!$K14</f>
        <v>7</v>
      </c>
      <c r="O56" s="486"/>
      <c r="P56" s="486">
        <f>IF(O56="",N56,IF(AND(O56&gt;=5,O56&gt;N56),O56,MAX(N56,O56)))</f>
        <v>7</v>
      </c>
      <c r="Q56" s="481">
        <f>'[2]LT TDT &amp; S CAO TAN_L1'!$K14</f>
        <v>7</v>
      </c>
      <c r="R56" s="486"/>
      <c r="S56" s="486">
        <f>IF(R56="",Q56,IF(AND(R56&gt;=5,R56&gt;Q56),R56,MAX(Q56,R56)))</f>
        <v>7</v>
      </c>
      <c r="T56" s="481">
        <f>'[2]XL TÍN HIỆU SỐ _L1 '!$K14</f>
        <v>6</v>
      </c>
      <c r="U56" s="486"/>
      <c r="V56" s="486">
        <f>IF(U56="",T56,IF(AND(U56&gt;=5,U56&gt;T56),U56,MAX(T56,U56)))</f>
        <v>6</v>
      </c>
      <c r="W56" s="481">
        <f>'[2]LT THONG TIN_L1'!$K14</f>
        <v>3</v>
      </c>
      <c r="X56" s="486"/>
      <c r="Y56" s="486">
        <f>IF(X56="",W56,IF(AND(X56&gt;=5,X56&gt;W56),X56,MAX(W56,X56)))</f>
        <v>3</v>
      </c>
      <c r="Z56" s="481">
        <f>'[2]GDTC 5'!$K14</f>
        <v>5</v>
      </c>
      <c r="AA56" s="486"/>
      <c r="AB56" s="150">
        <f>'HK4'!J56</f>
        <v>5</v>
      </c>
      <c r="AC56" s="150">
        <f>'HK4'!M56</f>
        <v>5</v>
      </c>
      <c r="AD56" s="150">
        <f>'HK4'!P56</f>
        <v>0</v>
      </c>
      <c r="AE56" s="150">
        <f>'HK4'!S56</f>
        <v>6</v>
      </c>
      <c r="AF56" s="486">
        <v>5</v>
      </c>
      <c r="AG56" s="486"/>
      <c r="AH56" s="150">
        <f>'HK4'!AB56</f>
        <v>0</v>
      </c>
      <c r="AI56" s="486"/>
      <c r="AJ56" s="52">
        <f>'HK5'!J56</f>
        <v>6</v>
      </c>
      <c r="AK56" s="52">
        <f>'HK5'!M56</f>
        <v>6</v>
      </c>
      <c r="AL56" s="52">
        <f>'HK5'!P56</f>
        <v>7</v>
      </c>
      <c r="AM56" s="52">
        <f>'HK5'!S56</f>
        <v>9</v>
      </c>
      <c r="AN56" s="52">
        <f>'HK5'!V56</f>
        <v>8</v>
      </c>
      <c r="AO56" s="52">
        <f>'HK5'!Y56</f>
        <v>8</v>
      </c>
      <c r="AP56" s="52">
        <f>'HK5'!AB56</f>
        <v>7</v>
      </c>
      <c r="AQ56" s="52">
        <f>'HK5'!AE56</f>
        <v>6</v>
      </c>
      <c r="AR56" s="52">
        <f>'HK5'!AH56</f>
        <v>5</v>
      </c>
      <c r="AS56" s="52">
        <f>'HK5'!AK56</f>
        <v>0</v>
      </c>
      <c r="AT56" s="52">
        <f>'HK6'!J56</f>
        <v>0</v>
      </c>
      <c r="AU56" s="52">
        <f>'HK6'!M56</f>
        <v>0</v>
      </c>
      <c r="AV56" s="52">
        <f>'HK6'!P56</f>
        <v>0</v>
      </c>
      <c r="AW56" s="52">
        <f>'HK6'!S56</f>
        <v>0</v>
      </c>
      <c r="AX56" s="52">
        <f>'HK6'!V56</f>
        <v>0</v>
      </c>
      <c r="AY56" s="52">
        <f>'HK6'!Y56</f>
        <v>0</v>
      </c>
      <c r="AZ56" s="52">
        <f>'HK6'!AB56</f>
        <v>0</v>
      </c>
      <c r="BA56" s="52">
        <f>'HK6'!AE56</f>
        <v>0</v>
      </c>
      <c r="BB56" s="846">
        <f t="shared" si="8"/>
        <v>3.4</v>
      </c>
      <c r="BC56" s="846">
        <f t="shared" si="9"/>
        <v>3.92</v>
      </c>
      <c r="BE56" s="192">
        <f t="shared" si="10"/>
        <v>14</v>
      </c>
      <c r="BF56" s="192">
        <f t="shared" si="11"/>
        <v>40</v>
      </c>
      <c r="BG56" s="850"/>
    </row>
    <row r="57" spans="1:59" s="133" customFormat="1" ht="18.75" customHeight="1">
      <c r="A57" s="73">
        <v>44</v>
      </c>
      <c r="B57" s="57" t="s">
        <v>169</v>
      </c>
      <c r="C57" s="44" t="s">
        <v>170</v>
      </c>
      <c r="D57" s="59">
        <v>409160097</v>
      </c>
      <c r="E57" s="60" t="s">
        <v>272</v>
      </c>
      <c r="F57" s="74" t="s">
        <v>235</v>
      </c>
      <c r="G57" s="171" t="s">
        <v>332</v>
      </c>
      <c r="H57" s="45">
        <v>7</v>
      </c>
      <c r="I57" s="45">
        <f>'[1]HK1'!J57</f>
        <v>7</v>
      </c>
      <c r="J57" s="45">
        <f>'[1]HK1'!M57</f>
        <v>7</v>
      </c>
      <c r="K57" s="45">
        <f>'[1]HK1'!P57</f>
        <v>6</v>
      </c>
      <c r="L57" s="45">
        <f>'[1]HK1'!S57</f>
        <v>7</v>
      </c>
      <c r="M57" s="45">
        <f>'[1]HK1'!V57</f>
        <v>7</v>
      </c>
      <c r="N57" s="45">
        <f>'[1]HK1'!Y57</f>
        <v>5</v>
      </c>
      <c r="O57" s="75">
        <f>'[1]HK2'!J57</f>
        <v>5</v>
      </c>
      <c r="P57" s="75">
        <f>'[1]HK2'!M57</f>
        <v>7</v>
      </c>
      <c r="Q57" s="75">
        <f>'[1]HK2'!P57</f>
        <v>7</v>
      </c>
      <c r="R57" s="59">
        <f>'[1]HK2'!S57</f>
        <v>6</v>
      </c>
      <c r="S57" s="59">
        <f>'[1]HK2'!V57</f>
        <v>9</v>
      </c>
      <c r="T57" s="59">
        <f>'[1]HK3'!I51</f>
        <v>5</v>
      </c>
      <c r="U57" s="59">
        <f>'[1]HK3'!L51</f>
        <v>7</v>
      </c>
      <c r="V57" s="59">
        <f>'[1]HK3'!O51</f>
        <v>8</v>
      </c>
      <c r="W57" s="59">
        <f>'[1]HK3'!R51</f>
        <v>9</v>
      </c>
      <c r="X57" s="59">
        <f>'[1]HK3'!U51</f>
        <v>5</v>
      </c>
      <c r="Y57" s="59">
        <f>'[1]HK3'!X51</f>
        <v>7</v>
      </c>
      <c r="Z57" s="59">
        <f>'[1]HK3'!AA51</f>
        <v>5</v>
      </c>
      <c r="AA57" s="59">
        <f>'[1]HK3'!AD51</f>
        <v>9</v>
      </c>
      <c r="AB57" s="150">
        <f>'HK4'!J57</f>
        <v>8</v>
      </c>
      <c r="AC57" s="150">
        <f>'HK4'!M57</f>
        <v>5</v>
      </c>
      <c r="AD57" s="150">
        <f>'HK4'!P57</f>
        <v>6</v>
      </c>
      <c r="AE57" s="150">
        <f>'HK4'!S57</f>
        <v>5</v>
      </c>
      <c r="AF57" s="59">
        <f>'[1]HK4'!U51</f>
        <v>7</v>
      </c>
      <c r="AG57" s="59">
        <f>'[1]HK4'!X51</f>
        <v>6</v>
      </c>
      <c r="AH57" s="150">
        <f>'HK4'!AB57</f>
        <v>10</v>
      </c>
      <c r="AI57" s="59">
        <f>'[1]HK4'!AD51</f>
        <v>6</v>
      </c>
      <c r="AJ57" s="52">
        <f>'HK5'!J57</f>
        <v>6</v>
      </c>
      <c r="AK57" s="52">
        <f>'HK5'!M57</f>
        <v>6</v>
      </c>
      <c r="AL57" s="52">
        <f>'HK5'!P57</f>
        <v>7</v>
      </c>
      <c r="AM57" s="52">
        <f>'HK5'!S57</f>
        <v>8</v>
      </c>
      <c r="AN57" s="52">
        <f>'HK5'!V57</f>
        <v>9</v>
      </c>
      <c r="AO57" s="52">
        <f>'HK5'!Y57</f>
        <v>6</v>
      </c>
      <c r="AP57" s="52">
        <f>'HK5'!AB57</f>
        <v>7</v>
      </c>
      <c r="AQ57" s="52">
        <f>'HK5'!AE57</f>
        <v>9</v>
      </c>
      <c r="AR57" s="52">
        <f>'HK5'!AH57</f>
        <v>9</v>
      </c>
      <c r="AS57" s="52">
        <f>'HK5'!AK57</f>
        <v>8</v>
      </c>
      <c r="AT57" s="52">
        <f>'HK6'!J57</f>
        <v>7</v>
      </c>
      <c r="AU57" s="52">
        <f>'HK6'!M57</f>
        <v>6</v>
      </c>
      <c r="AV57" s="52">
        <f>'HK6'!P57</f>
        <v>8</v>
      </c>
      <c r="AW57" s="52">
        <f>'HK6'!S57</f>
        <v>6</v>
      </c>
      <c r="AX57" s="52">
        <f>'HK6'!V57</f>
        <v>8</v>
      </c>
      <c r="AY57" s="52">
        <f>'HK6'!Y57</f>
        <v>8</v>
      </c>
      <c r="AZ57" s="52">
        <f>'HK6'!AB57</f>
        <v>5</v>
      </c>
      <c r="BA57" s="52">
        <f>'HK6'!AE57</f>
        <v>3</v>
      </c>
      <c r="BB57" s="846">
        <f t="shared" si="8"/>
        <v>7.06</v>
      </c>
      <c r="BC57" s="846">
        <f t="shared" si="9"/>
        <v>6.76</v>
      </c>
      <c r="BD57" s="192" t="str">
        <f aca="true" t="shared" si="14" ref="BD57:BD63">IF(BC57&gt;=9,"Xuất Sắc",IF(BC57&gt;=8,"Giỏi",IF(BC57&gt;=7,"Khá",IF(BC57&gt;=6,"TBK",IF(BC57&gt;=5,"TB",IF(BC57&gt;=4,"Yếu","Kém"))))))</f>
        <v>TBK</v>
      </c>
      <c r="BE57" s="192">
        <f t="shared" si="10"/>
        <v>1</v>
      </c>
      <c r="BF57" s="192">
        <f t="shared" si="11"/>
        <v>1</v>
      </c>
      <c r="BG57" s="847" t="str">
        <f aca="true" t="shared" si="15" ref="BG57:BG63">IF(AND(BB57&gt;=5,BF57&lt;=25),"Học tiếp",IF(OR(BB57&lt;3.5,BC57&lt;4),"Thôi học","Ngừng học"))</f>
        <v>Học tiếp</v>
      </c>
    </row>
    <row r="58" spans="1:59" s="133" customFormat="1" ht="18.75" customHeight="1">
      <c r="A58" s="77">
        <v>45</v>
      </c>
      <c r="B58" s="55" t="s">
        <v>171</v>
      </c>
      <c r="C58" s="56" t="s">
        <v>172</v>
      </c>
      <c r="D58" s="75">
        <v>409160098</v>
      </c>
      <c r="E58" s="46" t="s">
        <v>273</v>
      </c>
      <c r="F58" s="74" t="s">
        <v>27</v>
      </c>
      <c r="G58" s="171" t="s">
        <v>332</v>
      </c>
      <c r="H58" s="45">
        <v>6</v>
      </c>
      <c r="I58" s="45">
        <f>'[1]HK1'!J58</f>
        <v>7</v>
      </c>
      <c r="J58" s="45">
        <f>'[1]HK1'!M58</f>
        <v>7</v>
      </c>
      <c r="K58" s="45">
        <f>'[1]HK1'!P58</f>
        <v>5</v>
      </c>
      <c r="L58" s="45">
        <f>'[1]HK1'!S58</f>
        <v>7</v>
      </c>
      <c r="M58" s="45">
        <f>'[1]HK1'!V58</f>
        <v>5</v>
      </c>
      <c r="N58" s="45">
        <f>'[1]HK1'!Y58</f>
        <v>6</v>
      </c>
      <c r="O58" s="75">
        <f>'[1]HK2'!J58</f>
        <v>5</v>
      </c>
      <c r="P58" s="75">
        <f>'[1]HK2'!M58</f>
        <v>6</v>
      </c>
      <c r="Q58" s="75">
        <f>'[1]HK2'!P58</f>
        <v>6</v>
      </c>
      <c r="R58" s="59">
        <f>'[1]HK2'!S58</f>
        <v>7</v>
      </c>
      <c r="S58" s="59">
        <f>'[1]HK2'!V58</f>
        <v>8</v>
      </c>
      <c r="T58" s="59">
        <f>'[1]HK3'!I52</f>
        <v>7</v>
      </c>
      <c r="U58" s="59">
        <f>'[1]HK3'!L52</f>
        <v>6</v>
      </c>
      <c r="V58" s="59">
        <f>'[1]HK3'!O52</f>
        <v>10</v>
      </c>
      <c r="W58" s="59">
        <f>'[1]HK3'!R52</f>
        <v>5</v>
      </c>
      <c r="X58" s="59">
        <f>'[1]HK3'!U52</f>
        <v>6</v>
      </c>
      <c r="Y58" s="59">
        <f>'[1]HK3'!X52</f>
        <v>6</v>
      </c>
      <c r="Z58" s="59">
        <f>'[1]HK3'!AA52</f>
        <v>5</v>
      </c>
      <c r="AA58" s="59">
        <f>'[1]HK3'!AD52</f>
        <v>8</v>
      </c>
      <c r="AB58" s="150">
        <f>'HK4'!J58</f>
        <v>8</v>
      </c>
      <c r="AC58" s="150">
        <f>'HK4'!M58</f>
        <v>6</v>
      </c>
      <c r="AD58" s="150">
        <f>'HK4'!P58</f>
        <v>7</v>
      </c>
      <c r="AE58" s="150">
        <f>'HK4'!S58</f>
        <v>8</v>
      </c>
      <c r="AF58" s="59">
        <f>'[1]HK4'!U52</f>
        <v>6</v>
      </c>
      <c r="AG58" s="59">
        <f>'[1]HK4'!X52</f>
        <v>7</v>
      </c>
      <c r="AH58" s="150">
        <f>'HK4'!AB58</f>
        <v>0</v>
      </c>
      <c r="AI58" s="59">
        <f>'[1]HK4'!AD52</f>
        <v>5</v>
      </c>
      <c r="AJ58" s="52">
        <f>'HK5'!J58</f>
        <v>9</v>
      </c>
      <c r="AK58" s="52">
        <f>'HK5'!M58</f>
        <v>7</v>
      </c>
      <c r="AL58" s="52">
        <f>'HK5'!P58</f>
        <v>7</v>
      </c>
      <c r="AM58" s="52">
        <f>'HK5'!S58</f>
        <v>8</v>
      </c>
      <c r="AN58" s="52">
        <f>'HK5'!V58</f>
        <v>9</v>
      </c>
      <c r="AO58" s="52">
        <f>'HK5'!Y58</f>
        <v>5</v>
      </c>
      <c r="AP58" s="52">
        <f>'HK5'!AB58</f>
        <v>5</v>
      </c>
      <c r="AQ58" s="52">
        <f>'HK5'!AE58</f>
        <v>8</v>
      </c>
      <c r="AR58" s="52">
        <f>'HK5'!AH58</f>
        <v>7</v>
      </c>
      <c r="AS58" s="52">
        <f>'HK5'!AK58</f>
        <v>0</v>
      </c>
      <c r="AT58" s="52">
        <f>'HK6'!J58</f>
        <v>8</v>
      </c>
      <c r="AU58" s="52">
        <f>'HK6'!M58</f>
        <v>6</v>
      </c>
      <c r="AV58" s="52">
        <f>'HK6'!P58</f>
        <v>9</v>
      </c>
      <c r="AW58" s="52">
        <f>'HK6'!S58</f>
        <v>6</v>
      </c>
      <c r="AX58" s="52">
        <f>'HK6'!V58</f>
        <v>7</v>
      </c>
      <c r="AY58" s="52">
        <f>'HK6'!Y58</f>
        <v>8</v>
      </c>
      <c r="AZ58" s="52">
        <f>'HK6'!AB58</f>
        <v>5</v>
      </c>
      <c r="BA58" s="52">
        <f>'HK6'!AE58</f>
        <v>0</v>
      </c>
      <c r="BB58" s="846">
        <f t="shared" si="8"/>
        <v>7.16</v>
      </c>
      <c r="BC58" s="846">
        <f t="shared" si="9"/>
        <v>6.65</v>
      </c>
      <c r="BD58" s="192" t="str">
        <f t="shared" si="14"/>
        <v>TBK</v>
      </c>
      <c r="BE58" s="192">
        <f t="shared" si="10"/>
        <v>3</v>
      </c>
      <c r="BF58" s="192">
        <f t="shared" si="11"/>
        <v>3</v>
      </c>
      <c r="BG58" s="847" t="str">
        <f t="shared" si="15"/>
        <v>Học tiếp</v>
      </c>
    </row>
    <row r="59" spans="1:59" s="133" customFormat="1" ht="18.75" customHeight="1">
      <c r="A59" s="73">
        <v>46</v>
      </c>
      <c r="B59" s="55" t="s">
        <v>173</v>
      </c>
      <c r="C59" s="56" t="s">
        <v>172</v>
      </c>
      <c r="D59" s="75">
        <v>409160099</v>
      </c>
      <c r="E59" s="46" t="s">
        <v>274</v>
      </c>
      <c r="F59" s="74" t="s">
        <v>25</v>
      </c>
      <c r="G59" s="171" t="s">
        <v>332</v>
      </c>
      <c r="H59" s="45">
        <v>6</v>
      </c>
      <c r="I59" s="45">
        <f>'[1]HK1'!J59</f>
        <v>7</v>
      </c>
      <c r="J59" s="45">
        <f>'[1]HK1'!M59</f>
        <v>5</v>
      </c>
      <c r="K59" s="45">
        <f>'[1]HK1'!P59</f>
        <v>5</v>
      </c>
      <c r="L59" s="45">
        <f>'[1]HK1'!S59</f>
        <v>7</v>
      </c>
      <c r="M59" s="45">
        <f>'[1]HK1'!V59</f>
        <v>5</v>
      </c>
      <c r="N59" s="45">
        <f>'[1]HK1'!Y59</f>
        <v>8</v>
      </c>
      <c r="O59" s="75">
        <f>'[1]HK2'!J59</f>
        <v>5</v>
      </c>
      <c r="P59" s="75">
        <f>'[1]HK2'!M59</f>
        <v>7</v>
      </c>
      <c r="Q59" s="75">
        <f>'[1]HK2'!P59</f>
        <v>6</v>
      </c>
      <c r="R59" s="59">
        <f>'[1]HK2'!S59</f>
        <v>5</v>
      </c>
      <c r="S59" s="59">
        <f>'[1]HK2'!V59</f>
        <v>9</v>
      </c>
      <c r="T59" s="59">
        <f>'[1]HK3'!I53</f>
        <v>6</v>
      </c>
      <c r="U59" s="59">
        <f>'[1]HK3'!L53</f>
        <v>7</v>
      </c>
      <c r="V59" s="59">
        <f>'[1]HK3'!O53</f>
        <v>10</v>
      </c>
      <c r="W59" s="59">
        <f>'[1]HK3'!R53</f>
        <v>5</v>
      </c>
      <c r="X59" s="59">
        <f>'[1]HK3'!U53</f>
        <v>6</v>
      </c>
      <c r="Y59" s="59">
        <f>'[1]HK3'!X53</f>
        <v>5</v>
      </c>
      <c r="Z59" s="59">
        <f>'[1]HK3'!AA53</f>
        <v>6</v>
      </c>
      <c r="AA59" s="59">
        <f>'[1]HK3'!AD53</f>
        <v>6</v>
      </c>
      <c r="AB59" s="150">
        <f>'HK4'!J59</f>
        <v>6</v>
      </c>
      <c r="AC59" s="150">
        <f>'HK4'!M59</f>
        <v>5</v>
      </c>
      <c r="AD59" s="150">
        <f>'HK4'!P59</f>
        <v>5</v>
      </c>
      <c r="AE59" s="150">
        <f>'HK4'!S59</f>
        <v>5</v>
      </c>
      <c r="AF59" s="59">
        <f>'[1]HK4'!U53</f>
        <v>7</v>
      </c>
      <c r="AG59" s="59">
        <f>'[1]HK4'!X53</f>
        <v>8</v>
      </c>
      <c r="AH59" s="150">
        <f>'HK4'!AB59</f>
        <v>0</v>
      </c>
      <c r="AI59" s="59">
        <f>'[1]HK4'!AD53</f>
        <v>7</v>
      </c>
      <c r="AJ59" s="52">
        <f>'HK5'!J59</f>
        <v>6</v>
      </c>
      <c r="AK59" s="52">
        <f>'HK5'!M59</f>
        <v>6</v>
      </c>
      <c r="AL59" s="52">
        <f>'HK5'!P59</f>
        <v>6</v>
      </c>
      <c r="AM59" s="52">
        <f>'HK5'!S59</f>
        <v>7</v>
      </c>
      <c r="AN59" s="52">
        <f>'HK5'!V59</f>
        <v>8</v>
      </c>
      <c r="AO59" s="52">
        <f>'HK5'!Y59</f>
        <v>5</v>
      </c>
      <c r="AP59" s="52">
        <f>'HK5'!AB59</f>
        <v>6</v>
      </c>
      <c r="AQ59" s="52">
        <f>'HK5'!AE59</f>
        <v>8</v>
      </c>
      <c r="AR59" s="52">
        <f>'HK5'!AH59</f>
        <v>8</v>
      </c>
      <c r="AS59" s="52">
        <f>'HK5'!AK59</f>
        <v>0</v>
      </c>
      <c r="AT59" s="52">
        <f>'HK6'!J59</f>
        <v>7</v>
      </c>
      <c r="AU59" s="52">
        <f>'HK6'!M59</f>
        <v>5</v>
      </c>
      <c r="AV59" s="52">
        <f>'HK6'!P59</f>
        <v>5</v>
      </c>
      <c r="AW59" s="52">
        <f>'HK6'!S59</f>
        <v>5</v>
      </c>
      <c r="AX59" s="52">
        <f>'HK6'!V59</f>
        <v>6</v>
      </c>
      <c r="AY59" s="52">
        <f>'HK6'!Y59</f>
        <v>8</v>
      </c>
      <c r="AZ59" s="52">
        <f>'HK6'!AB59</f>
        <v>6</v>
      </c>
      <c r="BA59" s="52">
        <f>'HK6'!AE59</f>
        <v>0</v>
      </c>
      <c r="BB59" s="846">
        <f t="shared" si="8"/>
        <v>6</v>
      </c>
      <c r="BC59" s="846">
        <f t="shared" si="9"/>
        <v>5.93</v>
      </c>
      <c r="BD59" s="192" t="str">
        <f t="shared" si="14"/>
        <v>TB</v>
      </c>
      <c r="BE59" s="192">
        <f t="shared" si="10"/>
        <v>3</v>
      </c>
      <c r="BF59" s="192">
        <f t="shared" si="11"/>
        <v>3</v>
      </c>
      <c r="BG59" s="847" t="str">
        <f t="shared" si="15"/>
        <v>Học tiếp</v>
      </c>
    </row>
    <row r="60" spans="1:59" s="133" customFormat="1" ht="18.75" customHeight="1">
      <c r="A60" s="77">
        <v>47</v>
      </c>
      <c r="B60" s="55" t="s">
        <v>174</v>
      </c>
      <c r="C60" s="56" t="s">
        <v>172</v>
      </c>
      <c r="D60" s="75">
        <v>409160100</v>
      </c>
      <c r="E60" s="46" t="s">
        <v>262</v>
      </c>
      <c r="F60" s="74" t="s">
        <v>28</v>
      </c>
      <c r="G60" s="171" t="s">
        <v>332</v>
      </c>
      <c r="H60" s="45">
        <v>7</v>
      </c>
      <c r="I60" s="45">
        <f>'[1]HK1'!J60</f>
        <v>7</v>
      </c>
      <c r="J60" s="45">
        <f>'[1]HK1'!M60</f>
        <v>7</v>
      </c>
      <c r="K60" s="45">
        <f>'[1]HK1'!P60</f>
        <v>6</v>
      </c>
      <c r="L60" s="45">
        <f>'[1]HK1'!S60</f>
        <v>7</v>
      </c>
      <c r="M60" s="45">
        <f>'[1]HK1'!V60</f>
        <v>6</v>
      </c>
      <c r="N60" s="45">
        <f>'[1]HK1'!Y60</f>
        <v>7</v>
      </c>
      <c r="O60" s="75">
        <f>'[1]HK2'!J60</f>
        <v>5</v>
      </c>
      <c r="P60" s="75">
        <f>'[1]HK2'!M60</f>
        <v>6</v>
      </c>
      <c r="Q60" s="75">
        <f>'[1]HK2'!P60</f>
        <v>5</v>
      </c>
      <c r="R60" s="59">
        <f>'[1]HK2'!S60</f>
        <v>8</v>
      </c>
      <c r="S60" s="59">
        <f>'[1]HK2'!V60</f>
        <v>9</v>
      </c>
      <c r="T60" s="59">
        <f>'[1]HK3'!I54</f>
        <v>6</v>
      </c>
      <c r="U60" s="59">
        <f>'[1]HK3'!L54</f>
        <v>6</v>
      </c>
      <c r="V60" s="59">
        <f>'[1]HK3'!O54</f>
        <v>10</v>
      </c>
      <c r="W60" s="59">
        <f>'[1]HK3'!R54</f>
        <v>6</v>
      </c>
      <c r="X60" s="59">
        <f>'[1]HK3'!U54</f>
        <v>7</v>
      </c>
      <c r="Y60" s="59">
        <f>'[1]HK3'!X54</f>
        <v>6</v>
      </c>
      <c r="Z60" s="59">
        <f>'[1]HK3'!AA54</f>
        <v>5</v>
      </c>
      <c r="AA60" s="59">
        <f>'[1]HK3'!AD54</f>
        <v>7</v>
      </c>
      <c r="AB60" s="150">
        <f>'HK4'!J60</f>
        <v>8</v>
      </c>
      <c r="AC60" s="150">
        <f>'HK4'!M60</f>
        <v>5</v>
      </c>
      <c r="AD60" s="150">
        <f>'HK4'!P60</f>
        <v>7</v>
      </c>
      <c r="AE60" s="150">
        <f>'HK4'!S60</f>
        <v>7</v>
      </c>
      <c r="AF60" s="59">
        <f>'[1]HK4'!U54</f>
        <v>7</v>
      </c>
      <c r="AG60" s="59">
        <f>'[1]HK4'!X54</f>
        <v>8</v>
      </c>
      <c r="AH60" s="150">
        <f>'HK4'!AB60</f>
        <v>10</v>
      </c>
      <c r="AI60" s="59">
        <f>'[1]HK4'!AD54</f>
        <v>6</v>
      </c>
      <c r="AJ60" s="52">
        <f>'HK5'!J60</f>
        <v>7</v>
      </c>
      <c r="AK60" s="52">
        <f>'HK5'!M60</f>
        <v>6</v>
      </c>
      <c r="AL60" s="52">
        <f>'HK5'!P60</f>
        <v>8</v>
      </c>
      <c r="AM60" s="52">
        <f>'HK5'!S60</f>
        <v>9</v>
      </c>
      <c r="AN60" s="52">
        <f>'HK5'!V60</f>
        <v>9</v>
      </c>
      <c r="AO60" s="52">
        <f>'HK5'!Y60</f>
        <v>7</v>
      </c>
      <c r="AP60" s="52">
        <f>'HK5'!AB60</f>
        <v>6</v>
      </c>
      <c r="AQ60" s="52">
        <f>'HK5'!AE60</f>
        <v>8</v>
      </c>
      <c r="AR60" s="52">
        <f>'HK5'!AH60</f>
        <v>7</v>
      </c>
      <c r="AS60" s="52">
        <f>'HK5'!AK60</f>
        <v>0</v>
      </c>
      <c r="AT60" s="52">
        <f>'HK6'!J60</f>
        <v>6</v>
      </c>
      <c r="AU60" s="52">
        <f>'HK6'!M60</f>
        <v>8</v>
      </c>
      <c r="AV60" s="52">
        <f>'HK6'!P60</f>
        <v>7</v>
      </c>
      <c r="AW60" s="52">
        <f>'HK6'!S60</f>
        <v>5</v>
      </c>
      <c r="AX60" s="52">
        <f>'HK6'!V60</f>
        <v>8</v>
      </c>
      <c r="AY60" s="52">
        <f>'HK6'!Y60</f>
        <v>9</v>
      </c>
      <c r="AZ60" s="52">
        <f>'HK6'!AB60</f>
        <v>5</v>
      </c>
      <c r="BA60" s="52">
        <f>'HK6'!AE60</f>
        <v>0</v>
      </c>
      <c r="BB60" s="846">
        <f t="shared" si="8"/>
        <v>7.22</v>
      </c>
      <c r="BC60" s="846">
        <f t="shared" si="9"/>
        <v>6.79</v>
      </c>
      <c r="BD60" s="192" t="str">
        <f t="shared" si="14"/>
        <v>TBK</v>
      </c>
      <c r="BE60" s="192">
        <f t="shared" si="10"/>
        <v>2</v>
      </c>
      <c r="BF60" s="192">
        <f t="shared" si="11"/>
        <v>2</v>
      </c>
      <c r="BG60" s="847" t="str">
        <f t="shared" si="15"/>
        <v>Học tiếp</v>
      </c>
    </row>
    <row r="61" spans="1:59" s="133" customFormat="1" ht="18.75" customHeight="1">
      <c r="A61" s="73">
        <v>48</v>
      </c>
      <c r="B61" s="55" t="s">
        <v>175</v>
      </c>
      <c r="C61" s="56" t="s">
        <v>176</v>
      </c>
      <c r="D61" s="75">
        <v>409160101</v>
      </c>
      <c r="E61" s="46" t="s">
        <v>275</v>
      </c>
      <c r="F61" s="74" t="s">
        <v>5</v>
      </c>
      <c r="G61" s="171" t="s">
        <v>332</v>
      </c>
      <c r="H61" s="45">
        <v>7</v>
      </c>
      <c r="I61" s="45">
        <f>'[1]HK1'!J61</f>
        <v>8</v>
      </c>
      <c r="J61" s="45">
        <f>'[1]HK1'!M61</f>
        <v>7</v>
      </c>
      <c r="K61" s="45">
        <f>'[1]HK1'!P61</f>
        <v>5</v>
      </c>
      <c r="L61" s="45">
        <f>'[1]HK1'!S61</f>
        <v>5</v>
      </c>
      <c r="M61" s="45">
        <f>'[1]HK1'!V61</f>
        <v>7</v>
      </c>
      <c r="N61" s="45">
        <f>'[1]HK1'!Y61</f>
        <v>7</v>
      </c>
      <c r="O61" s="75">
        <f>'[1]HK2'!J61</f>
        <v>5</v>
      </c>
      <c r="P61" s="75">
        <f>'[1]HK2'!M61</f>
        <v>6</v>
      </c>
      <c r="Q61" s="75">
        <f>'[1]HK2'!P61</f>
        <v>5</v>
      </c>
      <c r="R61" s="59">
        <f>'[1]HK2'!S61</f>
        <v>8</v>
      </c>
      <c r="S61" s="59">
        <f>'[1]HK2'!V61</f>
        <v>8</v>
      </c>
      <c r="T61" s="59">
        <f>'[1]HK3'!I55</f>
        <v>6</v>
      </c>
      <c r="U61" s="59">
        <f>'[1]HK3'!L55</f>
        <v>7</v>
      </c>
      <c r="V61" s="59">
        <f>'[1]HK3'!O55</f>
        <v>10</v>
      </c>
      <c r="W61" s="59">
        <f>'[1]HK3'!R55</f>
        <v>5</v>
      </c>
      <c r="X61" s="59">
        <f>'[1]HK3'!U55</f>
        <v>6</v>
      </c>
      <c r="Y61" s="59">
        <f>'[1]HK3'!X55</f>
        <v>6</v>
      </c>
      <c r="Z61" s="59">
        <f>'[1]HK3'!AA55</f>
        <v>6</v>
      </c>
      <c r="AA61" s="59">
        <f>'[1]HK3'!AD55</f>
        <v>6</v>
      </c>
      <c r="AB61" s="150">
        <f>'HK4'!J61</f>
        <v>6</v>
      </c>
      <c r="AC61" s="150">
        <f>'HK4'!M61</f>
        <v>6</v>
      </c>
      <c r="AD61" s="150">
        <f>'HK4'!P61</f>
        <v>5</v>
      </c>
      <c r="AE61" s="150">
        <f>'HK4'!S61</f>
        <v>5</v>
      </c>
      <c r="AF61" s="59">
        <f>'[1]HK4'!U55</f>
        <v>7</v>
      </c>
      <c r="AG61" s="59">
        <f>'[1]HK4'!X55</f>
        <v>7</v>
      </c>
      <c r="AH61" s="150">
        <f>'HK4'!AB61</f>
        <v>0</v>
      </c>
      <c r="AI61" s="59">
        <f>'[1]HK4'!AD55</f>
        <v>7</v>
      </c>
      <c r="AJ61" s="52">
        <f>'HK5'!J61</f>
        <v>6</v>
      </c>
      <c r="AK61" s="52">
        <f>'HK5'!M61</f>
        <v>5</v>
      </c>
      <c r="AL61" s="52">
        <f>'HK5'!P61</f>
        <v>8</v>
      </c>
      <c r="AM61" s="52">
        <f>'HK5'!S61</f>
        <v>8</v>
      </c>
      <c r="AN61" s="52">
        <f>'HK5'!V61</f>
        <v>9</v>
      </c>
      <c r="AO61" s="52">
        <f>'HK5'!Y61</f>
        <v>6</v>
      </c>
      <c r="AP61" s="52">
        <f>'HK5'!AB61</f>
        <v>5</v>
      </c>
      <c r="AQ61" s="52">
        <f>'HK5'!AE61</f>
        <v>7</v>
      </c>
      <c r="AR61" s="52">
        <f>'HK5'!AH61</f>
        <v>7</v>
      </c>
      <c r="AS61" s="52">
        <f>'HK5'!AK61</f>
        <v>0</v>
      </c>
      <c r="AT61" s="52">
        <f>'HK6'!J61</f>
        <v>7</v>
      </c>
      <c r="AU61" s="52">
        <f>'HK6'!M61</f>
        <v>6</v>
      </c>
      <c r="AV61" s="52">
        <f>'HK6'!P61</f>
        <v>8</v>
      </c>
      <c r="AW61" s="52">
        <f>'HK6'!S61</f>
        <v>5</v>
      </c>
      <c r="AX61" s="52">
        <f>'HK6'!V61</f>
        <v>5</v>
      </c>
      <c r="AY61" s="52">
        <f>'HK6'!Y61</f>
        <v>7</v>
      </c>
      <c r="AZ61" s="52">
        <f>'HK6'!AB61</f>
        <v>4</v>
      </c>
      <c r="BA61" s="52">
        <f>'HK6'!AE61</f>
        <v>0</v>
      </c>
      <c r="BB61" s="846">
        <f t="shared" si="8"/>
        <v>6.4</v>
      </c>
      <c r="BC61" s="846">
        <f t="shared" si="9"/>
        <v>6.21</v>
      </c>
      <c r="BD61" s="192" t="str">
        <f t="shared" si="14"/>
        <v>TBK</v>
      </c>
      <c r="BE61" s="192">
        <f t="shared" si="10"/>
        <v>4</v>
      </c>
      <c r="BF61" s="192">
        <f t="shared" si="11"/>
        <v>3</v>
      </c>
      <c r="BG61" s="847" t="str">
        <f t="shared" si="15"/>
        <v>Học tiếp</v>
      </c>
    </row>
    <row r="62" spans="1:59" s="133" customFormat="1" ht="18.75" customHeight="1">
      <c r="A62" s="77">
        <v>49</v>
      </c>
      <c r="B62" s="55" t="s">
        <v>159</v>
      </c>
      <c r="C62" s="56" t="s">
        <v>177</v>
      </c>
      <c r="D62" s="75">
        <v>409160102</v>
      </c>
      <c r="E62" s="46" t="s">
        <v>48</v>
      </c>
      <c r="F62" s="74" t="s">
        <v>233</v>
      </c>
      <c r="G62" s="171" t="s">
        <v>332</v>
      </c>
      <c r="H62" s="45">
        <v>6</v>
      </c>
      <c r="I62" s="45">
        <f>'[1]HK1'!J62</f>
        <v>7</v>
      </c>
      <c r="J62" s="45">
        <f>'[1]HK1'!M62</f>
        <v>7</v>
      </c>
      <c r="K62" s="45">
        <f>'[1]HK1'!P62</f>
        <v>7</v>
      </c>
      <c r="L62" s="45">
        <f>'[1]HK1'!S62</f>
        <v>7</v>
      </c>
      <c r="M62" s="45">
        <f>'[1]HK1'!V62</f>
        <v>5</v>
      </c>
      <c r="N62" s="45">
        <f>'[1]HK1'!Y62</f>
        <v>6</v>
      </c>
      <c r="O62" s="75">
        <f>'[1]HK2'!J62</f>
        <v>5</v>
      </c>
      <c r="P62" s="75">
        <f>'[1]HK2'!M62</f>
        <v>6</v>
      </c>
      <c r="Q62" s="75">
        <f>'[1]HK2'!P62</f>
        <v>6</v>
      </c>
      <c r="R62" s="59">
        <f>'[1]HK2'!S62</f>
        <v>5</v>
      </c>
      <c r="S62" s="59">
        <f>'[1]HK2'!V62</f>
        <v>8</v>
      </c>
      <c r="T62" s="59">
        <f>'[1]HK3'!I56</f>
        <v>7</v>
      </c>
      <c r="U62" s="59">
        <f>'[1]HK3'!L56</f>
        <v>6</v>
      </c>
      <c r="V62" s="59">
        <f>'[1]HK3'!O56</f>
        <v>10</v>
      </c>
      <c r="W62" s="59">
        <f>'[1]HK3'!R56</f>
        <v>5</v>
      </c>
      <c r="X62" s="59">
        <f>'[1]HK3'!U56</f>
        <v>6</v>
      </c>
      <c r="Y62" s="59">
        <f>'[1]HK3'!X56</f>
        <v>5</v>
      </c>
      <c r="Z62" s="59">
        <f>'[1]HK3'!AA56</f>
        <v>6</v>
      </c>
      <c r="AA62" s="59">
        <f>'[1]HK3'!AD56</f>
        <v>5</v>
      </c>
      <c r="AB62" s="150">
        <f>'HK4'!J62</f>
        <v>7</v>
      </c>
      <c r="AC62" s="150">
        <f>'HK4'!M62</f>
        <v>6</v>
      </c>
      <c r="AD62" s="150">
        <f>'HK4'!P62</f>
        <v>5</v>
      </c>
      <c r="AE62" s="150">
        <f>'HK4'!S62</f>
        <v>8</v>
      </c>
      <c r="AF62" s="59">
        <f>'[1]HK4'!U56</f>
        <v>7</v>
      </c>
      <c r="AG62" s="59">
        <f>'[1]HK4'!X56</f>
        <v>8</v>
      </c>
      <c r="AH62" s="150">
        <f>'HK4'!AB62</f>
        <v>3</v>
      </c>
      <c r="AI62" s="59">
        <f>'[1]HK4'!AD56</f>
        <v>8</v>
      </c>
      <c r="AJ62" s="52">
        <f>'HK5'!J62</f>
        <v>7</v>
      </c>
      <c r="AK62" s="52">
        <f>'HK5'!M62</f>
        <v>7</v>
      </c>
      <c r="AL62" s="52">
        <f>'HK5'!P62</f>
        <v>7</v>
      </c>
      <c r="AM62" s="52">
        <f>'HK5'!S62</f>
        <v>9</v>
      </c>
      <c r="AN62" s="52">
        <f>'HK5'!V62</f>
        <v>8</v>
      </c>
      <c r="AO62" s="52">
        <f>'HK5'!Y62</f>
        <v>8</v>
      </c>
      <c r="AP62" s="52">
        <f>'HK5'!AB62</f>
        <v>6</v>
      </c>
      <c r="AQ62" s="52">
        <f>'HK5'!AE62</f>
        <v>8</v>
      </c>
      <c r="AR62" s="52">
        <f>'HK5'!AH62</f>
        <v>8</v>
      </c>
      <c r="AS62" s="52">
        <f>'HK5'!AK62</f>
        <v>4</v>
      </c>
      <c r="AT62" s="52">
        <f>'HK6'!J62</f>
        <v>8</v>
      </c>
      <c r="AU62" s="52">
        <f>'HK6'!M62</f>
        <v>7</v>
      </c>
      <c r="AV62" s="52">
        <f>'HK6'!P62</f>
        <v>7</v>
      </c>
      <c r="AW62" s="52">
        <f>'HK6'!S62</f>
        <v>6</v>
      </c>
      <c r="AX62" s="52">
        <f>'HK6'!V62</f>
        <v>7</v>
      </c>
      <c r="AY62" s="52">
        <f>'HK6'!Y62</f>
        <v>8</v>
      </c>
      <c r="AZ62" s="52">
        <f>'HK6'!AB62</f>
        <v>7</v>
      </c>
      <c r="BA62" s="52">
        <f>'HK6'!AE62</f>
        <v>0</v>
      </c>
      <c r="BB62" s="846">
        <f t="shared" si="8"/>
        <v>7.28</v>
      </c>
      <c r="BC62" s="846">
        <f t="shared" si="9"/>
        <v>6.65</v>
      </c>
      <c r="BD62" s="192" t="str">
        <f t="shared" si="14"/>
        <v>TBK</v>
      </c>
      <c r="BE62" s="192">
        <f t="shared" si="10"/>
        <v>3</v>
      </c>
      <c r="BF62" s="192">
        <f t="shared" si="11"/>
        <v>3</v>
      </c>
      <c r="BG62" s="847" t="str">
        <f t="shared" si="15"/>
        <v>Học tiếp</v>
      </c>
    </row>
    <row r="63" spans="1:59" s="133" customFormat="1" ht="18.75" customHeight="1">
      <c r="A63" s="73">
        <v>50</v>
      </c>
      <c r="B63" s="55" t="s">
        <v>178</v>
      </c>
      <c r="C63" s="56" t="s">
        <v>179</v>
      </c>
      <c r="D63" s="75">
        <v>409160103</v>
      </c>
      <c r="E63" s="46" t="s">
        <v>276</v>
      </c>
      <c r="F63" s="74" t="s">
        <v>233</v>
      </c>
      <c r="G63" s="171" t="s">
        <v>332</v>
      </c>
      <c r="H63" s="45">
        <v>6</v>
      </c>
      <c r="I63" s="45">
        <f>'[1]HK1'!J63</f>
        <v>6</v>
      </c>
      <c r="J63" s="45">
        <f>'[1]HK1'!M63</f>
        <v>7</v>
      </c>
      <c r="K63" s="45">
        <f>'[1]HK1'!P63</f>
        <v>7</v>
      </c>
      <c r="L63" s="45">
        <f>'[1]HK1'!S63</f>
        <v>9</v>
      </c>
      <c r="M63" s="45">
        <f>'[1]HK1'!V63</f>
        <v>7</v>
      </c>
      <c r="N63" s="45">
        <f>'[1]HK1'!Y63</f>
        <v>7</v>
      </c>
      <c r="O63" s="75">
        <f>'[1]HK2'!J63</f>
        <v>5</v>
      </c>
      <c r="P63" s="75">
        <f>'[1]HK2'!M63</f>
        <v>5</v>
      </c>
      <c r="Q63" s="75">
        <f>'[1]HK2'!P63</f>
        <v>5</v>
      </c>
      <c r="R63" s="59">
        <f>'[1]HK2'!S63</f>
        <v>6</v>
      </c>
      <c r="S63" s="59">
        <f>'[1]HK2'!V63</f>
        <v>8</v>
      </c>
      <c r="T63" s="59">
        <f>'[1]HK3'!I57</f>
        <v>6</v>
      </c>
      <c r="U63" s="59">
        <f>'[1]HK3'!L57</f>
        <v>6</v>
      </c>
      <c r="V63" s="59">
        <f>'[1]HK3'!O57</f>
        <v>10</v>
      </c>
      <c r="W63" s="59">
        <f>'[1]HK3'!R57</f>
        <v>6</v>
      </c>
      <c r="X63" s="59">
        <f>'[1]HK3'!U57</f>
        <v>5</v>
      </c>
      <c r="Y63" s="59">
        <f>'[1]HK3'!X57</f>
        <v>5</v>
      </c>
      <c r="Z63" s="59">
        <f>'[1]HK3'!AA57</f>
        <v>5</v>
      </c>
      <c r="AA63" s="59">
        <f>'[1]HK3'!AD57</f>
        <v>6</v>
      </c>
      <c r="AB63" s="150">
        <f>'HK4'!J63</f>
        <v>6</v>
      </c>
      <c r="AC63" s="150">
        <f>'HK4'!M63</f>
        <v>5</v>
      </c>
      <c r="AD63" s="150">
        <f>'HK4'!P63</f>
        <v>5</v>
      </c>
      <c r="AE63" s="150">
        <f>'HK4'!S63</f>
        <v>7</v>
      </c>
      <c r="AF63" s="59">
        <f>'[1]HK4'!U57</f>
        <v>7</v>
      </c>
      <c r="AG63" s="59">
        <f>'[1]HK4'!X57</f>
        <v>7</v>
      </c>
      <c r="AH63" s="150">
        <f>'HK4'!AB63</f>
        <v>9</v>
      </c>
      <c r="AI63" s="59">
        <f>'[1]HK4'!AD57</f>
        <v>6</v>
      </c>
      <c r="AJ63" s="52">
        <f>'HK5'!J63</f>
        <v>6</v>
      </c>
      <c r="AK63" s="52">
        <f>'HK5'!M63</f>
        <v>5</v>
      </c>
      <c r="AL63" s="52">
        <f>'HK5'!P63</f>
        <v>7</v>
      </c>
      <c r="AM63" s="52">
        <f>'HK5'!S63</f>
        <v>7</v>
      </c>
      <c r="AN63" s="52">
        <f>'HK5'!V63</f>
        <v>7</v>
      </c>
      <c r="AO63" s="52">
        <f>'HK5'!Y63</f>
        <v>7</v>
      </c>
      <c r="AP63" s="52">
        <f>'HK5'!AB63</f>
        <v>5</v>
      </c>
      <c r="AQ63" s="52">
        <f>'HK5'!AE63</f>
        <v>7</v>
      </c>
      <c r="AR63" s="52">
        <f>'HK5'!AH63</f>
        <v>7</v>
      </c>
      <c r="AS63" s="52">
        <f>'HK5'!AK63</f>
        <v>10</v>
      </c>
      <c r="AT63" s="52">
        <f>'HK6'!J63</f>
        <v>7</v>
      </c>
      <c r="AU63" s="52">
        <f>'HK6'!M63</f>
        <v>6</v>
      </c>
      <c r="AV63" s="52">
        <f>'HK6'!P63</f>
        <v>8</v>
      </c>
      <c r="AW63" s="52">
        <f>'HK6'!S63</f>
        <v>5</v>
      </c>
      <c r="AX63" s="52">
        <f>'HK6'!V63</f>
        <v>7</v>
      </c>
      <c r="AY63" s="52">
        <f>'HK6'!Y63</f>
        <v>8</v>
      </c>
      <c r="AZ63" s="52">
        <f>'HK6'!AB63</f>
        <v>7</v>
      </c>
      <c r="BA63" s="52">
        <f>'HK6'!AE63</f>
        <v>10</v>
      </c>
      <c r="BB63" s="846">
        <f t="shared" si="8"/>
        <v>6.88</v>
      </c>
      <c r="BC63" s="846">
        <f t="shared" si="9"/>
        <v>6.45</v>
      </c>
      <c r="BD63" s="192" t="str">
        <f t="shared" si="14"/>
        <v>TBK</v>
      </c>
      <c r="BE63" s="192">
        <f t="shared" si="10"/>
        <v>0</v>
      </c>
      <c r="BF63" s="192">
        <f t="shared" si="11"/>
        <v>0</v>
      </c>
      <c r="BG63" s="847" t="str">
        <f t="shared" si="15"/>
        <v>Học tiếp</v>
      </c>
    </row>
    <row r="64" spans="1:59" s="489" customFormat="1" ht="22.5" customHeight="1" hidden="1">
      <c r="A64" s="515">
        <v>55</v>
      </c>
      <c r="B64" s="479" t="s">
        <v>216</v>
      </c>
      <c r="C64" s="480" t="s">
        <v>209</v>
      </c>
      <c r="D64" s="481">
        <v>409160104</v>
      </c>
      <c r="E64" s="482" t="s">
        <v>49</v>
      </c>
      <c r="F64" s="516" t="s">
        <v>27</v>
      </c>
      <c r="G64" s="506" t="s">
        <v>93</v>
      </c>
      <c r="H64" s="481"/>
      <c r="I64" s="486"/>
      <c r="J64" s="486">
        <f>IF(I64="",H64,IF(H64&gt;=5,I64,MAX(H64,I64)))</f>
        <v>0</v>
      </c>
      <c r="K64" s="481"/>
      <c r="L64" s="486"/>
      <c r="M64" s="486">
        <f>IF(L64="",K64,IF(K64&gt;=5,L64,MAX(K64,L64)))</f>
        <v>0</v>
      </c>
      <c r="N64" s="481"/>
      <c r="O64" s="486"/>
      <c r="P64" s="486">
        <f>IF(O64="",N64,IF(N64&gt;=5,O64,MAX(N64,O64)))</f>
        <v>0</v>
      </c>
      <c r="Q64" s="481"/>
      <c r="R64" s="486"/>
      <c r="S64" s="486">
        <f>IF(R64="",Q64,IF(Q64&gt;=5,R64,MAX(Q64,R64)))</f>
        <v>0</v>
      </c>
      <c r="T64" s="481"/>
      <c r="U64" s="486"/>
      <c r="V64" s="486">
        <f>IF(U64="",T64,IF(T64&gt;=5,U64,MAX(T64,U64)))</f>
        <v>0</v>
      </c>
      <c r="W64" s="481"/>
      <c r="X64" s="486"/>
      <c r="Y64" s="486">
        <f>IF(X64="",W64,IF(W64&gt;=5,X64,MAX(W64,X64)))</f>
        <v>0</v>
      </c>
      <c r="Z64" s="481"/>
      <c r="AA64" s="486"/>
      <c r="AB64" s="150">
        <f>'HK4'!J64</f>
        <v>0</v>
      </c>
      <c r="AC64" s="150">
        <f>'HK4'!M64</f>
        <v>0</v>
      </c>
      <c r="AD64" s="150">
        <f>'HK4'!P64</f>
        <v>0</v>
      </c>
      <c r="AE64" s="150">
        <f>'HK4'!S64</f>
        <v>0</v>
      </c>
      <c r="AF64" s="486">
        <v>0</v>
      </c>
      <c r="AG64" s="486"/>
      <c r="AH64" s="150">
        <f>'HK4'!AB64</f>
        <v>0</v>
      </c>
      <c r="AI64" s="486"/>
      <c r="AJ64" s="52">
        <f>'HK5'!J64</f>
        <v>0</v>
      </c>
      <c r="AK64" s="52">
        <f>'HK5'!M64</f>
        <v>0</v>
      </c>
      <c r="AL64" s="52">
        <f>'HK5'!P64</f>
        <v>0</v>
      </c>
      <c r="AM64" s="52">
        <f>'HK5'!S64</f>
        <v>0</v>
      </c>
      <c r="AN64" s="52">
        <f>'HK5'!V64</f>
        <v>0</v>
      </c>
      <c r="AO64" s="52">
        <f>'HK5'!Y64</f>
        <v>0</v>
      </c>
      <c r="AP64" s="52">
        <f>'HK5'!AB64</f>
        <v>0</v>
      </c>
      <c r="AQ64" s="52">
        <f>'HK5'!AE64</f>
        <v>0</v>
      </c>
      <c r="AR64" s="52">
        <f>'HK5'!AH64</f>
        <v>0</v>
      </c>
      <c r="AS64" s="52">
        <f>'HK5'!AK64</f>
        <v>0</v>
      </c>
      <c r="AT64" s="52">
        <f>'HK6'!J64</f>
        <v>0</v>
      </c>
      <c r="AU64" s="52">
        <f>'HK6'!M64</f>
        <v>0</v>
      </c>
      <c r="AV64" s="52">
        <f>'HK6'!P64</f>
        <v>0</v>
      </c>
      <c r="AW64" s="52">
        <f>'HK6'!S64</f>
        <v>0</v>
      </c>
      <c r="AX64" s="52">
        <f>'HK6'!V64</f>
        <v>0</v>
      </c>
      <c r="AY64" s="52">
        <f>'HK6'!Y64</f>
        <v>0</v>
      </c>
      <c r="AZ64" s="52">
        <f>'HK6'!AB64</f>
        <v>0</v>
      </c>
      <c r="BA64" s="52">
        <f>'HK6'!AE64</f>
        <v>0</v>
      </c>
      <c r="BB64" s="846">
        <f t="shared" si="8"/>
        <v>0</v>
      </c>
      <c r="BC64" s="846">
        <f t="shared" si="9"/>
        <v>0</v>
      </c>
      <c r="BE64" s="192">
        <f t="shared" si="10"/>
        <v>30</v>
      </c>
      <c r="BF64" s="192">
        <f t="shared" si="11"/>
        <v>91</v>
      </c>
      <c r="BG64" s="850"/>
    </row>
    <row r="65" spans="1:59" s="133" customFormat="1" ht="18.75" customHeight="1">
      <c r="A65" s="77">
        <v>51</v>
      </c>
      <c r="B65" s="55" t="s">
        <v>180</v>
      </c>
      <c r="C65" s="56" t="s">
        <v>181</v>
      </c>
      <c r="D65" s="75">
        <v>409160105</v>
      </c>
      <c r="E65" s="46" t="s">
        <v>277</v>
      </c>
      <c r="F65" s="74" t="s">
        <v>18</v>
      </c>
      <c r="G65" s="171" t="s">
        <v>332</v>
      </c>
      <c r="H65" s="45">
        <v>7</v>
      </c>
      <c r="I65" s="45">
        <f>'[1]HK1'!J65</f>
        <v>6</v>
      </c>
      <c r="J65" s="45">
        <f>'[1]HK1'!M65</f>
        <v>6</v>
      </c>
      <c r="K65" s="45">
        <f>'[1]HK1'!P65</f>
        <v>6</v>
      </c>
      <c r="L65" s="45">
        <f>'[1]HK1'!S65</f>
        <v>9</v>
      </c>
      <c r="M65" s="45">
        <f>'[1]HK1'!V65</f>
        <v>5</v>
      </c>
      <c r="N65" s="45">
        <f>'[1]HK1'!Y65</f>
        <v>0</v>
      </c>
      <c r="O65" s="75">
        <f>'[1]HK2'!J65</f>
        <v>6</v>
      </c>
      <c r="P65" s="75">
        <f>'[1]HK2'!M65</f>
        <v>6</v>
      </c>
      <c r="Q65" s="75">
        <f>'[1]HK2'!P65</f>
        <v>7</v>
      </c>
      <c r="R65" s="59">
        <f>'[1]HK2'!S65</f>
        <v>8</v>
      </c>
      <c r="S65" s="59">
        <f>'[1]HK2'!V65</f>
        <v>8</v>
      </c>
      <c r="T65" s="59">
        <f>'[1]HK3'!I59</f>
        <v>6</v>
      </c>
      <c r="U65" s="59">
        <f>'[1]HK3'!L59</f>
        <v>7</v>
      </c>
      <c r="V65" s="59">
        <f>'[1]HK3'!O59</f>
        <v>10</v>
      </c>
      <c r="W65" s="59">
        <f>'[1]HK3'!R59</f>
        <v>5</v>
      </c>
      <c r="X65" s="59">
        <f>'[1]HK3'!U59</f>
        <v>6</v>
      </c>
      <c r="Y65" s="59">
        <f>'[1]HK3'!X59</f>
        <v>5</v>
      </c>
      <c r="Z65" s="59">
        <f>'[1]HK3'!AA59</f>
        <v>6</v>
      </c>
      <c r="AA65" s="59">
        <f>'[1]HK3'!AD59</f>
        <v>9</v>
      </c>
      <c r="AB65" s="150">
        <f>'HK4'!J65</f>
        <v>7</v>
      </c>
      <c r="AC65" s="150">
        <f>'HK4'!M65</f>
        <v>5</v>
      </c>
      <c r="AD65" s="150">
        <f>'HK4'!P65</f>
        <v>5</v>
      </c>
      <c r="AE65" s="150">
        <f>'HK4'!S65</f>
        <v>6</v>
      </c>
      <c r="AF65" s="59">
        <f>'[1]HK4'!U59</f>
        <v>7</v>
      </c>
      <c r="AG65" s="59">
        <f>'[1]HK4'!X59</f>
        <v>6</v>
      </c>
      <c r="AH65" s="150">
        <f>'HK4'!AB65</f>
        <v>0</v>
      </c>
      <c r="AI65" s="59">
        <f>'[1]HK4'!AD59</f>
        <v>7</v>
      </c>
      <c r="AJ65" s="52">
        <f>'HK5'!J65</f>
        <v>5</v>
      </c>
      <c r="AK65" s="52">
        <f>'HK5'!M65</f>
        <v>6</v>
      </c>
      <c r="AL65" s="52">
        <f>'HK5'!P65</f>
        <v>8</v>
      </c>
      <c r="AM65" s="52">
        <f>'HK5'!S65</f>
        <v>9</v>
      </c>
      <c r="AN65" s="52">
        <f>'HK5'!V65</f>
        <v>8</v>
      </c>
      <c r="AO65" s="52">
        <f>'HK5'!Y65</f>
        <v>6</v>
      </c>
      <c r="AP65" s="52">
        <f>'HK5'!AB65</f>
        <v>5</v>
      </c>
      <c r="AQ65" s="52">
        <f>'HK5'!AE65</f>
        <v>7</v>
      </c>
      <c r="AR65" s="52">
        <f>'HK5'!AH65</f>
        <v>7</v>
      </c>
      <c r="AS65" s="52">
        <f>'HK5'!AK65</f>
        <v>0</v>
      </c>
      <c r="AT65" s="52">
        <f>'HK6'!J65</f>
        <v>9</v>
      </c>
      <c r="AU65" s="52">
        <f>'HK6'!M65</f>
        <v>5</v>
      </c>
      <c r="AV65" s="52">
        <f>'HK6'!P65</f>
        <v>8</v>
      </c>
      <c r="AW65" s="52">
        <f>'HK6'!S65</f>
        <v>5</v>
      </c>
      <c r="AX65" s="52">
        <f>'HK6'!V65</f>
        <v>8</v>
      </c>
      <c r="AY65" s="52">
        <f>'HK6'!Y65</f>
        <v>7</v>
      </c>
      <c r="AZ65" s="52">
        <f>'HK6'!AB65</f>
        <v>5</v>
      </c>
      <c r="BA65" s="52">
        <f>'HK6'!AE65</f>
        <v>0</v>
      </c>
      <c r="BB65" s="846">
        <f t="shared" si="8"/>
        <v>6.76</v>
      </c>
      <c r="BC65" s="846">
        <f t="shared" si="9"/>
        <v>6.49</v>
      </c>
      <c r="BD65" s="192" t="str">
        <f aca="true" t="shared" si="16" ref="BD65:BD76">IF(BC65&gt;=9,"Xuất Sắc",IF(BC65&gt;=8,"Giỏi",IF(BC65&gt;=7,"Khá",IF(BC65&gt;=6,"TBK",IF(BC65&gt;=5,"TB",IF(BC65&gt;=4,"Yếu","Kém"))))))</f>
        <v>TBK</v>
      </c>
      <c r="BE65" s="192">
        <f t="shared" si="10"/>
        <v>4</v>
      </c>
      <c r="BF65" s="192">
        <f t="shared" si="11"/>
        <v>3</v>
      </c>
      <c r="BG65" s="847" t="str">
        <f aca="true" t="shared" si="17" ref="BG65:BG76">IF(AND(BB65&gt;=5,BF65&lt;=25),"Học tiếp",IF(OR(BB65&lt;3.5,BC65&lt;4),"Thôi học","Ngừng học"))</f>
        <v>Học tiếp</v>
      </c>
    </row>
    <row r="66" spans="1:59" s="133" customFormat="1" ht="18.75" customHeight="1">
      <c r="A66" s="73">
        <v>52</v>
      </c>
      <c r="B66" s="55" t="s">
        <v>182</v>
      </c>
      <c r="C66" s="56" t="s">
        <v>181</v>
      </c>
      <c r="D66" s="75">
        <v>409160106</v>
      </c>
      <c r="E66" s="46" t="s">
        <v>278</v>
      </c>
      <c r="F66" s="74" t="s">
        <v>12</v>
      </c>
      <c r="G66" s="171" t="s">
        <v>332</v>
      </c>
      <c r="H66" s="45">
        <v>5</v>
      </c>
      <c r="I66" s="45">
        <f>'[1]HK1'!J66</f>
        <v>8</v>
      </c>
      <c r="J66" s="45">
        <f>'[1]HK1'!M66</f>
        <v>6</v>
      </c>
      <c r="K66" s="45">
        <f>'[1]HK1'!P66</f>
        <v>7</v>
      </c>
      <c r="L66" s="45">
        <f>'[1]HK1'!S66</f>
        <v>6</v>
      </c>
      <c r="M66" s="45">
        <f>'[1]HK1'!V66</f>
        <v>5</v>
      </c>
      <c r="N66" s="45">
        <f>'[1]HK1'!Y66</f>
        <v>7</v>
      </c>
      <c r="O66" s="75">
        <f>'[1]HK2'!J66</f>
        <v>5</v>
      </c>
      <c r="P66" s="75">
        <f>'[1]HK2'!M66</f>
        <v>7</v>
      </c>
      <c r="Q66" s="75">
        <f>'[1]HK2'!P66</f>
        <v>7</v>
      </c>
      <c r="R66" s="59">
        <f>'[1]HK2'!S66</f>
        <v>8</v>
      </c>
      <c r="S66" s="59">
        <f>'[1]HK2'!V66</f>
        <v>9</v>
      </c>
      <c r="T66" s="59">
        <f>'[1]HK3'!I60</f>
        <v>6</v>
      </c>
      <c r="U66" s="59">
        <f>'[1]HK3'!L60</f>
        <v>8</v>
      </c>
      <c r="V66" s="59">
        <f>'[1]HK3'!O60</f>
        <v>10</v>
      </c>
      <c r="W66" s="59">
        <f>'[1]HK3'!R60</f>
        <v>5</v>
      </c>
      <c r="X66" s="59">
        <f>'[1]HK3'!U60</f>
        <v>6</v>
      </c>
      <c r="Y66" s="59">
        <f>'[1]HK3'!X60</f>
        <v>5</v>
      </c>
      <c r="Z66" s="59">
        <f>'[1]HK3'!AA60</f>
        <v>6</v>
      </c>
      <c r="AA66" s="59">
        <f>'[1]HK3'!AD60</f>
        <v>4</v>
      </c>
      <c r="AB66" s="150">
        <f>'HK4'!J66</f>
        <v>8</v>
      </c>
      <c r="AC66" s="150">
        <f>'HK4'!M66</f>
        <v>6</v>
      </c>
      <c r="AD66" s="150">
        <f>'HK4'!P66</f>
        <v>6</v>
      </c>
      <c r="AE66" s="150">
        <f>'HK4'!S66</f>
        <v>8</v>
      </c>
      <c r="AF66" s="59">
        <f>'[1]HK4'!U60</f>
        <v>7</v>
      </c>
      <c r="AG66" s="59">
        <f>'[1]HK4'!X60</f>
        <v>7</v>
      </c>
      <c r="AH66" s="150">
        <f>'HK4'!AB66</f>
        <v>0</v>
      </c>
      <c r="AI66" s="59">
        <f>'[1]HK4'!AD60</f>
        <v>7</v>
      </c>
      <c r="AJ66" s="52">
        <f>'HK5'!J66</f>
        <v>5</v>
      </c>
      <c r="AK66" s="52">
        <f>'HK5'!M66</f>
        <v>6</v>
      </c>
      <c r="AL66" s="52">
        <f>'HK5'!P66</f>
        <v>7</v>
      </c>
      <c r="AM66" s="52">
        <f>'HK5'!S66</f>
        <v>8</v>
      </c>
      <c r="AN66" s="52">
        <f>'HK5'!V66</f>
        <v>8</v>
      </c>
      <c r="AO66" s="52">
        <f>'HK5'!Y66</f>
        <v>5</v>
      </c>
      <c r="AP66" s="52">
        <f>'HK5'!AB66</f>
        <v>5</v>
      </c>
      <c r="AQ66" s="52">
        <f>'HK5'!AE66</f>
        <v>9</v>
      </c>
      <c r="AR66" s="52">
        <f>'HK5'!AH66</f>
        <v>9</v>
      </c>
      <c r="AS66" s="52">
        <f>'HK5'!AK66</f>
        <v>0</v>
      </c>
      <c r="AT66" s="52">
        <f>'HK6'!J66</f>
        <v>6</v>
      </c>
      <c r="AU66" s="52">
        <f>'HK6'!M66</f>
        <v>6</v>
      </c>
      <c r="AV66" s="52">
        <f>'HK6'!P66</f>
        <v>5</v>
      </c>
      <c r="AW66" s="52">
        <f>'HK6'!S66</f>
        <v>4</v>
      </c>
      <c r="AX66" s="52">
        <f>'HK6'!V66</f>
        <v>5</v>
      </c>
      <c r="AY66" s="52">
        <f>'HK6'!Y66</f>
        <v>8</v>
      </c>
      <c r="AZ66" s="52">
        <f>'HK6'!AB66</f>
        <v>6</v>
      </c>
      <c r="BA66" s="52">
        <f>'HK6'!AE66</f>
        <v>0</v>
      </c>
      <c r="BB66" s="846">
        <f t="shared" si="8"/>
        <v>5.94</v>
      </c>
      <c r="BC66" s="846">
        <f t="shared" si="9"/>
        <v>6.36</v>
      </c>
      <c r="BD66" s="192" t="str">
        <f t="shared" si="16"/>
        <v>TBK</v>
      </c>
      <c r="BE66" s="192">
        <f t="shared" si="10"/>
        <v>5</v>
      </c>
      <c r="BF66" s="192">
        <f t="shared" si="11"/>
        <v>6</v>
      </c>
      <c r="BG66" s="847" t="str">
        <f t="shared" si="17"/>
        <v>Học tiếp</v>
      </c>
    </row>
    <row r="67" spans="1:59" s="133" customFormat="1" ht="18.75" customHeight="1">
      <c r="A67" s="77">
        <v>53</v>
      </c>
      <c r="B67" s="55" t="s">
        <v>175</v>
      </c>
      <c r="C67" s="56" t="s">
        <v>181</v>
      </c>
      <c r="D67" s="75">
        <v>409160107</v>
      </c>
      <c r="E67" s="46" t="s">
        <v>279</v>
      </c>
      <c r="F67" s="74" t="s">
        <v>15</v>
      </c>
      <c r="G67" s="171" t="s">
        <v>332</v>
      </c>
      <c r="H67" s="45">
        <v>6</v>
      </c>
      <c r="I67" s="45">
        <f>'[1]HK1'!J67</f>
        <v>7</v>
      </c>
      <c r="J67" s="45">
        <f>'[1]HK1'!M67</f>
        <v>6</v>
      </c>
      <c r="K67" s="45">
        <f>'[1]HK1'!P67</f>
        <v>5</v>
      </c>
      <c r="L67" s="45">
        <f>'[1]HK1'!S67</f>
        <v>6</v>
      </c>
      <c r="M67" s="45">
        <f>'[1]HK1'!V67</f>
        <v>5</v>
      </c>
      <c r="N67" s="45">
        <f>'[1]HK1'!Y67</f>
        <v>5</v>
      </c>
      <c r="O67" s="75">
        <f>'[1]HK2'!J67</f>
        <v>5</v>
      </c>
      <c r="P67" s="75">
        <f>'[1]HK2'!M67</f>
        <v>6</v>
      </c>
      <c r="Q67" s="75">
        <f>'[1]HK2'!P67</f>
        <v>6</v>
      </c>
      <c r="R67" s="59">
        <f>'[1]HK2'!S67</f>
        <v>6</v>
      </c>
      <c r="S67" s="59">
        <f>'[1]HK2'!V67</f>
        <v>9</v>
      </c>
      <c r="T67" s="59">
        <f>'[1]HK3'!I61</f>
        <v>6</v>
      </c>
      <c r="U67" s="59">
        <f>'[1]HK3'!L61</f>
        <v>6</v>
      </c>
      <c r="V67" s="59">
        <f>'[1]HK3'!O61</f>
        <v>10</v>
      </c>
      <c r="W67" s="59">
        <f>'[1]HK3'!R61</f>
        <v>6</v>
      </c>
      <c r="X67" s="59">
        <f>'[1]HK3'!U61</f>
        <v>6</v>
      </c>
      <c r="Y67" s="59">
        <f>'[1]HK3'!X61</f>
        <v>5</v>
      </c>
      <c r="Z67" s="59">
        <f>'[1]HK3'!AA61</f>
        <v>6</v>
      </c>
      <c r="AA67" s="59">
        <f>'[1]HK3'!AD61</f>
        <v>9</v>
      </c>
      <c r="AB67" s="150">
        <f>'HK4'!J67</f>
        <v>5</v>
      </c>
      <c r="AC67" s="150">
        <f>'HK4'!M67</f>
        <v>4</v>
      </c>
      <c r="AD67" s="150">
        <f>'HK4'!P67</f>
        <v>5</v>
      </c>
      <c r="AE67" s="150">
        <f>'HK4'!S67</f>
        <v>0</v>
      </c>
      <c r="AF67" s="59">
        <f>'[1]HK4'!U61</f>
        <v>6</v>
      </c>
      <c r="AG67" s="59">
        <f>'[1]HK4'!X61</f>
        <v>7</v>
      </c>
      <c r="AH67" s="150">
        <f>'HK4'!AB67</f>
        <v>0</v>
      </c>
      <c r="AI67" s="59">
        <f>'[1]HK4'!AD61</f>
        <v>5</v>
      </c>
      <c r="AJ67" s="52">
        <f>'HK5'!J67</f>
        <v>1</v>
      </c>
      <c r="AK67" s="52">
        <f>'HK5'!M67</f>
        <v>1</v>
      </c>
      <c r="AL67" s="52">
        <f>'HK5'!P67</f>
        <v>2</v>
      </c>
      <c r="AM67" s="52">
        <f>'HK5'!S67</f>
        <v>1</v>
      </c>
      <c r="AN67" s="52">
        <f>'HK5'!V67</f>
        <v>1</v>
      </c>
      <c r="AO67" s="52">
        <f>'HK5'!Y67</f>
        <v>0</v>
      </c>
      <c r="AP67" s="52">
        <f>'HK5'!AB67</f>
        <v>6</v>
      </c>
      <c r="AQ67" s="52">
        <f>'HK5'!AE67</f>
        <v>7</v>
      </c>
      <c r="AR67" s="52">
        <f>'HK5'!AH67</f>
        <v>6</v>
      </c>
      <c r="AS67" s="52">
        <f>'HK5'!AK67</f>
        <v>0</v>
      </c>
      <c r="AT67" s="52">
        <f>'HK6'!J67</f>
        <v>0</v>
      </c>
      <c r="AU67" s="52">
        <f>'HK6'!M67</f>
        <v>0</v>
      </c>
      <c r="AV67" s="52">
        <f>'HK6'!P67</f>
        <v>0</v>
      </c>
      <c r="AW67" s="52">
        <f>'HK6'!S67</f>
        <v>5</v>
      </c>
      <c r="AX67" s="52">
        <f>'HK6'!V67</f>
        <v>0</v>
      </c>
      <c r="AY67" s="52">
        <f>'HK6'!Y67</f>
        <v>0</v>
      </c>
      <c r="AZ67" s="52">
        <f>'HK6'!AB67</f>
        <v>0</v>
      </c>
      <c r="BA67" s="52">
        <f>'HK6'!AE67</f>
        <v>0</v>
      </c>
      <c r="BB67" s="846">
        <f t="shared" si="8"/>
        <v>0.74</v>
      </c>
      <c r="BC67" s="846">
        <f t="shared" si="9"/>
        <v>3.78</v>
      </c>
      <c r="BD67" s="192" t="str">
        <f t="shared" si="16"/>
        <v>Kém</v>
      </c>
      <c r="BE67" s="192">
        <f t="shared" si="10"/>
        <v>17</v>
      </c>
      <c r="BF67" s="192">
        <f t="shared" si="11"/>
        <v>56</v>
      </c>
      <c r="BG67" s="849" t="str">
        <f t="shared" si="17"/>
        <v>Thôi học</v>
      </c>
    </row>
    <row r="68" spans="1:59" s="133" customFormat="1" ht="18.75" customHeight="1">
      <c r="A68" s="73">
        <v>54</v>
      </c>
      <c r="B68" s="55" t="s">
        <v>183</v>
      </c>
      <c r="C68" s="56" t="s">
        <v>184</v>
      </c>
      <c r="D68" s="75">
        <v>409160109</v>
      </c>
      <c r="E68" s="46" t="s">
        <v>50</v>
      </c>
      <c r="F68" s="74" t="s">
        <v>29</v>
      </c>
      <c r="G68" s="171" t="s">
        <v>332</v>
      </c>
      <c r="H68" s="45">
        <v>6</v>
      </c>
      <c r="I68" s="45">
        <f>'[1]HK1'!J68</f>
        <v>5</v>
      </c>
      <c r="J68" s="45">
        <f>'[1]HK1'!M68</f>
        <v>7</v>
      </c>
      <c r="K68" s="45">
        <f>'[1]HK1'!P68</f>
        <v>5</v>
      </c>
      <c r="L68" s="45">
        <f>'[1]HK1'!S68</f>
        <v>5</v>
      </c>
      <c r="M68" s="45">
        <f>'[1]HK1'!V68</f>
        <v>7</v>
      </c>
      <c r="N68" s="45">
        <f>'[1]HK1'!Y68</f>
        <v>7</v>
      </c>
      <c r="O68" s="75">
        <f>'[1]HK2'!J68</f>
        <v>6</v>
      </c>
      <c r="P68" s="75">
        <f>'[1]HK2'!M68</f>
        <v>5</v>
      </c>
      <c r="Q68" s="75">
        <f>'[1]HK2'!P68</f>
        <v>5</v>
      </c>
      <c r="R68" s="59">
        <f>'[1]HK2'!S68</f>
        <v>6</v>
      </c>
      <c r="S68" s="59">
        <f>'[1]HK2'!V68</f>
        <v>8</v>
      </c>
      <c r="T68" s="59">
        <f>'[1]HK3'!I62</f>
        <v>6</v>
      </c>
      <c r="U68" s="59">
        <f>'[1]HK3'!L62</f>
        <v>5</v>
      </c>
      <c r="V68" s="59">
        <f>'[1]HK3'!O62</f>
        <v>10</v>
      </c>
      <c r="W68" s="59">
        <f>'[1]HK3'!R62</f>
        <v>5</v>
      </c>
      <c r="X68" s="59">
        <f>'[1]HK3'!U62</f>
        <v>5</v>
      </c>
      <c r="Y68" s="59">
        <f>'[1]HK3'!X62</f>
        <v>5</v>
      </c>
      <c r="Z68" s="59">
        <f>'[1]HK3'!AA62</f>
        <v>5</v>
      </c>
      <c r="AA68" s="59">
        <f>'[1]HK3'!AD62</f>
        <v>6</v>
      </c>
      <c r="AB68" s="150">
        <f>'HK4'!J68</f>
        <v>8</v>
      </c>
      <c r="AC68" s="150">
        <f>'HK4'!M68</f>
        <v>5</v>
      </c>
      <c r="AD68" s="150">
        <f>'HK4'!P68</f>
        <v>5</v>
      </c>
      <c r="AE68" s="150">
        <f>'HK4'!S68</f>
        <v>6</v>
      </c>
      <c r="AF68" s="59">
        <f>'[1]HK4'!U62</f>
        <v>6</v>
      </c>
      <c r="AG68" s="59">
        <f>'[1]HK4'!X62</f>
        <v>5</v>
      </c>
      <c r="AH68" s="150">
        <f>'HK4'!AB68</f>
        <v>0</v>
      </c>
      <c r="AI68" s="59">
        <f>'[1]HK4'!AD62</f>
        <v>5</v>
      </c>
      <c r="AJ68" s="52">
        <f>'HK5'!J68</f>
        <v>6</v>
      </c>
      <c r="AK68" s="52">
        <f>'HK5'!M68</f>
        <v>5</v>
      </c>
      <c r="AL68" s="52">
        <f>'HK5'!P68</f>
        <v>6</v>
      </c>
      <c r="AM68" s="52">
        <f>'HK5'!S68</f>
        <v>6</v>
      </c>
      <c r="AN68" s="52">
        <f>'HK5'!V68</f>
        <v>9</v>
      </c>
      <c r="AO68" s="52">
        <f>'HK5'!Y68</f>
        <v>7</v>
      </c>
      <c r="AP68" s="52">
        <f>'HK5'!AB68</f>
        <v>5</v>
      </c>
      <c r="AQ68" s="52">
        <f>'HK5'!AE68</f>
        <v>7</v>
      </c>
      <c r="AR68" s="52">
        <f>'HK5'!AH68</f>
        <v>7</v>
      </c>
      <c r="AS68" s="52">
        <f>'HK5'!AK68</f>
        <v>10</v>
      </c>
      <c r="AT68" s="52">
        <f>'HK6'!J68</f>
        <v>10</v>
      </c>
      <c r="AU68" s="52">
        <f>'HK6'!M68</f>
        <v>5</v>
      </c>
      <c r="AV68" s="52">
        <f>'HK6'!P68</f>
        <v>9</v>
      </c>
      <c r="AW68" s="52">
        <f>'HK6'!S68</f>
        <v>5</v>
      </c>
      <c r="AX68" s="52">
        <f>'HK6'!V68</f>
        <v>6</v>
      </c>
      <c r="AY68" s="52">
        <f>'HK6'!Y68</f>
        <v>8</v>
      </c>
      <c r="AZ68" s="52">
        <f>'HK6'!AB68</f>
        <v>2</v>
      </c>
      <c r="BA68" s="52">
        <f>'HK6'!AE68</f>
        <v>10</v>
      </c>
      <c r="BB68" s="846">
        <f t="shared" si="8"/>
        <v>7</v>
      </c>
      <c r="BC68" s="846">
        <f t="shared" si="9"/>
        <v>6.2</v>
      </c>
      <c r="BD68" s="192" t="str">
        <f t="shared" si="16"/>
        <v>TBK</v>
      </c>
      <c r="BE68" s="192">
        <f t="shared" si="10"/>
        <v>2</v>
      </c>
      <c r="BF68" s="192">
        <f t="shared" si="11"/>
        <v>1</v>
      </c>
      <c r="BG68" s="847" t="str">
        <f t="shared" si="17"/>
        <v>Học tiếp</v>
      </c>
    </row>
    <row r="69" spans="1:59" s="133" customFormat="1" ht="18.75" customHeight="1">
      <c r="A69" s="77">
        <v>55</v>
      </c>
      <c r="B69" s="55" t="s">
        <v>185</v>
      </c>
      <c r="C69" s="56" t="s">
        <v>186</v>
      </c>
      <c r="D69" s="75">
        <v>409160110</v>
      </c>
      <c r="E69" s="46" t="s">
        <v>51</v>
      </c>
      <c r="F69" s="74" t="s">
        <v>19</v>
      </c>
      <c r="G69" s="171" t="s">
        <v>332</v>
      </c>
      <c r="H69" s="45">
        <v>7</v>
      </c>
      <c r="I69" s="45">
        <f>'[1]HK1'!J69</f>
        <v>7</v>
      </c>
      <c r="J69" s="45">
        <f>'[1]HK1'!M69</f>
        <v>7</v>
      </c>
      <c r="K69" s="45">
        <f>'[1]HK1'!P69</f>
        <v>7</v>
      </c>
      <c r="L69" s="45">
        <f>'[1]HK1'!S69</f>
        <v>9</v>
      </c>
      <c r="M69" s="45">
        <f>'[1]HK1'!V69</f>
        <v>9</v>
      </c>
      <c r="N69" s="45">
        <f>'[1]HK1'!Y69</f>
        <v>9</v>
      </c>
      <c r="O69" s="75">
        <f>'[1]HK2'!J69</f>
        <v>5</v>
      </c>
      <c r="P69" s="75">
        <f>'[1]HK2'!M69</f>
        <v>6</v>
      </c>
      <c r="Q69" s="75">
        <f>'[1]HK2'!P69</f>
        <v>8</v>
      </c>
      <c r="R69" s="59">
        <f>'[1]HK2'!S69</f>
        <v>5</v>
      </c>
      <c r="S69" s="59">
        <f>'[1]HK2'!V69</f>
        <v>8</v>
      </c>
      <c r="T69" s="59">
        <f>'[1]HK3'!I63</f>
        <v>6</v>
      </c>
      <c r="U69" s="59">
        <f>'[1]HK3'!L63</f>
        <v>6</v>
      </c>
      <c r="V69" s="59">
        <f>'[1]HK3'!O63</f>
        <v>10</v>
      </c>
      <c r="W69" s="59">
        <f>'[1]HK3'!R63</f>
        <v>6</v>
      </c>
      <c r="X69" s="59">
        <f>'[1]HK3'!U63</f>
        <v>6</v>
      </c>
      <c r="Y69" s="59">
        <f>'[1]HK3'!X63</f>
        <v>6</v>
      </c>
      <c r="Z69" s="59">
        <f>'[1]HK3'!AA63</f>
        <v>5</v>
      </c>
      <c r="AA69" s="59">
        <f>'[1]HK3'!AD63</f>
        <v>10</v>
      </c>
      <c r="AB69" s="150">
        <f>'HK4'!J69</f>
        <v>9</v>
      </c>
      <c r="AC69" s="150">
        <f>'HK4'!M69</f>
        <v>6</v>
      </c>
      <c r="AD69" s="150">
        <f>'HK4'!P69</f>
        <v>6</v>
      </c>
      <c r="AE69" s="150">
        <f>'HK4'!S69</f>
        <v>7</v>
      </c>
      <c r="AF69" s="59">
        <f>'[1]HK4'!U63</f>
        <v>7</v>
      </c>
      <c r="AG69" s="59">
        <f>'[1]HK4'!X63</f>
        <v>8</v>
      </c>
      <c r="AH69" s="150">
        <f>'HK4'!AB69</f>
        <v>0</v>
      </c>
      <c r="AI69" s="59">
        <f>'[1]HK4'!AD63</f>
        <v>8</v>
      </c>
      <c r="AJ69" s="52">
        <f>'HK5'!J69</f>
        <v>8</v>
      </c>
      <c r="AK69" s="52">
        <f>'HK5'!M69</f>
        <v>7</v>
      </c>
      <c r="AL69" s="52">
        <f>'HK5'!P69</f>
        <v>7</v>
      </c>
      <c r="AM69" s="52">
        <f>'HK5'!S69</f>
        <v>9</v>
      </c>
      <c r="AN69" s="52">
        <f>'HK5'!V69</f>
        <v>9</v>
      </c>
      <c r="AO69" s="52">
        <f>'HK5'!Y69</f>
        <v>7</v>
      </c>
      <c r="AP69" s="52">
        <f>'HK5'!AB69</f>
        <v>8</v>
      </c>
      <c r="AQ69" s="52">
        <f>'HK5'!AE69</f>
        <v>10</v>
      </c>
      <c r="AR69" s="52">
        <f>'HK5'!AH69</f>
        <v>10</v>
      </c>
      <c r="AS69" s="52">
        <f>'HK5'!AK69</f>
        <v>1</v>
      </c>
      <c r="AT69" s="52">
        <f>'HK6'!J69</f>
        <v>9</v>
      </c>
      <c r="AU69" s="52">
        <f>'HK6'!M69</f>
        <v>8</v>
      </c>
      <c r="AV69" s="52">
        <f>'HK6'!P69</f>
        <v>9</v>
      </c>
      <c r="AW69" s="52">
        <f>'HK6'!S69</f>
        <v>7</v>
      </c>
      <c r="AX69" s="52">
        <f>'HK6'!V69</f>
        <v>7</v>
      </c>
      <c r="AY69" s="52">
        <f>'HK6'!Y69</f>
        <v>9</v>
      </c>
      <c r="AZ69" s="52">
        <f>'HK6'!AB69</f>
        <v>6</v>
      </c>
      <c r="BA69" s="52">
        <f>'HK6'!AE69</f>
        <v>0</v>
      </c>
      <c r="BB69" s="846">
        <f t="shared" si="8"/>
        <v>7.78</v>
      </c>
      <c r="BC69" s="846">
        <f t="shared" si="9"/>
        <v>7.2</v>
      </c>
      <c r="BD69" s="192" t="str">
        <f t="shared" si="16"/>
        <v>Khá</v>
      </c>
      <c r="BE69" s="192">
        <f t="shared" si="10"/>
        <v>3</v>
      </c>
      <c r="BF69" s="192">
        <f t="shared" si="11"/>
        <v>3</v>
      </c>
      <c r="BG69" s="847" t="str">
        <f t="shared" si="17"/>
        <v>Học tiếp</v>
      </c>
    </row>
    <row r="70" spans="1:59" s="133" customFormat="1" ht="18.75" customHeight="1">
      <c r="A70" s="73">
        <v>56</v>
      </c>
      <c r="B70" s="55" t="s">
        <v>187</v>
      </c>
      <c r="C70" s="56" t="s">
        <v>188</v>
      </c>
      <c r="D70" s="75">
        <v>409160111</v>
      </c>
      <c r="E70" s="46" t="s">
        <v>52</v>
      </c>
      <c r="F70" s="74" t="s">
        <v>235</v>
      </c>
      <c r="G70" s="171" t="s">
        <v>332</v>
      </c>
      <c r="H70" s="45">
        <v>6</v>
      </c>
      <c r="I70" s="45">
        <f>'[1]HK1'!J70</f>
        <v>8</v>
      </c>
      <c r="J70" s="45">
        <f>'[1]HK1'!M70</f>
        <v>7</v>
      </c>
      <c r="K70" s="45">
        <f>'[1]HK1'!P70</f>
        <v>6</v>
      </c>
      <c r="L70" s="45">
        <f>'[1]HK1'!S70</f>
        <v>8</v>
      </c>
      <c r="M70" s="45">
        <f>'HK1'!V70</f>
        <v>5</v>
      </c>
      <c r="N70" s="45">
        <f>'[1]HK1'!Y70</f>
        <v>6</v>
      </c>
      <c r="O70" s="75">
        <f>'[1]HK2'!J70</f>
        <v>5</v>
      </c>
      <c r="P70" s="75">
        <f>'[1]HK2'!M70</f>
        <v>6</v>
      </c>
      <c r="Q70" s="75">
        <f>'[1]HK2'!P70</f>
        <v>6</v>
      </c>
      <c r="R70" s="59">
        <f>'[1]HK2'!S70</f>
        <v>7</v>
      </c>
      <c r="S70" s="59">
        <f>'[1]HK2'!V70</f>
        <v>8</v>
      </c>
      <c r="T70" s="59">
        <f>'[1]HK3'!I64</f>
        <v>5</v>
      </c>
      <c r="U70" s="59">
        <f>'[1]HK3'!L64</f>
        <v>7</v>
      </c>
      <c r="V70" s="59">
        <f>'[1]HK3'!O64</f>
        <v>10</v>
      </c>
      <c r="W70" s="59">
        <f>'[1]HK3'!R64</f>
        <v>6</v>
      </c>
      <c r="X70" s="59">
        <f>'[1]HK3'!U64</f>
        <v>5</v>
      </c>
      <c r="Y70" s="59">
        <f>'[1]HK3'!X64</f>
        <v>6</v>
      </c>
      <c r="Z70" s="59">
        <f>'[1]HK3'!AA64</f>
        <v>6</v>
      </c>
      <c r="AA70" s="59">
        <f>'[1]HK3'!AD64</f>
        <v>7</v>
      </c>
      <c r="AB70" s="150">
        <f>'HK4'!J70</f>
        <v>8</v>
      </c>
      <c r="AC70" s="150">
        <f>'HK4'!M70</f>
        <v>6</v>
      </c>
      <c r="AD70" s="150">
        <f>'HK4'!P70</f>
        <v>7</v>
      </c>
      <c r="AE70" s="150">
        <f>'HK4'!S70</f>
        <v>7</v>
      </c>
      <c r="AF70" s="59">
        <f>'[1]HK4'!U64</f>
        <v>7</v>
      </c>
      <c r="AG70" s="59">
        <f>'[1]HK4'!X64</f>
        <v>6</v>
      </c>
      <c r="AH70" s="150">
        <f>'HK4'!AB70</f>
        <v>2</v>
      </c>
      <c r="AI70" s="59">
        <f>'[1]HK4'!AD64</f>
        <v>5</v>
      </c>
      <c r="AJ70" s="52">
        <f>'HK5'!J70</f>
        <v>6</v>
      </c>
      <c r="AK70" s="52">
        <f>'HK5'!M70</f>
        <v>6</v>
      </c>
      <c r="AL70" s="52">
        <f>'HK5'!P70</f>
        <v>7</v>
      </c>
      <c r="AM70" s="52">
        <f>'HK5'!S70</f>
        <v>9</v>
      </c>
      <c r="AN70" s="52">
        <f>'HK5'!V70</f>
        <v>8</v>
      </c>
      <c r="AO70" s="52">
        <f>'HK5'!Y70</f>
        <v>6</v>
      </c>
      <c r="AP70" s="52">
        <f>'HK5'!AB70</f>
        <v>5</v>
      </c>
      <c r="AQ70" s="52">
        <f>'HK5'!AE70</f>
        <v>8</v>
      </c>
      <c r="AR70" s="52">
        <f>'HK5'!AH70</f>
        <v>8</v>
      </c>
      <c r="AS70" s="52">
        <f>'HK5'!AK70</f>
        <v>10</v>
      </c>
      <c r="AT70" s="52">
        <f>'HK6'!J70</f>
        <v>7</v>
      </c>
      <c r="AU70" s="52">
        <f>'HK6'!M70</f>
        <v>6</v>
      </c>
      <c r="AV70" s="52">
        <f>'HK6'!P70</f>
        <v>6</v>
      </c>
      <c r="AW70" s="52">
        <f>'HK6'!S70</f>
        <v>5</v>
      </c>
      <c r="AX70" s="52">
        <f>'HK6'!V70</f>
        <v>5</v>
      </c>
      <c r="AY70" s="52">
        <f>'HK6'!Y70</f>
        <v>7</v>
      </c>
      <c r="AZ70" s="52">
        <f>'HK6'!AB70</f>
        <v>7</v>
      </c>
      <c r="BA70" s="52">
        <f>'HK6'!AE70</f>
        <v>7</v>
      </c>
      <c r="BB70" s="846">
        <f t="shared" si="8"/>
        <v>6.64</v>
      </c>
      <c r="BC70" s="846">
        <f t="shared" si="9"/>
        <v>6.55</v>
      </c>
      <c r="BD70" s="192" t="str">
        <f t="shared" si="16"/>
        <v>TBK</v>
      </c>
      <c r="BE70" s="192">
        <f t="shared" si="10"/>
        <v>1</v>
      </c>
      <c r="BF70" s="192">
        <f t="shared" si="11"/>
        <v>1</v>
      </c>
      <c r="BG70" s="847" t="str">
        <f t="shared" si="17"/>
        <v>Học tiếp</v>
      </c>
    </row>
    <row r="71" spans="1:59" s="133" customFormat="1" ht="18.75" customHeight="1">
      <c r="A71" s="77">
        <v>57</v>
      </c>
      <c r="B71" s="55" t="s">
        <v>189</v>
      </c>
      <c r="C71" s="56" t="s">
        <v>190</v>
      </c>
      <c r="D71" s="75">
        <v>409160112</v>
      </c>
      <c r="E71" s="46" t="s">
        <v>53</v>
      </c>
      <c r="F71" s="74" t="s">
        <v>16</v>
      </c>
      <c r="G71" s="171" t="s">
        <v>332</v>
      </c>
      <c r="H71" s="45">
        <v>6</v>
      </c>
      <c r="I71" s="45">
        <f>'[1]HK1'!J71</f>
        <v>6</v>
      </c>
      <c r="J71" s="45">
        <f>'[1]HK1'!M71</f>
        <v>6</v>
      </c>
      <c r="K71" s="45">
        <f>'[1]HK1'!P71</f>
        <v>5</v>
      </c>
      <c r="L71" s="45">
        <f>'[1]HK1'!S71</f>
        <v>8</v>
      </c>
      <c r="M71" s="45">
        <f>'HK1'!V71</f>
        <v>5</v>
      </c>
      <c r="N71" s="45">
        <f>'[1]HK1'!Y71</f>
        <v>8</v>
      </c>
      <c r="O71" s="75">
        <f>'[1]HK2'!J71</f>
        <v>6</v>
      </c>
      <c r="P71" s="75">
        <f>'[1]HK2'!M71</f>
        <v>6</v>
      </c>
      <c r="Q71" s="75">
        <f>'[1]HK2'!P71</f>
        <v>5</v>
      </c>
      <c r="R71" s="59">
        <f>'[1]HK2'!S71</f>
        <v>6</v>
      </c>
      <c r="S71" s="59">
        <f>'[1]HK2'!V71</f>
        <v>8</v>
      </c>
      <c r="T71" s="59">
        <f>'[1]HK3'!I65</f>
        <v>7</v>
      </c>
      <c r="U71" s="59">
        <f>'[1]HK3'!L65</f>
        <v>5</v>
      </c>
      <c r="V71" s="59">
        <f>'[1]HK3'!O65</f>
        <v>9</v>
      </c>
      <c r="W71" s="59">
        <f>'[1]HK3'!R65</f>
        <v>5</v>
      </c>
      <c r="X71" s="59">
        <f>'[1]HK3'!U65</f>
        <v>6</v>
      </c>
      <c r="Y71" s="59">
        <f>'[1]HK3'!X65</f>
        <v>5</v>
      </c>
      <c r="Z71" s="59">
        <f>'[1]HK3'!AA65</f>
        <v>6</v>
      </c>
      <c r="AA71" s="59">
        <f>'[1]HK3'!AD65</f>
        <v>9</v>
      </c>
      <c r="AB71" s="150">
        <f>'HK4'!J71</f>
        <v>7</v>
      </c>
      <c r="AC71" s="150">
        <f>'HK4'!M71</f>
        <v>5</v>
      </c>
      <c r="AD71" s="150">
        <f>'HK4'!P71</f>
        <v>5</v>
      </c>
      <c r="AE71" s="150">
        <f>'HK4'!S71</f>
        <v>5</v>
      </c>
      <c r="AF71" s="59">
        <f>'[1]HK4'!U65</f>
        <v>6</v>
      </c>
      <c r="AG71" s="59">
        <f>'[1]HK4'!X65</f>
        <v>8</v>
      </c>
      <c r="AH71" s="150">
        <f>'HK4'!AB71</f>
        <v>0</v>
      </c>
      <c r="AI71" s="59">
        <f>'[1]HK4'!AD65</f>
        <v>5</v>
      </c>
      <c r="AJ71" s="52">
        <f>'HK5'!J71</f>
        <v>6</v>
      </c>
      <c r="AK71" s="52">
        <f>'HK5'!M71</f>
        <v>5</v>
      </c>
      <c r="AL71" s="52">
        <f>'HK5'!P71</f>
        <v>8</v>
      </c>
      <c r="AM71" s="52">
        <f>'HK5'!S71</f>
        <v>8</v>
      </c>
      <c r="AN71" s="52">
        <f>'HK5'!V71</f>
        <v>8</v>
      </c>
      <c r="AO71" s="52">
        <f>'HK5'!Y71</f>
        <v>5</v>
      </c>
      <c r="AP71" s="52">
        <f>'HK5'!AB71</f>
        <v>7</v>
      </c>
      <c r="AQ71" s="52">
        <f>'HK5'!AE71</f>
        <v>9</v>
      </c>
      <c r="AR71" s="52">
        <f>'HK5'!AH71</f>
        <v>8</v>
      </c>
      <c r="AS71" s="52">
        <f>'HK5'!AK71</f>
        <v>0</v>
      </c>
      <c r="AT71" s="52">
        <f>'HK6'!J71</f>
        <v>7</v>
      </c>
      <c r="AU71" s="52">
        <f>'HK6'!M71</f>
        <v>7</v>
      </c>
      <c r="AV71" s="52">
        <f>'HK6'!P71</f>
        <v>7</v>
      </c>
      <c r="AW71" s="52">
        <f>'HK6'!S71</f>
        <v>5</v>
      </c>
      <c r="AX71" s="52">
        <f>'HK6'!V71</f>
        <v>5</v>
      </c>
      <c r="AY71" s="52">
        <f>'HK6'!Y71</f>
        <v>8</v>
      </c>
      <c r="AZ71" s="52">
        <f>'HK6'!AB71</f>
        <v>5</v>
      </c>
      <c r="BA71" s="52">
        <f>'HK6'!AE71</f>
        <v>0</v>
      </c>
      <c r="BB71" s="846">
        <f t="shared" si="8"/>
        <v>6.38</v>
      </c>
      <c r="BC71" s="846">
        <f t="shared" si="9"/>
        <v>6.03</v>
      </c>
      <c r="BD71" s="192" t="str">
        <f t="shared" si="16"/>
        <v>TBK</v>
      </c>
      <c r="BE71" s="192">
        <f t="shared" si="10"/>
        <v>3</v>
      </c>
      <c r="BF71" s="192">
        <f t="shared" si="11"/>
        <v>3</v>
      </c>
      <c r="BG71" s="847" t="str">
        <f t="shared" si="17"/>
        <v>Học tiếp</v>
      </c>
    </row>
    <row r="72" spans="1:59" s="133" customFormat="1" ht="18.75" customHeight="1">
      <c r="A72" s="73">
        <v>58</v>
      </c>
      <c r="B72" s="55" t="s">
        <v>191</v>
      </c>
      <c r="C72" s="56" t="s">
        <v>192</v>
      </c>
      <c r="D72" s="75">
        <v>409160113</v>
      </c>
      <c r="E72" s="46" t="s">
        <v>271</v>
      </c>
      <c r="F72" s="74" t="s">
        <v>18</v>
      </c>
      <c r="G72" s="171" t="s">
        <v>332</v>
      </c>
      <c r="H72" s="45">
        <v>6</v>
      </c>
      <c r="I72" s="45">
        <f>'[1]HK1'!J72</f>
        <v>7</v>
      </c>
      <c r="J72" s="45">
        <f>'[1]HK1'!M72</f>
        <v>7</v>
      </c>
      <c r="K72" s="45">
        <f>'[1]HK1'!P72</f>
        <v>5</v>
      </c>
      <c r="L72" s="45">
        <f>'[1]HK1'!S72</f>
        <v>5</v>
      </c>
      <c r="M72" s="45">
        <f>'HK1'!V72</f>
        <v>6</v>
      </c>
      <c r="N72" s="45">
        <f>'[1]HK1'!Y72</f>
        <v>6</v>
      </c>
      <c r="O72" s="75">
        <f>'[1]HK2'!J72</f>
        <v>5</v>
      </c>
      <c r="P72" s="75">
        <f>'[1]HK2'!M72</f>
        <v>6</v>
      </c>
      <c r="Q72" s="75">
        <f>'[1]HK2'!P72</f>
        <v>6</v>
      </c>
      <c r="R72" s="59">
        <f>'[1]HK2'!S72</f>
        <v>5</v>
      </c>
      <c r="S72" s="59">
        <f>'[1]HK2'!V72</f>
        <v>8</v>
      </c>
      <c r="T72" s="59">
        <f>'[1]HK3'!I66</f>
        <v>7</v>
      </c>
      <c r="U72" s="59">
        <f>'[1]HK3'!L66</f>
        <v>5</v>
      </c>
      <c r="V72" s="59">
        <f>'[1]HK3'!O66</f>
        <v>7</v>
      </c>
      <c r="W72" s="59">
        <f>'[1]HK3'!R66</f>
        <v>6</v>
      </c>
      <c r="X72" s="59">
        <f>'[1]HK3'!U66</f>
        <v>6</v>
      </c>
      <c r="Y72" s="59">
        <f>'[1]HK3'!X66</f>
        <v>6</v>
      </c>
      <c r="Z72" s="59">
        <f>'[1]HK3'!AA66</f>
        <v>6</v>
      </c>
      <c r="AA72" s="59">
        <f>'[1]HK3'!AD66</f>
        <v>9</v>
      </c>
      <c r="AB72" s="150">
        <f>'HK4'!J72</f>
        <v>6</v>
      </c>
      <c r="AC72" s="150">
        <f>'HK4'!M72</f>
        <v>6</v>
      </c>
      <c r="AD72" s="150">
        <f>'HK4'!P72</f>
        <v>8</v>
      </c>
      <c r="AE72" s="150">
        <f>'HK4'!S72</f>
        <v>7</v>
      </c>
      <c r="AF72" s="59">
        <f>'[1]HK4'!U66</f>
        <v>6</v>
      </c>
      <c r="AG72" s="59">
        <f>'[1]HK4'!X66</f>
        <v>6</v>
      </c>
      <c r="AH72" s="150">
        <f>'HK4'!AB72</f>
        <v>0</v>
      </c>
      <c r="AI72" s="59">
        <f>'[1]HK4'!AD66</f>
        <v>5</v>
      </c>
      <c r="AJ72" s="52">
        <f>'HK5'!J72</f>
        <v>6</v>
      </c>
      <c r="AK72" s="52">
        <f>'HK5'!M72</f>
        <v>5</v>
      </c>
      <c r="AL72" s="52">
        <f>'HK5'!P72</f>
        <v>5</v>
      </c>
      <c r="AM72" s="52">
        <f>'HK5'!S72</f>
        <v>7</v>
      </c>
      <c r="AN72" s="52">
        <f>'HK5'!V72</f>
        <v>9</v>
      </c>
      <c r="AO72" s="52">
        <f>'HK5'!Y72</f>
        <v>6</v>
      </c>
      <c r="AP72" s="52">
        <f>'HK5'!AB72</f>
        <v>6</v>
      </c>
      <c r="AQ72" s="52">
        <f>'HK5'!AE72</f>
        <v>7</v>
      </c>
      <c r="AR72" s="52">
        <f>'HK5'!AH72</f>
        <v>8</v>
      </c>
      <c r="AS72" s="52">
        <f>'HK5'!AK72</f>
        <v>0</v>
      </c>
      <c r="AT72" s="52">
        <f>'HK6'!J72</f>
        <v>8</v>
      </c>
      <c r="AU72" s="52">
        <f>'HK6'!M72</f>
        <v>7</v>
      </c>
      <c r="AV72" s="52">
        <f>'HK6'!P72</f>
        <v>7</v>
      </c>
      <c r="AW72" s="52">
        <f>'HK6'!S72</f>
        <v>5</v>
      </c>
      <c r="AX72" s="52">
        <f>'HK6'!V72</f>
        <v>6</v>
      </c>
      <c r="AY72" s="52">
        <f>'HK6'!Y72</f>
        <v>7</v>
      </c>
      <c r="AZ72" s="52">
        <f>'HK6'!AB72</f>
        <v>4</v>
      </c>
      <c r="BA72" s="52">
        <f>'HK6'!AE72</f>
        <v>0</v>
      </c>
      <c r="BB72" s="846">
        <f t="shared" si="8"/>
        <v>6.28</v>
      </c>
      <c r="BC72" s="846">
        <f t="shared" si="9"/>
        <v>6.1</v>
      </c>
      <c r="BD72" s="192" t="str">
        <f t="shared" si="16"/>
        <v>TBK</v>
      </c>
      <c r="BE72" s="192">
        <f t="shared" si="10"/>
        <v>4</v>
      </c>
      <c r="BF72" s="192">
        <f t="shared" si="11"/>
        <v>3</v>
      </c>
      <c r="BG72" s="847" t="str">
        <f t="shared" si="17"/>
        <v>Học tiếp</v>
      </c>
    </row>
    <row r="73" spans="1:59" s="133" customFormat="1" ht="18.75" customHeight="1">
      <c r="A73" s="77">
        <v>59</v>
      </c>
      <c r="B73" s="55" t="s">
        <v>193</v>
      </c>
      <c r="C73" s="56" t="s">
        <v>194</v>
      </c>
      <c r="D73" s="75">
        <v>409160114</v>
      </c>
      <c r="E73" s="46" t="s">
        <v>280</v>
      </c>
      <c r="F73" s="74" t="s">
        <v>8</v>
      </c>
      <c r="G73" s="171" t="s">
        <v>332</v>
      </c>
      <c r="H73" s="45">
        <v>6</v>
      </c>
      <c r="I73" s="45">
        <f>'[1]HK1'!J73</f>
        <v>8</v>
      </c>
      <c r="J73" s="45">
        <f>'[1]HK1'!M73</f>
        <v>7</v>
      </c>
      <c r="K73" s="45">
        <f>'[1]HK1'!P73</f>
        <v>5</v>
      </c>
      <c r="L73" s="45">
        <f>'[1]HK1'!S73</f>
        <v>7</v>
      </c>
      <c r="M73" s="45">
        <f>'HK1'!V73</f>
        <v>5</v>
      </c>
      <c r="N73" s="45">
        <f>'[1]HK1'!Y73</f>
        <v>7</v>
      </c>
      <c r="O73" s="75">
        <f>'[1]HK2'!J73</f>
        <v>5</v>
      </c>
      <c r="P73" s="75">
        <f>'[1]HK2'!M73</f>
        <v>6</v>
      </c>
      <c r="Q73" s="75">
        <f>'[1]HK2'!P73</f>
        <v>8</v>
      </c>
      <c r="R73" s="59">
        <f>'[1]HK2'!S73</f>
        <v>6</v>
      </c>
      <c r="S73" s="59">
        <f>'[1]HK2'!V73</f>
        <v>8</v>
      </c>
      <c r="T73" s="59">
        <f>'[1]HK3'!I67</f>
        <v>7</v>
      </c>
      <c r="U73" s="59">
        <f>'[1]HK3'!L67</f>
        <v>7</v>
      </c>
      <c r="V73" s="59">
        <f>'[1]HK3'!O67</f>
        <v>10</v>
      </c>
      <c r="W73" s="59">
        <f>'[1]HK3'!R67</f>
        <v>5</v>
      </c>
      <c r="X73" s="59">
        <f>'[1]HK3'!U67</f>
        <v>6</v>
      </c>
      <c r="Y73" s="59">
        <f>'[1]HK3'!X67</f>
        <v>5</v>
      </c>
      <c r="Z73" s="59">
        <f>'[1]HK3'!AA67</f>
        <v>5</v>
      </c>
      <c r="AA73" s="59">
        <f>'[1]HK3'!AD67</f>
        <v>10</v>
      </c>
      <c r="AB73" s="150">
        <f>'HK4'!J73</f>
        <v>6</v>
      </c>
      <c r="AC73" s="150">
        <f>'HK4'!M73</f>
        <v>6</v>
      </c>
      <c r="AD73" s="150">
        <f>'HK4'!P73</f>
        <v>5</v>
      </c>
      <c r="AE73" s="150">
        <f>'HK4'!S73</f>
        <v>6</v>
      </c>
      <c r="AF73" s="59">
        <f>'[1]HK4'!U67</f>
        <v>6</v>
      </c>
      <c r="AG73" s="59">
        <f>'[1]HK4'!X67</f>
        <v>6</v>
      </c>
      <c r="AH73" s="150">
        <f>'HK4'!AB73</f>
        <v>0</v>
      </c>
      <c r="AI73" s="59">
        <f>'[1]HK4'!AD67</f>
        <v>8</v>
      </c>
      <c r="AJ73" s="52">
        <f>'HK5'!J73</f>
        <v>5</v>
      </c>
      <c r="AK73" s="52">
        <f>'HK5'!M73</f>
        <v>5</v>
      </c>
      <c r="AL73" s="52">
        <f>'HK5'!P73</f>
        <v>7</v>
      </c>
      <c r="AM73" s="52">
        <f>'HK5'!S73</f>
        <v>9</v>
      </c>
      <c r="AN73" s="52">
        <f>'HK5'!V73</f>
        <v>8</v>
      </c>
      <c r="AO73" s="52">
        <f>'HK5'!Y73</f>
        <v>5</v>
      </c>
      <c r="AP73" s="52">
        <f>'HK5'!AB73</f>
        <v>6</v>
      </c>
      <c r="AQ73" s="52">
        <f>'HK5'!AE73</f>
        <v>7</v>
      </c>
      <c r="AR73" s="52">
        <f>'HK5'!AH73</f>
        <v>7</v>
      </c>
      <c r="AS73" s="52">
        <f>'HK5'!AK73</f>
        <v>0</v>
      </c>
      <c r="AT73" s="52">
        <f>'HK6'!J73</f>
        <v>7</v>
      </c>
      <c r="AU73" s="52">
        <f>'HK6'!M73</f>
        <v>7</v>
      </c>
      <c r="AV73" s="52">
        <f>'HK6'!P73</f>
        <v>9</v>
      </c>
      <c r="AW73" s="52">
        <f>'HK6'!S73</f>
        <v>6</v>
      </c>
      <c r="AX73" s="52">
        <f>'HK6'!V73</f>
        <v>7</v>
      </c>
      <c r="AY73" s="52">
        <f>'HK6'!Y73</f>
        <v>8</v>
      </c>
      <c r="AZ73" s="52">
        <f>'HK6'!AB73</f>
        <v>5</v>
      </c>
      <c r="BA73" s="52">
        <f>'HK6'!AE73</f>
        <v>0</v>
      </c>
      <c r="BB73" s="846">
        <f t="shared" si="8"/>
        <v>6.72</v>
      </c>
      <c r="BC73" s="846">
        <f t="shared" si="9"/>
        <v>6.41</v>
      </c>
      <c r="BD73" s="192" t="str">
        <f t="shared" si="16"/>
        <v>TBK</v>
      </c>
      <c r="BE73" s="192">
        <f t="shared" si="10"/>
        <v>3</v>
      </c>
      <c r="BF73" s="192">
        <f t="shared" si="11"/>
        <v>3</v>
      </c>
      <c r="BG73" s="847" t="str">
        <f t="shared" si="17"/>
        <v>Học tiếp</v>
      </c>
    </row>
    <row r="74" spans="1:59" s="133" customFormat="1" ht="18.75" customHeight="1">
      <c r="A74" s="73">
        <v>60</v>
      </c>
      <c r="B74" s="55" t="s">
        <v>195</v>
      </c>
      <c r="C74" s="56" t="s">
        <v>196</v>
      </c>
      <c r="D74" s="75">
        <v>409160115</v>
      </c>
      <c r="E74" s="46" t="s">
        <v>281</v>
      </c>
      <c r="F74" s="74" t="s">
        <v>235</v>
      </c>
      <c r="G74" s="171" t="s">
        <v>332</v>
      </c>
      <c r="H74" s="45" t="s">
        <v>37</v>
      </c>
      <c r="I74" s="45">
        <f>'[1]HK1'!J74</f>
        <v>8</v>
      </c>
      <c r="J74" s="45">
        <f>'[1]HK1'!M74</f>
        <v>7</v>
      </c>
      <c r="K74" s="45">
        <f>'[1]HK1'!P74</f>
        <v>5</v>
      </c>
      <c r="L74" s="45">
        <f>'[1]HK1'!S74</f>
        <v>7</v>
      </c>
      <c r="M74" s="45">
        <f>'HK1'!V74</f>
        <v>6</v>
      </c>
      <c r="N74" s="45">
        <f>'[1]HK1'!Y74</f>
        <v>7</v>
      </c>
      <c r="O74" s="75">
        <f>'[1]HK2'!J74</f>
        <v>5</v>
      </c>
      <c r="P74" s="75">
        <f>'[1]HK2'!M74</f>
        <v>6</v>
      </c>
      <c r="Q74" s="75">
        <f>'[1]HK2'!P74</f>
        <v>8</v>
      </c>
      <c r="R74" s="59">
        <f>'[1]HK2'!S74</f>
        <v>6</v>
      </c>
      <c r="S74" s="59">
        <f>'[1]HK2'!V74</f>
        <v>9</v>
      </c>
      <c r="T74" s="59">
        <f>'[1]HK3'!I68</f>
        <v>6</v>
      </c>
      <c r="U74" s="59">
        <f>'[1]HK3'!L68</f>
        <v>7</v>
      </c>
      <c r="V74" s="59">
        <f>'[1]HK3'!O68</f>
        <v>9</v>
      </c>
      <c r="W74" s="59">
        <f>'[1]HK3'!R68</f>
        <v>5</v>
      </c>
      <c r="X74" s="59">
        <f>'[1]HK3'!U68</f>
        <v>6</v>
      </c>
      <c r="Y74" s="59">
        <f>'[1]HK3'!X68</f>
        <v>5</v>
      </c>
      <c r="Z74" s="59">
        <f>'[1]HK3'!AA68</f>
        <v>6</v>
      </c>
      <c r="AA74" s="59">
        <f>'[1]HK3'!AD68</f>
        <v>10</v>
      </c>
      <c r="AB74" s="150">
        <f>'HK4'!J74</f>
        <v>5</v>
      </c>
      <c r="AC74" s="150">
        <f>'HK4'!M74</f>
        <v>7</v>
      </c>
      <c r="AD74" s="150">
        <f>'HK4'!P74</f>
        <v>7</v>
      </c>
      <c r="AE74" s="150">
        <f>'HK4'!S74</f>
        <v>5</v>
      </c>
      <c r="AF74" s="59">
        <f>'[1]HK4'!U68</f>
        <v>8</v>
      </c>
      <c r="AG74" s="59">
        <f>'[1]HK4'!X68</f>
        <v>7</v>
      </c>
      <c r="AH74" s="150">
        <f>'HK4'!AB74</f>
        <v>10</v>
      </c>
      <c r="AI74" s="59">
        <f>'[1]HK4'!AD68</f>
        <v>6</v>
      </c>
      <c r="AJ74" s="52">
        <f>'HK5'!J74</f>
        <v>5</v>
      </c>
      <c r="AK74" s="52">
        <f>'HK5'!M74</f>
        <v>5</v>
      </c>
      <c r="AL74" s="52">
        <f>'HK5'!P74</f>
        <v>6</v>
      </c>
      <c r="AM74" s="52">
        <f>'HK5'!S74</f>
        <v>7</v>
      </c>
      <c r="AN74" s="52">
        <f>'HK5'!V74</f>
        <v>8</v>
      </c>
      <c r="AO74" s="52">
        <f>'HK5'!Y74</f>
        <v>6</v>
      </c>
      <c r="AP74" s="52">
        <f>'HK5'!AB74</f>
        <v>5</v>
      </c>
      <c r="AQ74" s="52">
        <f>'HK5'!AE74</f>
        <v>7</v>
      </c>
      <c r="AR74" s="52">
        <f>'HK5'!AH74</f>
        <v>7</v>
      </c>
      <c r="AS74" s="52">
        <f>'HK5'!AK74</f>
        <v>0</v>
      </c>
      <c r="AT74" s="52">
        <f>'HK6'!J74</f>
        <v>7</v>
      </c>
      <c r="AU74" s="52">
        <f>'HK6'!M74</f>
        <v>6</v>
      </c>
      <c r="AV74" s="52">
        <f>'HK6'!P74</f>
        <v>8</v>
      </c>
      <c r="AW74" s="52">
        <f>'HK6'!S74</f>
        <v>6</v>
      </c>
      <c r="AX74" s="52">
        <f>'HK6'!V74</f>
        <v>7</v>
      </c>
      <c r="AY74" s="52">
        <f>'HK6'!Y74</f>
        <v>7</v>
      </c>
      <c r="AZ74" s="52">
        <f>'HK6'!AB74</f>
        <v>6</v>
      </c>
      <c r="BA74" s="52">
        <f>'HK6'!AE74</f>
        <v>0</v>
      </c>
      <c r="BB74" s="846">
        <f>ROUND(SUMPRODUCT(AJ74:BA74,$AJ$9:$BA$9)/SUM($AJ$9:$BA$9),2)</f>
        <v>6.26</v>
      </c>
      <c r="BC74" s="846">
        <f aca="true" t="shared" si="18" ref="BC74:BC86">ROUND(SUMPRODUCT(H74:BA74,$H$9:$BA$9)/SUM($H$9:$BA$9),2)</f>
        <v>6.4</v>
      </c>
      <c r="BD74" s="192" t="str">
        <f t="shared" si="16"/>
        <v>TBK</v>
      </c>
      <c r="BE74" s="192">
        <f aca="true" t="shared" si="19" ref="BE74:BE86">COUNTIF(H74:BA74,"&lt;5")</f>
        <v>2</v>
      </c>
      <c r="BF74" s="192">
        <f aca="true" t="shared" si="20" ref="BF74:BF86">SUMIF(H74:BA74,"&lt;5",$H$9:$BA$9)</f>
        <v>2</v>
      </c>
      <c r="BG74" s="847" t="str">
        <f t="shared" si="17"/>
        <v>Học tiếp</v>
      </c>
    </row>
    <row r="75" spans="1:59" s="133" customFormat="1" ht="18.75" customHeight="1">
      <c r="A75" s="77">
        <v>61</v>
      </c>
      <c r="B75" s="55" t="s">
        <v>197</v>
      </c>
      <c r="C75" s="56" t="s">
        <v>198</v>
      </c>
      <c r="D75" s="75">
        <v>409160116</v>
      </c>
      <c r="E75" s="46" t="s">
        <v>282</v>
      </c>
      <c r="F75" s="74" t="s">
        <v>25</v>
      </c>
      <c r="G75" s="171" t="s">
        <v>332</v>
      </c>
      <c r="H75" s="45">
        <v>6</v>
      </c>
      <c r="I75" s="45">
        <f>'[1]HK1'!J75</f>
        <v>5</v>
      </c>
      <c r="J75" s="45">
        <f>'[1]HK1'!M75</f>
        <v>5</v>
      </c>
      <c r="K75" s="45">
        <f>'[1]HK1'!P75</f>
        <v>6</v>
      </c>
      <c r="L75" s="45">
        <f>'[1]HK1'!S75</f>
        <v>5</v>
      </c>
      <c r="M75" s="45">
        <f>'HK1'!V75</f>
        <v>6</v>
      </c>
      <c r="N75" s="45">
        <f>'[1]HK1'!Y75</f>
        <v>5</v>
      </c>
      <c r="O75" s="75">
        <f>'[1]HK2'!J75</f>
        <v>5</v>
      </c>
      <c r="P75" s="75">
        <f>'[1]HK2'!M75</f>
        <v>5</v>
      </c>
      <c r="Q75" s="75">
        <f>'[1]HK2'!P75</f>
        <v>6</v>
      </c>
      <c r="R75" s="59">
        <f>'[1]HK2'!S75</f>
        <v>5</v>
      </c>
      <c r="S75" s="59">
        <f>'[1]HK2'!V75</f>
        <v>8</v>
      </c>
      <c r="T75" s="59">
        <f>'[1]HK3'!I69</f>
        <v>5</v>
      </c>
      <c r="U75" s="59">
        <f>'[1]HK3'!L69</f>
        <v>7</v>
      </c>
      <c r="V75" s="59">
        <f>'[1]HK3'!O69</f>
        <v>10</v>
      </c>
      <c r="W75" s="59">
        <f>'[1]HK3'!R69</f>
        <v>4</v>
      </c>
      <c r="X75" s="59">
        <f>'[1]HK3'!U69</f>
        <v>5</v>
      </c>
      <c r="Y75" s="59">
        <f>'[1]HK3'!X69</f>
        <v>5</v>
      </c>
      <c r="Z75" s="59">
        <f>'[1]HK3'!AA69</f>
        <v>5</v>
      </c>
      <c r="AA75" s="59">
        <f>'[1]HK3'!AD69</f>
        <v>5</v>
      </c>
      <c r="AB75" s="150">
        <f>'HK4'!J75</f>
        <v>5</v>
      </c>
      <c r="AC75" s="150">
        <f>'HK4'!M75</f>
        <v>6</v>
      </c>
      <c r="AD75" s="150">
        <f>'HK4'!P75</f>
        <v>6</v>
      </c>
      <c r="AE75" s="150">
        <f>'HK4'!S75</f>
        <v>7</v>
      </c>
      <c r="AF75" s="59">
        <f>'[1]HK4'!U69</f>
        <v>6</v>
      </c>
      <c r="AG75" s="59">
        <f>'[1]HK4'!X69</f>
        <v>5</v>
      </c>
      <c r="AH75" s="150">
        <f>'HK4'!AB75</f>
        <v>8</v>
      </c>
      <c r="AI75" s="59">
        <f>'[1]HK4'!AD69</f>
        <v>5</v>
      </c>
      <c r="AJ75" s="52">
        <f>'HK5'!J75</f>
        <v>7</v>
      </c>
      <c r="AK75" s="52">
        <f>'HK5'!M75</f>
        <v>6</v>
      </c>
      <c r="AL75" s="52">
        <f>'HK5'!P75</f>
        <v>7</v>
      </c>
      <c r="AM75" s="52">
        <f>'HK5'!S75</f>
        <v>8</v>
      </c>
      <c r="AN75" s="52">
        <f>'HK5'!V75</f>
        <v>8</v>
      </c>
      <c r="AO75" s="52">
        <f>'HK5'!Y75</f>
        <v>5</v>
      </c>
      <c r="AP75" s="52">
        <f>'HK5'!AB75</f>
        <v>6</v>
      </c>
      <c r="AQ75" s="52">
        <f>'HK5'!AE75</f>
        <v>7</v>
      </c>
      <c r="AR75" s="52">
        <f>'HK5'!AH75</f>
        <v>7</v>
      </c>
      <c r="AS75" s="52">
        <f>'HK5'!AK75</f>
        <v>0</v>
      </c>
      <c r="AT75" s="52">
        <f>'HK6'!J75</f>
        <v>5</v>
      </c>
      <c r="AU75" s="52">
        <f>'HK6'!M75</f>
        <v>6</v>
      </c>
      <c r="AV75" s="52">
        <f>'HK6'!P75</f>
        <v>7</v>
      </c>
      <c r="AW75" s="52">
        <f>'HK6'!S75</f>
        <v>5</v>
      </c>
      <c r="AX75" s="52">
        <f>'HK6'!V75</f>
        <v>5</v>
      </c>
      <c r="AY75" s="52">
        <f>'HK6'!Y75</f>
        <v>8</v>
      </c>
      <c r="AZ75" s="52">
        <f>'HK6'!AB75</f>
        <v>6</v>
      </c>
      <c r="BA75" s="52">
        <f>'HK6'!AE75</f>
        <v>0</v>
      </c>
      <c r="BB75" s="846">
        <f>ROUND(SUMPRODUCT(AJ75:BA75,$AJ$9:$BA$9)/SUM($AJ$9:$BA$9),2)</f>
        <v>6.24</v>
      </c>
      <c r="BC75" s="846">
        <f t="shared" si="18"/>
        <v>5.9</v>
      </c>
      <c r="BD75" s="192" t="str">
        <f t="shared" si="16"/>
        <v>TB</v>
      </c>
      <c r="BE75" s="192">
        <f t="shared" si="19"/>
        <v>3</v>
      </c>
      <c r="BF75" s="192">
        <f t="shared" si="20"/>
        <v>6</v>
      </c>
      <c r="BG75" s="847" t="str">
        <f t="shared" si="17"/>
        <v>Học tiếp</v>
      </c>
    </row>
    <row r="76" spans="1:59" s="133" customFormat="1" ht="18.75" customHeight="1">
      <c r="A76" s="73">
        <v>62</v>
      </c>
      <c r="B76" s="55" t="s">
        <v>199</v>
      </c>
      <c r="C76" s="56" t="s">
        <v>200</v>
      </c>
      <c r="D76" s="75">
        <v>409160117</v>
      </c>
      <c r="E76" s="46" t="s">
        <v>54</v>
      </c>
      <c r="F76" s="74" t="s">
        <v>7</v>
      </c>
      <c r="G76" s="171" t="s">
        <v>332</v>
      </c>
      <c r="H76" s="45">
        <v>6</v>
      </c>
      <c r="I76" s="45">
        <f>'[1]HK1'!J76</f>
        <v>7</v>
      </c>
      <c r="J76" s="45">
        <f>'[1]HK1'!M76</f>
        <v>6</v>
      </c>
      <c r="K76" s="45">
        <f>'[1]HK1'!P76</f>
        <v>6</v>
      </c>
      <c r="L76" s="45">
        <f>'[1]HK1'!S76</f>
        <v>6</v>
      </c>
      <c r="M76" s="45">
        <f>'HK1'!V76</f>
        <v>6</v>
      </c>
      <c r="N76" s="45">
        <f>'[1]HK1'!Y76</f>
        <v>7</v>
      </c>
      <c r="O76" s="75">
        <f>'[1]HK2'!J76</f>
        <v>5</v>
      </c>
      <c r="P76" s="75">
        <f>'[1]HK2'!M76</f>
        <v>6</v>
      </c>
      <c r="Q76" s="75">
        <f>'[1]HK2'!P76</f>
        <v>8</v>
      </c>
      <c r="R76" s="59">
        <f>'[1]HK2'!S76</f>
        <v>6</v>
      </c>
      <c r="S76" s="59">
        <f>'[1]HK2'!V76</f>
        <v>9</v>
      </c>
      <c r="T76" s="59">
        <f>'[1]HK3'!I70</f>
        <v>7</v>
      </c>
      <c r="U76" s="59">
        <f>'[1]HK3'!L70</f>
        <v>7</v>
      </c>
      <c r="V76" s="59">
        <f>'[1]HK3'!O70</f>
        <v>10</v>
      </c>
      <c r="W76" s="59">
        <f>'[1]HK3'!R70</f>
        <v>5</v>
      </c>
      <c r="X76" s="59">
        <f>'[1]HK3'!U70</f>
        <v>5</v>
      </c>
      <c r="Y76" s="59">
        <f>'[1]HK3'!X70</f>
        <v>6</v>
      </c>
      <c r="Z76" s="59">
        <f>'[1]HK3'!AA70</f>
        <v>6</v>
      </c>
      <c r="AA76" s="59">
        <f>'[1]HK3'!AD70</f>
        <v>10</v>
      </c>
      <c r="AB76" s="150">
        <f>'HK4'!J76</f>
        <v>7</v>
      </c>
      <c r="AC76" s="150">
        <f>'HK4'!M76</f>
        <v>6</v>
      </c>
      <c r="AD76" s="150">
        <f>'HK4'!P76</f>
        <v>7</v>
      </c>
      <c r="AE76" s="150">
        <f>'HK4'!S76</f>
        <v>7</v>
      </c>
      <c r="AF76" s="59">
        <f>'[1]HK4'!U70</f>
        <v>7</v>
      </c>
      <c r="AG76" s="59">
        <f>'[1]HK4'!X70</f>
        <v>8</v>
      </c>
      <c r="AH76" s="150">
        <f>'HK4'!AB76</f>
        <v>0</v>
      </c>
      <c r="AI76" s="59">
        <f>'[1]HK4'!AD70</f>
        <v>6</v>
      </c>
      <c r="AJ76" s="52">
        <f>'HK5'!J76</f>
        <v>7</v>
      </c>
      <c r="AK76" s="52">
        <f>'HK5'!M76</f>
        <v>6</v>
      </c>
      <c r="AL76" s="52">
        <f>'HK5'!P76</f>
        <v>7</v>
      </c>
      <c r="AM76" s="52">
        <f>'HK5'!S76</f>
        <v>7</v>
      </c>
      <c r="AN76" s="52">
        <f>'HK5'!V76</f>
        <v>8</v>
      </c>
      <c r="AO76" s="52">
        <f>'HK5'!Y76</f>
        <v>5</v>
      </c>
      <c r="AP76" s="52">
        <f>'HK5'!AB76</f>
        <v>8</v>
      </c>
      <c r="AQ76" s="52">
        <f>'HK5'!AE76</f>
        <v>9</v>
      </c>
      <c r="AR76" s="52">
        <f>'HK5'!AH76</f>
        <v>9</v>
      </c>
      <c r="AS76" s="52">
        <f>'HK5'!AK76</f>
        <v>1</v>
      </c>
      <c r="AT76" s="52">
        <f>'HK6'!J76</f>
        <v>9</v>
      </c>
      <c r="AU76" s="52">
        <f>'HK6'!M76</f>
        <v>8</v>
      </c>
      <c r="AV76" s="52">
        <f>'HK6'!P76</f>
        <v>8</v>
      </c>
      <c r="AW76" s="52">
        <f>'HK6'!S76</f>
        <v>6</v>
      </c>
      <c r="AX76" s="52">
        <f>'HK6'!V76</f>
        <v>6</v>
      </c>
      <c r="AY76" s="52">
        <f>'HK6'!Y76</f>
        <v>9</v>
      </c>
      <c r="AZ76" s="52">
        <f>'HK6'!AB76</f>
        <v>6</v>
      </c>
      <c r="BA76" s="52">
        <f>'HK6'!AE76</f>
        <v>0</v>
      </c>
      <c r="BB76" s="846">
        <f>ROUND(SUMPRODUCT(AJ76:BA76,$AJ$9:$BA$9)/SUM($AJ$9:$BA$9),2)</f>
        <v>6.98</v>
      </c>
      <c r="BC76" s="846">
        <f t="shared" si="18"/>
        <v>6.67</v>
      </c>
      <c r="BD76" s="192" t="str">
        <f t="shared" si="16"/>
        <v>TBK</v>
      </c>
      <c r="BE76" s="192">
        <f t="shared" si="19"/>
        <v>3</v>
      </c>
      <c r="BF76" s="192">
        <f t="shared" si="20"/>
        <v>3</v>
      </c>
      <c r="BG76" s="847" t="str">
        <f t="shared" si="17"/>
        <v>Học tiếp</v>
      </c>
    </row>
    <row r="77" spans="1:59" s="489" customFormat="1" ht="22.5" customHeight="1" hidden="1">
      <c r="A77" s="478">
        <v>68</v>
      </c>
      <c r="B77" s="479" t="s">
        <v>217</v>
      </c>
      <c r="C77" s="480" t="s">
        <v>218</v>
      </c>
      <c r="D77" s="481">
        <v>409160118</v>
      </c>
      <c r="E77" s="482" t="s">
        <v>283</v>
      </c>
      <c r="F77" s="483" t="s">
        <v>11</v>
      </c>
      <c r="G77" s="484" t="s">
        <v>93</v>
      </c>
      <c r="H77" s="481">
        <f>'[2]Kỹ thuật vi xử lý _L1'!$K53</f>
        <v>3</v>
      </c>
      <c r="I77" s="485"/>
      <c r="J77" s="486">
        <f>IF(I77="",H77,IF(AND(I77&gt;=5,I77&gt;H77),I77,MAX(H77,I77)))</f>
        <v>3</v>
      </c>
      <c r="K77" s="481">
        <f>'[2]CO SỞ DỮ LIỆU _L1'!$K53</f>
        <v>2</v>
      </c>
      <c r="L77" s="485">
        <v>6</v>
      </c>
      <c r="M77" s="45">
        <f>'HK1'!V77</f>
        <v>6</v>
      </c>
      <c r="N77" s="481">
        <f>'[2]Tổng quan về viễn thông'!$K53</f>
        <v>6</v>
      </c>
      <c r="O77" s="485"/>
      <c r="P77" s="486">
        <f>IF(O77="",N77,IF(AND(O77&gt;=5,O77&gt;N77),O77,MAX(N77,O77)))</f>
        <v>6</v>
      </c>
      <c r="Q77" s="481">
        <f>'[2]LT TDT &amp; S CAO TAN_L1'!$K53</f>
        <v>1</v>
      </c>
      <c r="R77" s="485"/>
      <c r="S77" s="486">
        <f>IF(R77="",Q77,IF(AND(R77&gt;=5,R77&gt;Q77),R77,MAX(Q77,R77)))</f>
        <v>1</v>
      </c>
      <c r="T77" s="481">
        <f>'[2]XL TÍN HIỆU SỐ _L1 '!$K53</f>
        <v>8</v>
      </c>
      <c r="U77" s="485"/>
      <c r="V77" s="486">
        <f>IF(U77="",T77,IF(AND(U77&gt;=5,U77&gt;T77),U77,MAX(T77,U77)))</f>
        <v>8</v>
      </c>
      <c r="W77" s="481">
        <f>'[2]LT THONG TIN_L1'!$K53</f>
        <v>2</v>
      </c>
      <c r="X77" s="485"/>
      <c r="Y77" s="486">
        <f>IF(X77="",W77,IF(AND(X77&gt;=5,X77&gt;W77),X77,MAX(W77,X77)))</f>
        <v>2</v>
      </c>
      <c r="Z77" s="481">
        <f>'[2]GDTC 5'!$K53</f>
        <v>7</v>
      </c>
      <c r="AA77" s="485"/>
      <c r="AB77" s="150">
        <f>'HK4'!J77</f>
        <v>6</v>
      </c>
      <c r="AC77" s="150">
        <f>'HK4'!M77</f>
        <v>5</v>
      </c>
      <c r="AD77" s="150">
        <f>'HK4'!P77</f>
        <v>0</v>
      </c>
      <c r="AE77" s="150">
        <f>'HK4'!S77</f>
        <v>0</v>
      </c>
      <c r="AF77" s="486">
        <v>7</v>
      </c>
      <c r="AG77" s="485"/>
      <c r="AH77" s="150">
        <f>'HK4'!AB77</f>
        <v>0</v>
      </c>
      <c r="AI77" s="486"/>
      <c r="AJ77" s="52">
        <f>'HK5'!J77</f>
        <v>9</v>
      </c>
      <c r="AK77" s="52">
        <f>'HK5'!M77</f>
        <v>7</v>
      </c>
      <c r="AL77" s="52">
        <f>'HK5'!P77</f>
        <v>7</v>
      </c>
      <c r="AM77" s="52">
        <f>'HK5'!S77</f>
        <v>8</v>
      </c>
      <c r="AN77" s="52">
        <f>'HK5'!V77</f>
        <v>8</v>
      </c>
      <c r="AO77" s="52">
        <f>'HK5'!Y77</f>
        <v>5</v>
      </c>
      <c r="AP77" s="52">
        <f>'HK5'!AB77</f>
        <v>7</v>
      </c>
      <c r="AQ77" s="52">
        <f>'HK5'!AE77</f>
        <v>7</v>
      </c>
      <c r="AR77" s="52">
        <f>'HK5'!AH77</f>
        <v>7</v>
      </c>
      <c r="AS77" s="52">
        <f>'HK5'!AK77</f>
        <v>0</v>
      </c>
      <c r="AT77" s="52">
        <f>'HK6'!J77</f>
        <v>0</v>
      </c>
      <c r="AU77" s="52">
        <f>'HK6'!M77</f>
        <v>0</v>
      </c>
      <c r="AV77" s="52">
        <f>'HK6'!P77</f>
        <v>0</v>
      </c>
      <c r="AW77" s="52">
        <f>'HK6'!S77</f>
        <v>0</v>
      </c>
      <c r="AX77" s="52">
        <f>'HK6'!V77</f>
        <v>0</v>
      </c>
      <c r="AY77" s="52">
        <f>'HK6'!Y77</f>
        <v>0</v>
      </c>
      <c r="AZ77" s="52">
        <f>'HK6'!AB77</f>
        <v>0</v>
      </c>
      <c r="BA77" s="52">
        <f>'HK6'!AE77</f>
        <v>0</v>
      </c>
      <c r="BB77" s="846">
        <f>ROUND(SUMPRODUCT(AJ77:BA77,$AJ$9:$BA$9)/SUM($AJ$9:$BA$9),2)</f>
        <v>3.38</v>
      </c>
      <c r="BC77" s="846">
        <f t="shared" si="18"/>
        <v>3.21</v>
      </c>
      <c r="BE77" s="192">
        <f t="shared" si="19"/>
        <v>19</v>
      </c>
      <c r="BF77" s="192">
        <f t="shared" si="20"/>
        <v>58.5</v>
      </c>
      <c r="BG77" s="850"/>
    </row>
    <row r="78" spans="1:59" s="500" customFormat="1" ht="22.5" customHeight="1" hidden="1">
      <c r="A78" s="492">
        <v>69</v>
      </c>
      <c r="B78" s="493" t="s">
        <v>219</v>
      </c>
      <c r="C78" s="494" t="s">
        <v>218</v>
      </c>
      <c r="D78" s="495">
        <v>409160119</v>
      </c>
      <c r="E78" s="496" t="s">
        <v>284</v>
      </c>
      <c r="F78" s="497" t="s">
        <v>15</v>
      </c>
      <c r="G78" s="498" t="s">
        <v>93</v>
      </c>
      <c r="H78" s="495"/>
      <c r="I78" s="499"/>
      <c r="J78" s="499">
        <f>IF(I78="",H78,IF(H78&gt;=5,I78,MAX(H78,I78)))</f>
        <v>0</v>
      </c>
      <c r="K78" s="495"/>
      <c r="L78" s="499"/>
      <c r="M78" s="45">
        <f>'HK1'!V78</f>
        <v>3</v>
      </c>
      <c r="N78" s="495"/>
      <c r="O78" s="499"/>
      <c r="P78" s="499">
        <f>IF(O78="",N78,IF(N78&gt;=5,O78,MAX(N78,O78)))</f>
        <v>0</v>
      </c>
      <c r="Q78" s="495"/>
      <c r="R78" s="499"/>
      <c r="S78" s="499">
        <f>IF(R78="",Q78,IF(Q78&gt;=5,R78,MAX(Q78,R78)))</f>
        <v>0</v>
      </c>
      <c r="T78" s="495"/>
      <c r="U78" s="499"/>
      <c r="V78" s="499">
        <f>IF(U78="",T78,IF(T78&gt;=5,U78,MAX(T78,U78)))</f>
        <v>0</v>
      </c>
      <c r="W78" s="495"/>
      <c r="X78" s="499"/>
      <c r="Y78" s="499">
        <f>IF(X78="",W78,IF(W78&gt;=5,X78,MAX(W78,X78)))</f>
        <v>0</v>
      </c>
      <c r="Z78" s="495"/>
      <c r="AA78" s="499"/>
      <c r="AB78" s="150">
        <f>'HK4'!J78</f>
        <v>3</v>
      </c>
      <c r="AC78" s="150">
        <f>'HK4'!M78</f>
        <v>0</v>
      </c>
      <c r="AD78" s="150">
        <f>'HK4'!P78</f>
        <v>2</v>
      </c>
      <c r="AE78" s="150">
        <f>'HK4'!S78</f>
        <v>6</v>
      </c>
      <c r="AF78" s="499">
        <v>6</v>
      </c>
      <c r="AG78" s="499"/>
      <c r="AH78" s="150">
        <f>'HK4'!AB78</f>
        <v>0</v>
      </c>
      <c r="AI78" s="499"/>
      <c r="AJ78" s="52">
        <f>'HK5'!J78</f>
        <v>0</v>
      </c>
      <c r="AK78" s="52">
        <f>'HK5'!M78</f>
        <v>0</v>
      </c>
      <c r="AL78" s="52">
        <f>'HK5'!P78</f>
        <v>0</v>
      </c>
      <c r="AM78" s="52">
        <f>'HK5'!S78</f>
        <v>0</v>
      </c>
      <c r="AN78" s="52">
        <f>'HK5'!V78</f>
        <v>0</v>
      </c>
      <c r="AO78" s="52">
        <f>'HK5'!Y78</f>
        <v>0</v>
      </c>
      <c r="AP78" s="52">
        <f>'HK5'!AB78</f>
        <v>0</v>
      </c>
      <c r="AQ78" s="52">
        <f>'HK5'!AE78</f>
        <v>6</v>
      </c>
      <c r="AR78" s="52">
        <f>'HK5'!AH78</f>
        <v>6</v>
      </c>
      <c r="AS78" s="52">
        <f>'HK5'!AK78</f>
        <v>0</v>
      </c>
      <c r="AT78" s="52">
        <f>'HK6'!J78</f>
        <v>0</v>
      </c>
      <c r="AU78" s="52">
        <f>'HK6'!M78</f>
        <v>0</v>
      </c>
      <c r="AV78" s="52">
        <f>'HK6'!P78</f>
        <v>0</v>
      </c>
      <c r="AW78" s="52">
        <f>'HK6'!S78</f>
        <v>0</v>
      </c>
      <c r="AX78" s="52">
        <f>'HK6'!V78</f>
        <v>0</v>
      </c>
      <c r="AY78" s="52">
        <f>'HK6'!Y78</f>
        <v>0</v>
      </c>
      <c r="AZ78" s="52">
        <f>'HK6'!AB78</f>
        <v>0</v>
      </c>
      <c r="BA78" s="52">
        <f>'HK6'!AE78</f>
        <v>0</v>
      </c>
      <c r="BB78" s="846">
        <f>ROUND(SUMPRODUCT(AJ78:BA78,$AJ$9:$BA$9)/SUM($AJ$9:$BA$9),2)</f>
        <v>0</v>
      </c>
      <c r="BC78" s="846">
        <f t="shared" si="18"/>
        <v>0.56</v>
      </c>
      <c r="BE78" s="192">
        <f t="shared" si="19"/>
        <v>26</v>
      </c>
      <c r="BF78" s="192">
        <f t="shared" si="20"/>
        <v>84</v>
      </c>
      <c r="BG78" s="848"/>
    </row>
    <row r="79" spans="1:59" s="133" customFormat="1" ht="18.75" customHeight="1">
      <c r="A79" s="77">
        <v>63</v>
      </c>
      <c r="B79" s="55" t="s">
        <v>201</v>
      </c>
      <c r="C79" s="56" t="s">
        <v>202</v>
      </c>
      <c r="D79" s="75">
        <v>409160120</v>
      </c>
      <c r="E79" s="46" t="s">
        <v>285</v>
      </c>
      <c r="F79" s="74" t="s">
        <v>29</v>
      </c>
      <c r="G79" s="172" t="s">
        <v>331</v>
      </c>
      <c r="H79" s="45">
        <v>6</v>
      </c>
      <c r="I79" s="45">
        <f>'[1]HK1'!J79</f>
        <v>8</v>
      </c>
      <c r="J79" s="45">
        <f>'[1]HK1'!M79</f>
        <v>8</v>
      </c>
      <c r="K79" s="45">
        <f>'[1]HK1'!P79</f>
        <v>8</v>
      </c>
      <c r="L79" s="45">
        <f>'[1]HK1'!S79</f>
        <v>6</v>
      </c>
      <c r="M79" s="45">
        <f>'HK1'!V79</f>
        <v>7</v>
      </c>
      <c r="N79" s="45">
        <f>'[1]HK1'!Y79</f>
        <v>6</v>
      </c>
      <c r="O79" s="75">
        <f>'[1]HK2'!J79</f>
        <v>8</v>
      </c>
      <c r="P79" s="75">
        <f>'[1]HK2'!M79</f>
        <v>5</v>
      </c>
      <c r="Q79" s="75">
        <f>'[1]HK2'!P79</f>
        <v>5</v>
      </c>
      <c r="R79" s="59">
        <f>'[1]HK2'!S79</f>
        <v>6</v>
      </c>
      <c r="S79" s="59">
        <f>'[1]HK2'!V79</f>
        <v>7</v>
      </c>
      <c r="T79" s="59">
        <f>'[1]HK3'!I73</f>
        <v>5</v>
      </c>
      <c r="U79" s="59">
        <f>'[1]HK3'!L73</f>
        <v>5</v>
      </c>
      <c r="V79" s="59">
        <f>'[1]HK3'!O73</f>
        <v>10</v>
      </c>
      <c r="W79" s="59">
        <f>'[1]HK3'!R73</f>
        <v>6</v>
      </c>
      <c r="X79" s="59">
        <f>'[1]HK3'!U73</f>
        <v>5</v>
      </c>
      <c r="Y79" s="59">
        <f>'[1]HK3'!X73</f>
        <v>5</v>
      </c>
      <c r="Z79" s="59">
        <f>'[1]HK3'!AA73</f>
        <v>5</v>
      </c>
      <c r="AA79" s="59">
        <f>'[1]HK3'!AD73</f>
        <v>5</v>
      </c>
      <c r="AB79" s="150">
        <f>'HK4'!J79</f>
        <v>7</v>
      </c>
      <c r="AC79" s="150">
        <f>'HK4'!M79</f>
        <v>5</v>
      </c>
      <c r="AD79" s="150">
        <f>'HK4'!P79</f>
        <v>5</v>
      </c>
      <c r="AE79" s="150">
        <f>'HK4'!S79</f>
        <v>6</v>
      </c>
      <c r="AF79" s="59">
        <f>'[1]HK4'!U73</f>
        <v>6</v>
      </c>
      <c r="AG79" s="59">
        <f>'[1]HK4'!X73</f>
        <v>5</v>
      </c>
      <c r="AH79" s="150">
        <f>'HK4'!AB79</f>
        <v>0</v>
      </c>
      <c r="AI79" s="59">
        <f>'[1]HK4'!AD73</f>
        <v>7</v>
      </c>
      <c r="AJ79" s="52">
        <f>'HK5'!J79</f>
        <v>7</v>
      </c>
      <c r="AK79" s="52">
        <f>'HK5'!M79</f>
        <v>6</v>
      </c>
      <c r="AL79" s="52">
        <f>'HK5'!P79</f>
        <v>7</v>
      </c>
      <c r="AM79" s="52">
        <f>'HK5'!S79</f>
        <v>7</v>
      </c>
      <c r="AN79" s="52">
        <f>'HK5'!V79</f>
        <v>8</v>
      </c>
      <c r="AO79" s="52">
        <f>'HK5'!Y79</f>
        <v>8</v>
      </c>
      <c r="AP79" s="52">
        <f>'HK5'!AB79</f>
        <v>6</v>
      </c>
      <c r="AQ79" s="52">
        <f>'HK5'!AE79</f>
        <v>7</v>
      </c>
      <c r="AR79" s="52">
        <f>'HK5'!AH79</f>
        <v>7</v>
      </c>
      <c r="AS79" s="52">
        <f>'HK5'!AK79</f>
        <v>10</v>
      </c>
      <c r="AT79" s="52">
        <f>'HK6'!J79</f>
        <v>8</v>
      </c>
      <c r="AU79" s="52">
        <f>'HK6'!M79</f>
        <v>5</v>
      </c>
      <c r="AV79" s="52">
        <f>'HK6'!P79</f>
        <v>9</v>
      </c>
      <c r="AW79" s="52">
        <f>'HK6'!S79</f>
        <v>6</v>
      </c>
      <c r="AX79" s="52">
        <f>'HK6'!V79</f>
        <v>6</v>
      </c>
      <c r="AY79" s="52">
        <f>'HK6'!Y79</f>
        <v>9</v>
      </c>
      <c r="AZ79" s="52">
        <f>'HK6'!AB79</f>
        <v>2</v>
      </c>
      <c r="BA79" s="52">
        <f>'HK6'!AE79</f>
        <v>10</v>
      </c>
      <c r="BB79" s="846">
        <f>ROUND(SUMPRODUCT(AJ79:BA79,$AJ$9:$BA$9)/SUM($AJ$9:$BA$9),2)</f>
        <v>7.36</v>
      </c>
      <c r="BC79" s="846">
        <f t="shared" si="18"/>
        <v>6.62</v>
      </c>
      <c r="BD79" s="192" t="str">
        <f aca="true" t="shared" si="21" ref="BD79:BD86">IF(BC79&gt;=9,"Xuất Sắc",IF(BC79&gt;=8,"Giỏi",IF(BC79&gt;=7,"Khá",IF(BC79&gt;=6,"TBK",IF(BC79&gt;=5,"TB",IF(BC79&gt;=4,"Yếu","Kém"))))))</f>
        <v>TBK</v>
      </c>
      <c r="BE79" s="192">
        <f t="shared" si="19"/>
        <v>2</v>
      </c>
      <c r="BF79" s="192">
        <f t="shared" si="20"/>
        <v>1</v>
      </c>
      <c r="BG79" s="847" t="str">
        <f aca="true" t="shared" si="22" ref="BG79:BG86">IF(AND(BB79&gt;=5,BF79&lt;=25),"Học tiếp",IF(OR(BB79&lt;3.5,BC79&lt;4),"Thôi học","Ngừng học"))</f>
        <v>Học tiếp</v>
      </c>
    </row>
    <row r="80" spans="1:59" s="133" customFormat="1" ht="18.75" customHeight="1">
      <c r="A80" s="73">
        <v>64</v>
      </c>
      <c r="B80" s="55" t="s">
        <v>203</v>
      </c>
      <c r="C80" s="56" t="s">
        <v>204</v>
      </c>
      <c r="D80" s="75">
        <v>409160121</v>
      </c>
      <c r="E80" s="46" t="s">
        <v>286</v>
      </c>
      <c r="F80" s="74" t="s">
        <v>5</v>
      </c>
      <c r="G80" s="172" t="s">
        <v>332</v>
      </c>
      <c r="H80" s="45">
        <v>6</v>
      </c>
      <c r="I80" s="45">
        <f>'[1]HK1'!J80</f>
        <v>8</v>
      </c>
      <c r="J80" s="45">
        <f>'[1]HK1'!M80</f>
        <v>7</v>
      </c>
      <c r="K80" s="45">
        <f>'[1]HK1'!P80</f>
        <v>7</v>
      </c>
      <c r="L80" s="45">
        <f>'[1]HK1'!S80</f>
        <v>8</v>
      </c>
      <c r="M80" s="45">
        <f>'HK1'!V80</f>
        <v>6</v>
      </c>
      <c r="N80" s="45">
        <f>'[1]HK1'!Y80</f>
        <v>8</v>
      </c>
      <c r="O80" s="75">
        <f>'[1]HK2'!J80</f>
        <v>5</v>
      </c>
      <c r="P80" s="75">
        <f>'[1]HK2'!M80</f>
        <v>6</v>
      </c>
      <c r="Q80" s="75">
        <f>'[1]HK2'!P80</f>
        <v>6</v>
      </c>
      <c r="R80" s="59">
        <f>'[1]HK2'!S80</f>
        <v>6</v>
      </c>
      <c r="S80" s="59">
        <f>'[1]HK2'!V80</f>
        <v>9</v>
      </c>
      <c r="T80" s="59">
        <f>'[1]HK3'!I74</f>
        <v>6</v>
      </c>
      <c r="U80" s="59">
        <f>'[1]HK3'!L74</f>
        <v>7</v>
      </c>
      <c r="V80" s="59">
        <f>'[1]HK3'!O74</f>
        <v>10</v>
      </c>
      <c r="W80" s="59">
        <f>'[1]HK3'!R74</f>
        <v>6</v>
      </c>
      <c r="X80" s="59">
        <f>'[1]HK3'!U74</f>
        <v>7</v>
      </c>
      <c r="Y80" s="59">
        <f>'[1]HK3'!X74</f>
        <v>5</v>
      </c>
      <c r="Z80" s="59">
        <f>'[1]HK3'!AA74</f>
        <v>6</v>
      </c>
      <c r="AA80" s="59">
        <f>'[1]HK3'!AD74</f>
        <v>8</v>
      </c>
      <c r="AB80" s="150">
        <f>'HK4'!J80</f>
        <v>8</v>
      </c>
      <c r="AC80" s="150">
        <f>'HK4'!M80</f>
        <v>5</v>
      </c>
      <c r="AD80" s="150">
        <f>'HK4'!P80</f>
        <v>5</v>
      </c>
      <c r="AE80" s="150">
        <f>'HK4'!S80</f>
        <v>7</v>
      </c>
      <c r="AF80" s="59">
        <f>'[1]HK4'!U74</f>
        <v>7</v>
      </c>
      <c r="AG80" s="59">
        <f>'[1]HK4'!X74</f>
        <v>6</v>
      </c>
      <c r="AH80" s="150">
        <f>'HK4'!AB80</f>
        <v>0</v>
      </c>
      <c r="AI80" s="59">
        <f>'[1]HK4'!AD74</f>
        <v>6</v>
      </c>
      <c r="AJ80" s="52">
        <f>'HK5'!J80</f>
        <v>5</v>
      </c>
      <c r="AK80" s="52">
        <f>'HK5'!M80</f>
        <v>7</v>
      </c>
      <c r="AL80" s="52">
        <f>'HK5'!P80</f>
        <v>7</v>
      </c>
      <c r="AM80" s="52">
        <f>'HK5'!S80</f>
        <v>8</v>
      </c>
      <c r="AN80" s="52">
        <f>'HK5'!V80</f>
        <v>9</v>
      </c>
      <c r="AO80" s="52">
        <f>'HK5'!Y80</f>
        <v>5</v>
      </c>
      <c r="AP80" s="52">
        <f>'HK5'!AB80</f>
        <v>5</v>
      </c>
      <c r="AQ80" s="52">
        <f>'HK5'!AE80</f>
        <v>8</v>
      </c>
      <c r="AR80" s="52">
        <f>'HK5'!AH80</f>
        <v>8</v>
      </c>
      <c r="AS80" s="52">
        <f>'HK5'!AK80</f>
        <v>10</v>
      </c>
      <c r="AT80" s="52">
        <f>'HK6'!J80</f>
        <v>7</v>
      </c>
      <c r="AU80" s="52">
        <f>'HK6'!M80</f>
        <v>6</v>
      </c>
      <c r="AV80" s="52">
        <f>'HK6'!P80</f>
        <v>7</v>
      </c>
      <c r="AW80" s="52">
        <f>'HK6'!S80</f>
        <v>6</v>
      </c>
      <c r="AX80" s="52">
        <f>'HK6'!V80</f>
        <v>7</v>
      </c>
      <c r="AY80" s="52">
        <f>'HK6'!Y80</f>
        <v>8</v>
      </c>
      <c r="AZ80" s="52">
        <f>'HK6'!AB80</f>
        <v>4</v>
      </c>
      <c r="BA80" s="52">
        <f>'HK6'!AE80</f>
        <v>6</v>
      </c>
      <c r="BB80" s="846">
        <f>ROUND(SUMPRODUCT(AJ80:BA80,$AJ$9:$BA$9)/SUM($AJ$9:$BA$9),2)</f>
        <v>6.92</v>
      </c>
      <c r="BC80" s="846">
        <f t="shared" si="18"/>
        <v>6.62</v>
      </c>
      <c r="BD80" s="192" t="str">
        <f t="shared" si="21"/>
        <v>TBK</v>
      </c>
      <c r="BE80" s="192">
        <f t="shared" si="19"/>
        <v>2</v>
      </c>
      <c r="BF80" s="192">
        <f t="shared" si="20"/>
        <v>1</v>
      </c>
      <c r="BG80" s="847" t="str">
        <f t="shared" si="22"/>
        <v>Học tiếp</v>
      </c>
    </row>
    <row r="81" spans="1:59" s="133" customFormat="1" ht="18.75" customHeight="1">
      <c r="A81" s="77">
        <v>65</v>
      </c>
      <c r="B81" s="55" t="s">
        <v>205</v>
      </c>
      <c r="C81" s="56" t="s">
        <v>206</v>
      </c>
      <c r="D81" s="75">
        <v>409160122</v>
      </c>
      <c r="E81" s="46" t="s">
        <v>287</v>
      </c>
      <c r="F81" s="74" t="s">
        <v>6</v>
      </c>
      <c r="G81" s="172" t="s">
        <v>332</v>
      </c>
      <c r="H81" s="45">
        <v>6</v>
      </c>
      <c r="I81" s="45">
        <f>'[1]HK1'!J81</f>
        <v>8</v>
      </c>
      <c r="J81" s="45">
        <f>'[1]HK1'!M81</f>
        <v>7</v>
      </c>
      <c r="K81" s="45">
        <f>'[1]HK1'!P81</f>
        <v>5</v>
      </c>
      <c r="L81" s="45">
        <f>'[1]HK1'!S81</f>
        <v>7</v>
      </c>
      <c r="M81" s="45">
        <f>'[1]HK1'!V81</f>
        <v>7</v>
      </c>
      <c r="N81" s="45">
        <f>'[1]HK1'!Y81</f>
        <v>7</v>
      </c>
      <c r="O81" s="75">
        <f>'[1]HK2'!J81</f>
        <v>5</v>
      </c>
      <c r="P81" s="75">
        <f>'[1]HK2'!M81</f>
        <v>5</v>
      </c>
      <c r="Q81" s="75">
        <f>'[1]HK2'!P81</f>
        <v>5</v>
      </c>
      <c r="R81" s="59">
        <f>'[1]HK2'!S81</f>
        <v>8</v>
      </c>
      <c r="S81" s="59">
        <f>'[1]HK2'!V81</f>
        <v>8</v>
      </c>
      <c r="T81" s="59">
        <f>'[1]HK3'!I75</f>
        <v>5</v>
      </c>
      <c r="U81" s="59">
        <f>'[1]HK3'!L75</f>
        <v>7</v>
      </c>
      <c r="V81" s="59">
        <f>'[1]HK3'!O75</f>
        <v>10</v>
      </c>
      <c r="W81" s="59">
        <f>'[1]HK3'!R75</f>
        <v>6</v>
      </c>
      <c r="X81" s="59">
        <f>'[1]HK3'!U75</f>
        <v>6</v>
      </c>
      <c r="Y81" s="59">
        <f>'[1]HK3'!X75</f>
        <v>5</v>
      </c>
      <c r="Z81" s="59">
        <f>'[1]HK3'!AA75</f>
        <v>7</v>
      </c>
      <c r="AA81" s="59">
        <f>'[1]HK3'!AD75</f>
        <v>9</v>
      </c>
      <c r="AB81" s="150">
        <f>'HK4'!J81</f>
        <v>9</v>
      </c>
      <c r="AC81" s="150">
        <f>'HK4'!M81</f>
        <v>6</v>
      </c>
      <c r="AD81" s="150">
        <f>'HK4'!P81</f>
        <v>7</v>
      </c>
      <c r="AE81" s="150">
        <f>'HK4'!S81</f>
        <v>6</v>
      </c>
      <c r="AF81" s="59">
        <f>'[1]HK4'!U75</f>
        <v>7</v>
      </c>
      <c r="AG81" s="59">
        <f>'[1]HK4'!X75</f>
        <v>8</v>
      </c>
      <c r="AH81" s="150">
        <f>'HK4'!AB81</f>
        <v>0</v>
      </c>
      <c r="AI81" s="59">
        <f>'[1]HK4'!AD75</f>
        <v>6</v>
      </c>
      <c r="AJ81" s="52">
        <f>'HK5'!J81</f>
        <v>6</v>
      </c>
      <c r="AK81" s="52">
        <f>'HK5'!M81</f>
        <v>8</v>
      </c>
      <c r="AL81" s="52">
        <f>'HK5'!P81</f>
        <v>8</v>
      </c>
      <c r="AM81" s="52">
        <f>'HK5'!S81</f>
        <v>9</v>
      </c>
      <c r="AN81" s="52">
        <f>'HK5'!V81</f>
        <v>9</v>
      </c>
      <c r="AO81" s="52">
        <f>'HK5'!Y81</f>
        <v>9</v>
      </c>
      <c r="AP81" s="52">
        <f>'HK5'!AB81</f>
        <v>6</v>
      </c>
      <c r="AQ81" s="52">
        <f>'HK5'!AE81</f>
        <v>10</v>
      </c>
      <c r="AR81" s="52">
        <f>'HK5'!AH81</f>
        <v>10</v>
      </c>
      <c r="AS81" s="52">
        <f>'HK5'!AK81</f>
        <v>6</v>
      </c>
      <c r="AT81" s="52">
        <f>'HK6'!J81</f>
        <v>8</v>
      </c>
      <c r="AU81" s="52">
        <f>'HK6'!M81</f>
        <v>7</v>
      </c>
      <c r="AV81" s="52">
        <f>'HK6'!P81</f>
        <v>7</v>
      </c>
      <c r="AW81" s="52">
        <f>'HK6'!S81</f>
        <v>7</v>
      </c>
      <c r="AX81" s="52">
        <f>'HK6'!V81</f>
        <v>8</v>
      </c>
      <c r="AY81" s="52">
        <f>'HK6'!Y81</f>
        <v>9</v>
      </c>
      <c r="AZ81" s="52">
        <f>'HK6'!AB81</f>
        <v>6</v>
      </c>
      <c r="BA81" s="52">
        <f>'HK6'!AE81</f>
        <v>1</v>
      </c>
      <c r="BB81" s="846">
        <f>ROUND(SUMPRODUCT(AJ81:BA81,$AJ$9:$BA$9)/SUM($AJ$9:$BA$9),2)</f>
        <v>7.8</v>
      </c>
      <c r="BC81" s="846">
        <f t="shared" si="18"/>
        <v>6.93</v>
      </c>
      <c r="BD81" s="192" t="str">
        <f t="shared" si="21"/>
        <v>TBK</v>
      </c>
      <c r="BE81" s="192">
        <f t="shared" si="19"/>
        <v>2</v>
      </c>
      <c r="BF81" s="192">
        <f t="shared" si="20"/>
        <v>2</v>
      </c>
      <c r="BG81" s="847" t="str">
        <f t="shared" si="22"/>
        <v>Học tiếp</v>
      </c>
    </row>
    <row r="82" spans="1:59" s="133" customFormat="1" ht="18.75" customHeight="1">
      <c r="A82" s="73">
        <v>66</v>
      </c>
      <c r="B82" s="288" t="s">
        <v>207</v>
      </c>
      <c r="C82" s="289" t="s">
        <v>208</v>
      </c>
      <c r="D82" s="290">
        <v>409160123</v>
      </c>
      <c r="E82" s="291" t="s">
        <v>288</v>
      </c>
      <c r="F82" s="300" t="s">
        <v>30</v>
      </c>
      <c r="G82" s="301" t="s">
        <v>332</v>
      </c>
      <c r="H82" s="302">
        <v>6</v>
      </c>
      <c r="I82" s="302">
        <f>'[1]HK1'!J82</f>
        <v>6</v>
      </c>
      <c r="J82" s="302">
        <f>'[1]HK1'!M82</f>
        <v>5</v>
      </c>
      <c r="K82" s="302">
        <f>'[1]HK1'!P82</f>
        <v>5</v>
      </c>
      <c r="L82" s="302">
        <f>'[1]HK1'!S82</f>
        <v>7</v>
      </c>
      <c r="M82" s="302">
        <f>'[1]HK1'!V82</f>
        <v>5</v>
      </c>
      <c r="N82" s="302">
        <f>'[1]HK1'!Y82</f>
        <v>8</v>
      </c>
      <c r="O82" s="290">
        <f>'[1]HK2'!J82</f>
        <v>5</v>
      </c>
      <c r="P82" s="290">
        <f>'[1]HK2'!M82</f>
        <v>6</v>
      </c>
      <c r="Q82" s="290">
        <f>'[1]HK2'!P82</f>
        <v>5</v>
      </c>
      <c r="R82" s="303">
        <f>'[1]HK2'!S82</f>
        <v>5</v>
      </c>
      <c r="S82" s="303">
        <f>'[1]HK2'!V82</f>
        <v>9</v>
      </c>
      <c r="T82" s="303">
        <f>'[1]HK3'!I76</f>
        <v>6</v>
      </c>
      <c r="U82" s="303">
        <f>'[1]HK3'!L76</f>
        <v>5</v>
      </c>
      <c r="V82" s="303">
        <f>'[1]HK3'!O76</f>
        <v>10</v>
      </c>
      <c r="W82" s="303">
        <f>'[1]HK3'!R76</f>
        <v>5</v>
      </c>
      <c r="X82" s="303">
        <f>'[1]HK3'!U76</f>
        <v>7</v>
      </c>
      <c r="Y82" s="303">
        <f>'[1]HK3'!X76</f>
        <v>5</v>
      </c>
      <c r="Z82" s="303">
        <f>'[1]HK3'!AA76</f>
        <v>6</v>
      </c>
      <c r="AA82" s="303">
        <f>'[1]HK3'!AD76</f>
        <v>9</v>
      </c>
      <c r="AB82" s="150">
        <f>'HK4'!J82</f>
        <v>6</v>
      </c>
      <c r="AC82" s="150">
        <f>'HK4'!M82</f>
        <v>6</v>
      </c>
      <c r="AD82" s="150">
        <f>'HK4'!P82</f>
        <v>6</v>
      </c>
      <c r="AE82" s="150">
        <f>'HK4'!S82</f>
        <v>9</v>
      </c>
      <c r="AF82" s="303">
        <f>'[1]HK4'!U76</f>
        <v>7</v>
      </c>
      <c r="AG82" s="303">
        <f>'[1]HK4'!X76</f>
        <v>7</v>
      </c>
      <c r="AH82" s="150">
        <f>'HK4'!AB82</f>
        <v>0</v>
      </c>
      <c r="AI82" s="303">
        <f>'[1]HK4'!AD76</f>
        <v>5</v>
      </c>
      <c r="AJ82" s="52">
        <f>'HK5'!J82</f>
        <v>6</v>
      </c>
      <c r="AK82" s="52">
        <f>'HK5'!M82</f>
        <v>5</v>
      </c>
      <c r="AL82" s="52">
        <f>'HK5'!P82</f>
        <v>7</v>
      </c>
      <c r="AM82" s="52">
        <f>'HK5'!S82</f>
        <v>8</v>
      </c>
      <c r="AN82" s="52">
        <f>'HK5'!V82</f>
        <v>8</v>
      </c>
      <c r="AO82" s="52">
        <f>'HK5'!Y82</f>
        <v>5</v>
      </c>
      <c r="AP82" s="52">
        <f>'HK5'!AB82</f>
        <v>7</v>
      </c>
      <c r="AQ82" s="52">
        <f>'HK5'!AE82</f>
        <v>8</v>
      </c>
      <c r="AR82" s="52">
        <f>'HK5'!AH82</f>
        <v>8</v>
      </c>
      <c r="AS82" s="52">
        <f>'HK5'!AK82</f>
        <v>10</v>
      </c>
      <c r="AT82" s="52">
        <f>'HK6'!J82</f>
        <v>9</v>
      </c>
      <c r="AU82" s="52">
        <f>'HK6'!M82</f>
        <v>5</v>
      </c>
      <c r="AV82" s="52">
        <f>'HK6'!P82</f>
        <v>7</v>
      </c>
      <c r="AW82" s="52">
        <f>'HK6'!S82</f>
        <v>5</v>
      </c>
      <c r="AX82" s="52">
        <f>'HK6'!V82</f>
        <v>6</v>
      </c>
      <c r="AY82" s="52">
        <f>'HK6'!Y82</f>
        <v>7</v>
      </c>
      <c r="AZ82" s="52">
        <f>'HK6'!AB82</f>
        <v>5</v>
      </c>
      <c r="BA82" s="52">
        <f>'HK6'!AE82</f>
        <v>5</v>
      </c>
      <c r="BB82" s="846">
        <f>ROUND(SUMPRODUCT(AJ82:BA82,$AJ$9:$BA$9)/SUM($AJ$9:$BA$9),2)</f>
        <v>6.58</v>
      </c>
      <c r="BC82" s="846">
        <f t="shared" si="18"/>
        <v>6.15</v>
      </c>
      <c r="BD82" s="290" t="str">
        <f t="shared" si="21"/>
        <v>TBK</v>
      </c>
      <c r="BE82" s="192">
        <f t="shared" si="19"/>
        <v>1</v>
      </c>
      <c r="BF82" s="192">
        <f t="shared" si="20"/>
        <v>1</v>
      </c>
      <c r="BG82" s="851" t="str">
        <f t="shared" si="22"/>
        <v>Học tiếp</v>
      </c>
    </row>
    <row r="83" spans="1:59" s="133" customFormat="1" ht="18.75" customHeight="1">
      <c r="A83" s="77">
        <v>67</v>
      </c>
      <c r="B83" s="437" t="s">
        <v>319</v>
      </c>
      <c r="C83" s="438" t="s">
        <v>314</v>
      </c>
      <c r="D83" s="75">
        <v>408160073</v>
      </c>
      <c r="E83" s="439" t="s">
        <v>334</v>
      </c>
      <c r="F83" s="75" t="s">
        <v>12</v>
      </c>
      <c r="G83" s="61" t="s">
        <v>332</v>
      </c>
      <c r="H83" s="45">
        <v>0</v>
      </c>
      <c r="I83" s="45">
        <v>6</v>
      </c>
      <c r="J83" s="45">
        <v>5</v>
      </c>
      <c r="K83" s="45">
        <v>5</v>
      </c>
      <c r="L83" s="45">
        <v>5</v>
      </c>
      <c r="M83" s="45">
        <v>6</v>
      </c>
      <c r="N83" s="45">
        <v>6</v>
      </c>
      <c r="O83" s="75">
        <v>6</v>
      </c>
      <c r="P83" s="75">
        <v>5</v>
      </c>
      <c r="Q83" s="75">
        <v>7</v>
      </c>
      <c r="R83" s="59">
        <v>5</v>
      </c>
      <c r="S83" s="59">
        <v>7</v>
      </c>
      <c r="T83" s="59">
        <v>6</v>
      </c>
      <c r="U83" s="59">
        <v>7</v>
      </c>
      <c r="V83" s="59">
        <v>6</v>
      </c>
      <c r="W83" s="59">
        <v>5</v>
      </c>
      <c r="X83" s="59">
        <v>7</v>
      </c>
      <c r="Y83" s="59">
        <v>5</v>
      </c>
      <c r="Z83" s="59">
        <v>5</v>
      </c>
      <c r="AA83" s="59">
        <v>5</v>
      </c>
      <c r="AB83" s="59">
        <v>7</v>
      </c>
      <c r="AC83" s="59">
        <v>5</v>
      </c>
      <c r="AD83" s="150">
        <v>5</v>
      </c>
      <c r="AE83" s="59">
        <v>7</v>
      </c>
      <c r="AF83" s="59">
        <v>7</v>
      </c>
      <c r="AG83" s="59">
        <v>5</v>
      </c>
      <c r="AH83" s="59">
        <v>10</v>
      </c>
      <c r="AI83" s="59">
        <v>5</v>
      </c>
      <c r="AJ83" s="52">
        <v>6</v>
      </c>
      <c r="AK83" s="52">
        <v>6</v>
      </c>
      <c r="AL83" s="52">
        <v>4</v>
      </c>
      <c r="AM83" s="52">
        <v>5</v>
      </c>
      <c r="AN83" s="52">
        <v>7</v>
      </c>
      <c r="AO83" s="52">
        <v>5</v>
      </c>
      <c r="AP83" s="52">
        <v>5</v>
      </c>
      <c r="AQ83" s="52">
        <v>8</v>
      </c>
      <c r="AR83" s="52">
        <v>8</v>
      </c>
      <c r="AS83" s="52">
        <v>10</v>
      </c>
      <c r="AT83" s="52">
        <v>8</v>
      </c>
      <c r="AU83" s="52">
        <v>7</v>
      </c>
      <c r="AV83" s="52">
        <v>6</v>
      </c>
      <c r="AW83" s="52">
        <v>5</v>
      </c>
      <c r="AX83" s="52">
        <v>5</v>
      </c>
      <c r="AY83" s="52">
        <v>7</v>
      </c>
      <c r="AZ83" s="52">
        <v>8</v>
      </c>
      <c r="BA83" s="52">
        <v>10</v>
      </c>
      <c r="BB83" s="846">
        <f>ROUND(SUMPRODUCT(AJ83:BA83,$AJ$9:$BA$9)/SUM($AJ$9:$BA$9),2)</f>
        <v>6.14</v>
      </c>
      <c r="BC83" s="846">
        <f t="shared" si="18"/>
        <v>5.98</v>
      </c>
      <c r="BD83" s="290" t="str">
        <f t="shared" si="21"/>
        <v>TB</v>
      </c>
      <c r="BE83" s="192">
        <f t="shared" si="19"/>
        <v>2</v>
      </c>
      <c r="BF83" s="192">
        <f t="shared" si="20"/>
        <v>3</v>
      </c>
      <c r="BG83" s="851" t="str">
        <f t="shared" si="22"/>
        <v>Học tiếp</v>
      </c>
    </row>
    <row r="84" spans="1:59" s="133" customFormat="1" ht="18.75" customHeight="1">
      <c r="A84" s="73">
        <v>68</v>
      </c>
      <c r="B84" s="442" t="s">
        <v>147</v>
      </c>
      <c r="C84" s="443" t="s">
        <v>320</v>
      </c>
      <c r="D84" s="444">
        <v>408160095</v>
      </c>
      <c r="E84" s="445" t="s">
        <v>335</v>
      </c>
      <c r="F84" s="75" t="s">
        <v>11</v>
      </c>
      <c r="G84" s="61" t="s">
        <v>332</v>
      </c>
      <c r="H84" s="45">
        <v>6</v>
      </c>
      <c r="I84" s="45">
        <v>8</v>
      </c>
      <c r="J84" s="45">
        <v>8</v>
      </c>
      <c r="K84" s="45">
        <v>5</v>
      </c>
      <c r="L84" s="45">
        <v>8</v>
      </c>
      <c r="M84" s="45">
        <v>7</v>
      </c>
      <c r="N84" s="45">
        <v>6</v>
      </c>
      <c r="O84" s="75">
        <v>5</v>
      </c>
      <c r="P84" s="75">
        <v>5</v>
      </c>
      <c r="Q84" s="75">
        <v>7</v>
      </c>
      <c r="R84" s="59">
        <v>5</v>
      </c>
      <c r="S84" s="59">
        <v>6</v>
      </c>
      <c r="T84" s="59">
        <v>5</v>
      </c>
      <c r="U84" s="59">
        <v>8</v>
      </c>
      <c r="V84" s="59">
        <v>6</v>
      </c>
      <c r="W84" s="59">
        <v>6</v>
      </c>
      <c r="X84" s="59">
        <v>6</v>
      </c>
      <c r="Y84" s="59">
        <v>5</v>
      </c>
      <c r="Z84" s="59">
        <v>5</v>
      </c>
      <c r="AA84" s="59">
        <v>6</v>
      </c>
      <c r="AB84" s="59">
        <v>6</v>
      </c>
      <c r="AC84" s="59">
        <v>6</v>
      </c>
      <c r="AD84" s="150">
        <v>6</v>
      </c>
      <c r="AE84" s="59">
        <v>5</v>
      </c>
      <c r="AF84" s="59">
        <v>4</v>
      </c>
      <c r="AG84" s="59">
        <v>5</v>
      </c>
      <c r="AH84" s="59">
        <v>0</v>
      </c>
      <c r="AI84" s="59">
        <v>6</v>
      </c>
      <c r="AJ84" s="52">
        <v>5</v>
      </c>
      <c r="AK84" s="52">
        <v>6</v>
      </c>
      <c r="AL84" s="52">
        <v>4</v>
      </c>
      <c r="AM84" s="52">
        <v>6</v>
      </c>
      <c r="AN84" s="52">
        <v>4</v>
      </c>
      <c r="AO84" s="52">
        <v>6</v>
      </c>
      <c r="AP84" s="52">
        <v>5</v>
      </c>
      <c r="AQ84" s="52">
        <v>8</v>
      </c>
      <c r="AR84" s="52">
        <v>8</v>
      </c>
      <c r="AS84" s="52">
        <v>0</v>
      </c>
      <c r="AT84" s="52">
        <v>5</v>
      </c>
      <c r="AU84" s="52">
        <v>6</v>
      </c>
      <c r="AV84" s="52">
        <v>6</v>
      </c>
      <c r="AW84" s="52">
        <v>6</v>
      </c>
      <c r="AX84" s="52">
        <v>5</v>
      </c>
      <c r="AY84" s="52">
        <v>8</v>
      </c>
      <c r="AZ84" s="52">
        <v>9</v>
      </c>
      <c r="BA84" s="52">
        <f>'HK6'!AE84</f>
        <v>0</v>
      </c>
      <c r="BB84" s="846">
        <f>ROUND(SUMPRODUCT(AJ84:BA84,$AJ$9:$BA$9)/SUM($AJ$9:$BA$9),2)</f>
        <v>5.52</v>
      </c>
      <c r="BC84" s="846">
        <f t="shared" si="18"/>
        <v>5.78</v>
      </c>
      <c r="BD84" s="290" t="str">
        <f t="shared" si="21"/>
        <v>TB</v>
      </c>
      <c r="BE84" s="192">
        <f t="shared" si="19"/>
        <v>6</v>
      </c>
      <c r="BF84" s="192">
        <f t="shared" si="20"/>
        <v>13</v>
      </c>
      <c r="BG84" s="851" t="str">
        <f t="shared" si="22"/>
        <v>Học tiếp</v>
      </c>
    </row>
    <row r="85" spans="1:59" s="133" customFormat="1" ht="18.75" customHeight="1">
      <c r="A85" s="77">
        <v>69</v>
      </c>
      <c r="B85" s="55" t="s">
        <v>318</v>
      </c>
      <c r="C85" s="56" t="s">
        <v>198</v>
      </c>
      <c r="D85" s="75">
        <v>407160102</v>
      </c>
      <c r="E85" s="297" t="s">
        <v>336</v>
      </c>
      <c r="F85" s="46" t="s">
        <v>235</v>
      </c>
      <c r="G85" s="61" t="s">
        <v>332</v>
      </c>
      <c r="H85" s="45">
        <v>0</v>
      </c>
      <c r="I85" s="45">
        <v>5</v>
      </c>
      <c r="J85" s="45">
        <v>7</v>
      </c>
      <c r="K85" s="45">
        <v>7</v>
      </c>
      <c r="L85" s="45">
        <v>5</v>
      </c>
      <c r="M85" s="45">
        <v>7</v>
      </c>
      <c r="N85" s="45">
        <v>7</v>
      </c>
      <c r="O85" s="75">
        <v>5</v>
      </c>
      <c r="P85" s="75">
        <v>6</v>
      </c>
      <c r="Q85" s="75">
        <v>6</v>
      </c>
      <c r="R85" s="59">
        <v>5</v>
      </c>
      <c r="S85" s="59">
        <v>2</v>
      </c>
      <c r="T85" s="59">
        <v>5</v>
      </c>
      <c r="U85" s="59">
        <v>5</v>
      </c>
      <c r="V85" s="59">
        <v>5</v>
      </c>
      <c r="W85" s="59">
        <v>5</v>
      </c>
      <c r="X85" s="59">
        <v>7</v>
      </c>
      <c r="Y85" s="59">
        <v>6</v>
      </c>
      <c r="Z85" s="59">
        <v>5</v>
      </c>
      <c r="AA85" s="59">
        <v>5</v>
      </c>
      <c r="AB85" s="59">
        <v>6</v>
      </c>
      <c r="AC85" s="59">
        <v>5</v>
      </c>
      <c r="AD85" s="150">
        <v>5</v>
      </c>
      <c r="AE85" s="59">
        <v>5</v>
      </c>
      <c r="AF85" s="59">
        <v>6</v>
      </c>
      <c r="AG85" s="59">
        <v>5</v>
      </c>
      <c r="AH85" s="59">
        <v>10</v>
      </c>
      <c r="AI85" s="59">
        <v>0</v>
      </c>
      <c r="AJ85" s="52">
        <v>5</v>
      </c>
      <c r="AK85" s="52">
        <v>5</v>
      </c>
      <c r="AL85" s="52">
        <v>6</v>
      </c>
      <c r="AM85" s="52">
        <v>7</v>
      </c>
      <c r="AN85" s="52">
        <v>6</v>
      </c>
      <c r="AO85" s="52">
        <v>5</v>
      </c>
      <c r="AP85" s="52">
        <v>5</v>
      </c>
      <c r="AQ85" s="52">
        <v>7</v>
      </c>
      <c r="AR85" s="52">
        <v>7</v>
      </c>
      <c r="AS85" s="52">
        <f>'HK5'!AK85</f>
        <v>0</v>
      </c>
      <c r="AT85" s="52">
        <v>5</v>
      </c>
      <c r="AU85" s="52">
        <v>6</v>
      </c>
      <c r="AV85" s="52">
        <v>7</v>
      </c>
      <c r="AW85" s="52">
        <v>5</v>
      </c>
      <c r="AX85" s="52">
        <v>3</v>
      </c>
      <c r="AY85" s="52">
        <v>5</v>
      </c>
      <c r="AZ85" s="52">
        <f>'HK6'!AB85</f>
        <v>0</v>
      </c>
      <c r="BA85" s="52">
        <f>'HK6'!AE85</f>
        <v>0</v>
      </c>
      <c r="BB85" s="846">
        <f>ROUND(SUMPRODUCT(AJ85:BA85,$AJ$9:$BA$9)/SUM($AJ$9:$BA$9),2)</f>
        <v>5.2</v>
      </c>
      <c r="BC85" s="846">
        <f t="shared" si="18"/>
        <v>5.51</v>
      </c>
      <c r="BD85" s="290" t="str">
        <f t="shared" si="21"/>
        <v>TB</v>
      </c>
      <c r="BE85" s="192">
        <f t="shared" si="19"/>
        <v>7</v>
      </c>
      <c r="BF85" s="192">
        <f t="shared" si="20"/>
        <v>6</v>
      </c>
      <c r="BG85" s="851" t="str">
        <f t="shared" si="22"/>
        <v>Học tiếp</v>
      </c>
    </row>
    <row r="86" spans="1:59" s="133" customFormat="1" ht="18.75" customHeight="1" thickBot="1">
      <c r="A86" s="655">
        <v>70</v>
      </c>
      <c r="B86" s="62" t="s">
        <v>329</v>
      </c>
      <c r="C86" s="63" t="s">
        <v>209</v>
      </c>
      <c r="D86" s="85">
        <v>407160105</v>
      </c>
      <c r="E86" s="656" t="s">
        <v>337</v>
      </c>
      <c r="F86" s="64" t="s">
        <v>22</v>
      </c>
      <c r="G86" s="65" t="s">
        <v>332</v>
      </c>
      <c r="H86" s="154">
        <v>0</v>
      </c>
      <c r="I86" s="154">
        <v>5</v>
      </c>
      <c r="J86" s="154">
        <v>5</v>
      </c>
      <c r="K86" s="154">
        <v>6</v>
      </c>
      <c r="L86" s="154">
        <v>5</v>
      </c>
      <c r="M86" s="154">
        <v>5</v>
      </c>
      <c r="N86" s="154">
        <v>5</v>
      </c>
      <c r="O86" s="85">
        <v>5</v>
      </c>
      <c r="P86" s="85">
        <v>5</v>
      </c>
      <c r="Q86" s="85">
        <v>5</v>
      </c>
      <c r="R86" s="198">
        <v>4</v>
      </c>
      <c r="S86" s="198">
        <v>1</v>
      </c>
      <c r="T86" s="198">
        <v>5</v>
      </c>
      <c r="U86" s="198">
        <v>6</v>
      </c>
      <c r="V86" s="198">
        <v>4</v>
      </c>
      <c r="W86" s="198">
        <v>5</v>
      </c>
      <c r="X86" s="198">
        <v>0</v>
      </c>
      <c r="Y86" s="198">
        <v>5</v>
      </c>
      <c r="Z86" s="198">
        <v>0</v>
      </c>
      <c r="AA86" s="198">
        <v>0</v>
      </c>
      <c r="AB86" s="198">
        <v>7</v>
      </c>
      <c r="AC86" s="198">
        <v>3</v>
      </c>
      <c r="AD86" s="562">
        <v>7</v>
      </c>
      <c r="AE86" s="198">
        <v>6</v>
      </c>
      <c r="AF86" s="198">
        <v>5</v>
      </c>
      <c r="AG86" s="198">
        <v>6</v>
      </c>
      <c r="AH86" s="198">
        <v>0</v>
      </c>
      <c r="AI86" s="198">
        <v>0</v>
      </c>
      <c r="AJ86" s="86">
        <v>4</v>
      </c>
      <c r="AK86" s="86">
        <v>0</v>
      </c>
      <c r="AL86" s="86">
        <v>0</v>
      </c>
      <c r="AM86" s="86">
        <v>6</v>
      </c>
      <c r="AN86" s="86">
        <v>5</v>
      </c>
      <c r="AO86" s="86">
        <v>6</v>
      </c>
      <c r="AP86" s="86">
        <v>0</v>
      </c>
      <c r="AQ86" s="86">
        <v>0</v>
      </c>
      <c r="AR86" s="86">
        <v>0</v>
      </c>
      <c r="AS86" s="86">
        <v>0</v>
      </c>
      <c r="AT86" s="86">
        <v>0</v>
      </c>
      <c r="AU86" s="86">
        <v>0</v>
      </c>
      <c r="AV86" s="86">
        <v>6</v>
      </c>
      <c r="AW86" s="86">
        <v>7</v>
      </c>
      <c r="AX86" s="86">
        <v>5</v>
      </c>
      <c r="AY86" s="86">
        <v>5</v>
      </c>
      <c r="AZ86" s="86">
        <v>0</v>
      </c>
      <c r="BA86" s="86">
        <v>0</v>
      </c>
      <c r="BB86" s="852">
        <f>ROUND(SUMPRODUCT(AJ86:BA86,$AJ$9:$BA$9)/SUM($AJ$9:$BA$9),2)</f>
        <v>3.6</v>
      </c>
      <c r="BC86" s="852">
        <f t="shared" si="18"/>
        <v>4.39</v>
      </c>
      <c r="BD86" s="85" t="str">
        <f t="shared" si="21"/>
        <v>Yếu</v>
      </c>
      <c r="BE86" s="659">
        <f t="shared" si="19"/>
        <v>21</v>
      </c>
      <c r="BF86" s="659">
        <f t="shared" si="20"/>
        <v>39</v>
      </c>
      <c r="BG86" s="853" t="str">
        <f t="shared" si="22"/>
        <v>Ngừng học</v>
      </c>
    </row>
    <row r="87" spans="1:59" s="133" customFormat="1" ht="10.5" customHeight="1" thickTop="1">
      <c r="A87" s="343"/>
      <c r="B87" s="344"/>
      <c r="C87" s="344"/>
      <c r="D87" s="343"/>
      <c r="E87" s="345"/>
      <c r="F87" s="346"/>
      <c r="G87" s="347"/>
      <c r="H87" s="348"/>
      <c r="I87" s="348"/>
      <c r="J87" s="348"/>
      <c r="K87" s="348"/>
      <c r="L87" s="348"/>
      <c r="M87" s="348"/>
      <c r="N87" s="348"/>
      <c r="O87" s="343"/>
      <c r="P87" s="343"/>
      <c r="Q87" s="343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1"/>
      <c r="BC87" s="351"/>
      <c r="BD87" s="343"/>
      <c r="BE87" s="343"/>
      <c r="BF87" s="343"/>
      <c r="BG87" s="352"/>
    </row>
    <row r="88" spans="1:59" s="120" customFormat="1" ht="17.25" customHeight="1">
      <c r="A88" s="113"/>
      <c r="B88" s="114"/>
      <c r="C88" s="114"/>
      <c r="D88" s="115"/>
      <c r="E88" s="116"/>
      <c r="F88" s="115"/>
      <c r="G88" s="115"/>
      <c r="H88" s="134"/>
      <c r="I88" s="134"/>
      <c r="J88" s="134"/>
      <c r="K88" s="134"/>
      <c r="L88" s="134"/>
      <c r="M88" s="134"/>
      <c r="N88" s="134"/>
      <c r="O88" s="115"/>
      <c r="P88" s="135"/>
      <c r="Q88" s="115"/>
      <c r="R88" s="134"/>
      <c r="S88" s="135"/>
      <c r="T88" s="124"/>
      <c r="U88" s="124"/>
      <c r="V88" s="115"/>
      <c r="W88" s="136"/>
      <c r="X88" s="135"/>
      <c r="Y88" s="135"/>
      <c r="Z88" s="135"/>
      <c r="AA88" s="135"/>
      <c r="AB88" s="135"/>
      <c r="AC88" s="135"/>
      <c r="AD88" s="135"/>
      <c r="AE88" s="135"/>
      <c r="AF88" s="167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</row>
    <row r="89" spans="1:46" s="120" customFormat="1" ht="15" customHeight="1">
      <c r="A89" s="113"/>
      <c r="B89" s="114"/>
      <c r="D89" s="854" t="s">
        <v>412</v>
      </c>
      <c r="E89" s="121"/>
      <c r="F89" s="122"/>
      <c r="G89" s="123"/>
      <c r="H89" s="28"/>
      <c r="I89" s="28"/>
      <c r="J89" s="28"/>
      <c r="K89" s="28"/>
      <c r="L89" s="28"/>
      <c r="M89" s="28"/>
      <c r="N89" s="28"/>
      <c r="O89" s="117"/>
      <c r="Q89" s="117"/>
      <c r="R89" s="28"/>
      <c r="T89" s="118"/>
      <c r="U89" s="118"/>
      <c r="V89" s="117"/>
      <c r="W89" s="119"/>
      <c r="AF89" s="118"/>
      <c r="AT89" s="855" t="s">
        <v>413</v>
      </c>
    </row>
    <row r="90" spans="1:46" s="120" customFormat="1" ht="15" customHeight="1">
      <c r="A90" s="113"/>
      <c r="D90" s="124" t="s">
        <v>31</v>
      </c>
      <c r="E90" s="125"/>
      <c r="F90" s="113"/>
      <c r="G90" s="126"/>
      <c r="H90" s="28"/>
      <c r="I90" s="28"/>
      <c r="J90" s="28"/>
      <c r="K90" s="28"/>
      <c r="L90" s="28"/>
      <c r="M90" s="28"/>
      <c r="N90" s="28"/>
      <c r="O90" s="117"/>
      <c r="Q90" s="117"/>
      <c r="R90" s="28"/>
      <c r="T90" s="118"/>
      <c r="U90" s="118"/>
      <c r="V90" s="117"/>
      <c r="W90" s="119"/>
      <c r="AF90" s="118"/>
      <c r="AT90" s="855" t="s">
        <v>414</v>
      </c>
    </row>
    <row r="91" spans="1:46" s="120" customFormat="1" ht="13.5" customHeight="1">
      <c r="A91" s="113"/>
      <c r="D91" s="856"/>
      <c r="E91" s="125"/>
      <c r="F91" s="113"/>
      <c r="G91" s="126"/>
      <c r="H91" s="28"/>
      <c r="I91" s="28"/>
      <c r="J91" s="28"/>
      <c r="K91" s="28"/>
      <c r="L91" s="28"/>
      <c r="M91" s="28"/>
      <c r="N91" s="28"/>
      <c r="O91" s="117"/>
      <c r="Q91" s="117"/>
      <c r="R91" s="28"/>
      <c r="T91" s="118"/>
      <c r="U91" s="118"/>
      <c r="V91" s="117"/>
      <c r="W91" s="119"/>
      <c r="AF91" s="118"/>
      <c r="AT91" s="855"/>
    </row>
    <row r="92" spans="1:46" s="120" customFormat="1" ht="16.5" customHeight="1">
      <c r="A92" s="113"/>
      <c r="C92" s="118"/>
      <c r="D92" s="857"/>
      <c r="E92" s="125"/>
      <c r="F92" s="113"/>
      <c r="G92" s="126"/>
      <c r="H92" s="28"/>
      <c r="I92" s="28"/>
      <c r="J92" s="28"/>
      <c r="K92" s="28"/>
      <c r="L92" s="28"/>
      <c r="M92" s="28"/>
      <c r="N92" s="28"/>
      <c r="O92" s="117"/>
      <c r="Q92" s="117"/>
      <c r="R92" s="28"/>
      <c r="T92" s="118"/>
      <c r="U92" s="118"/>
      <c r="V92" s="117"/>
      <c r="W92" s="119"/>
      <c r="AF92" s="129"/>
      <c r="AT92" s="855"/>
    </row>
    <row r="93" spans="1:46" s="120" customFormat="1" ht="28.5" customHeight="1" thickBot="1">
      <c r="A93" s="127"/>
      <c r="C93" s="127"/>
      <c r="D93" s="857" t="s">
        <v>415</v>
      </c>
      <c r="E93" s="125"/>
      <c r="F93" s="113"/>
      <c r="G93" s="126"/>
      <c r="H93" s="28"/>
      <c r="I93" s="28"/>
      <c r="J93" s="28"/>
      <c r="K93" s="28"/>
      <c r="L93" s="28"/>
      <c r="M93" s="28"/>
      <c r="N93" s="28"/>
      <c r="O93" s="117"/>
      <c r="Q93" s="117"/>
      <c r="R93" s="28"/>
      <c r="T93" s="129"/>
      <c r="U93" s="129"/>
      <c r="V93" s="117"/>
      <c r="W93" s="119"/>
      <c r="AF93" s="118"/>
      <c r="AT93" s="855" t="s">
        <v>416</v>
      </c>
    </row>
    <row r="94" spans="1:78" s="584" customFormat="1" ht="17.25" customHeight="1" thickTop="1">
      <c r="A94" s="815" t="s">
        <v>1</v>
      </c>
      <c r="B94" s="816" t="s">
        <v>354</v>
      </c>
      <c r="C94" s="817"/>
      <c r="D94" s="815" t="s">
        <v>355</v>
      </c>
      <c r="E94" s="820" t="s">
        <v>356</v>
      </c>
      <c r="F94" s="815" t="s">
        <v>57</v>
      </c>
      <c r="G94" s="604"/>
      <c r="H94" s="810" t="s">
        <v>357</v>
      </c>
      <c r="I94" s="810" t="s">
        <v>9</v>
      </c>
      <c r="J94" s="810" t="s">
        <v>293</v>
      </c>
      <c r="K94" s="810" t="s">
        <v>294</v>
      </c>
      <c r="L94" s="810" t="s">
        <v>295</v>
      </c>
      <c r="M94" s="810" t="s">
        <v>0</v>
      </c>
      <c r="N94" s="810" t="s">
        <v>358</v>
      </c>
      <c r="O94" s="810" t="s">
        <v>359</v>
      </c>
      <c r="P94" s="810" t="s">
        <v>39</v>
      </c>
      <c r="Q94" s="810" t="s">
        <v>40</v>
      </c>
      <c r="R94" s="810" t="s">
        <v>35</v>
      </c>
      <c r="S94" s="810" t="s">
        <v>36</v>
      </c>
      <c r="T94" s="810" t="s">
        <v>360</v>
      </c>
      <c r="U94" s="810" t="s">
        <v>361</v>
      </c>
      <c r="V94" s="810" t="s">
        <v>362</v>
      </c>
      <c r="W94" s="810" t="s">
        <v>66</v>
      </c>
      <c r="X94" s="810" t="s">
        <v>363</v>
      </c>
      <c r="Y94" s="810" t="s">
        <v>364</v>
      </c>
      <c r="Z94" s="810" t="s">
        <v>78</v>
      </c>
      <c r="AA94" s="810" t="s">
        <v>365</v>
      </c>
      <c r="AB94" s="810" t="s">
        <v>366</v>
      </c>
      <c r="AC94" s="810" t="s">
        <v>367</v>
      </c>
      <c r="AD94" s="810" t="s">
        <v>368</v>
      </c>
      <c r="AE94" s="810" t="s">
        <v>369</v>
      </c>
      <c r="AF94" s="810" t="s">
        <v>62</v>
      </c>
      <c r="AG94" s="810" t="s">
        <v>342</v>
      </c>
      <c r="AH94" s="810" t="s">
        <v>370</v>
      </c>
      <c r="AI94" s="810" t="s">
        <v>76</v>
      </c>
      <c r="AJ94" s="810" t="s">
        <v>371</v>
      </c>
      <c r="AK94" s="810" t="s">
        <v>372</v>
      </c>
      <c r="AL94" s="810" t="s">
        <v>373</v>
      </c>
      <c r="AM94" s="810" t="s">
        <v>374</v>
      </c>
      <c r="AN94" s="810" t="s">
        <v>375</v>
      </c>
      <c r="AO94" s="810" t="s">
        <v>376</v>
      </c>
      <c r="AP94" s="810" t="s">
        <v>377</v>
      </c>
      <c r="AQ94" s="810" t="s">
        <v>378</v>
      </c>
      <c r="AR94" s="810" t="s">
        <v>379</v>
      </c>
      <c r="AS94" s="810" t="s">
        <v>310</v>
      </c>
      <c r="AT94" s="810" t="s">
        <v>339</v>
      </c>
      <c r="AU94" s="810" t="s">
        <v>380</v>
      </c>
      <c r="AV94" s="810" t="s">
        <v>343</v>
      </c>
      <c r="AW94" s="810" t="s">
        <v>341</v>
      </c>
      <c r="AX94" s="810" t="s">
        <v>381</v>
      </c>
      <c r="AY94" s="811" t="s">
        <v>316</v>
      </c>
      <c r="AZ94" s="811" t="s">
        <v>317</v>
      </c>
      <c r="BA94" s="811" t="s">
        <v>345</v>
      </c>
      <c r="BB94" s="810" t="s">
        <v>382</v>
      </c>
      <c r="BC94" s="810" t="s">
        <v>383</v>
      </c>
      <c r="BD94" s="808" t="s">
        <v>384</v>
      </c>
      <c r="BE94" s="808" t="s">
        <v>385</v>
      </c>
      <c r="BF94" s="808" t="s">
        <v>386</v>
      </c>
      <c r="BG94" s="808" t="s">
        <v>387</v>
      </c>
      <c r="BH94" s="808" t="s">
        <v>388</v>
      </c>
      <c r="BI94" s="808" t="s">
        <v>389</v>
      </c>
      <c r="BJ94" s="804" t="s">
        <v>390</v>
      </c>
      <c r="BK94" s="806" t="s">
        <v>391</v>
      </c>
      <c r="BL94" s="804" t="s">
        <v>392</v>
      </c>
      <c r="BM94" s="804" t="s">
        <v>393</v>
      </c>
      <c r="BN94" s="806" t="s">
        <v>394</v>
      </c>
      <c r="BO94" s="804" t="s">
        <v>395</v>
      </c>
      <c r="BP94" s="804" t="s">
        <v>396</v>
      </c>
      <c r="BQ94" s="806" t="s">
        <v>397</v>
      </c>
      <c r="BR94" s="804" t="s">
        <v>398</v>
      </c>
      <c r="BS94" s="803" t="s">
        <v>399</v>
      </c>
      <c r="BT94" s="803" t="s">
        <v>400</v>
      </c>
      <c r="BU94" s="803" t="s">
        <v>74</v>
      </c>
      <c r="BV94" s="803" t="s">
        <v>41</v>
      </c>
      <c r="BW94" s="803" t="s">
        <v>401</v>
      </c>
      <c r="BX94" s="583"/>
      <c r="BY94" s="583"/>
      <c r="BZ94" s="583"/>
    </row>
    <row r="95" spans="1:78" s="603" customFormat="1" ht="90.75" customHeight="1">
      <c r="A95" s="815"/>
      <c r="B95" s="818"/>
      <c r="C95" s="819"/>
      <c r="D95" s="815"/>
      <c r="E95" s="820"/>
      <c r="F95" s="815"/>
      <c r="G95" s="604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0"/>
      <c r="S95" s="810"/>
      <c r="T95" s="810"/>
      <c r="U95" s="810"/>
      <c r="V95" s="810"/>
      <c r="W95" s="810"/>
      <c r="X95" s="810"/>
      <c r="Y95" s="810"/>
      <c r="Z95" s="810"/>
      <c r="AA95" s="810"/>
      <c r="AB95" s="810"/>
      <c r="AC95" s="810"/>
      <c r="AD95" s="810"/>
      <c r="AE95" s="810"/>
      <c r="AF95" s="810"/>
      <c r="AG95" s="810"/>
      <c r="AH95" s="810"/>
      <c r="AI95" s="810"/>
      <c r="AJ95" s="810"/>
      <c r="AK95" s="810"/>
      <c r="AL95" s="810"/>
      <c r="AM95" s="810"/>
      <c r="AN95" s="810"/>
      <c r="AO95" s="810"/>
      <c r="AP95" s="810"/>
      <c r="AQ95" s="810"/>
      <c r="AR95" s="810"/>
      <c r="AS95" s="810"/>
      <c r="AT95" s="810"/>
      <c r="AU95" s="810"/>
      <c r="AV95" s="810"/>
      <c r="AW95" s="810"/>
      <c r="AX95" s="810"/>
      <c r="AY95" s="812"/>
      <c r="AZ95" s="812"/>
      <c r="BA95" s="812"/>
      <c r="BB95" s="810"/>
      <c r="BC95" s="810"/>
      <c r="BD95" s="809"/>
      <c r="BE95" s="809"/>
      <c r="BF95" s="809"/>
      <c r="BG95" s="809"/>
      <c r="BH95" s="809"/>
      <c r="BI95" s="809"/>
      <c r="BJ95" s="805"/>
      <c r="BK95" s="807"/>
      <c r="BL95" s="805"/>
      <c r="BM95" s="805"/>
      <c r="BN95" s="807"/>
      <c r="BO95" s="805"/>
      <c r="BP95" s="805"/>
      <c r="BQ95" s="807"/>
      <c r="BR95" s="805"/>
      <c r="BS95" s="803"/>
      <c r="BT95" s="803"/>
      <c r="BU95" s="803"/>
      <c r="BV95" s="803"/>
      <c r="BW95" s="803"/>
      <c r="BX95" s="602"/>
      <c r="BY95" s="602"/>
      <c r="BZ95" s="602"/>
    </row>
    <row r="96" spans="1:78" s="601" customFormat="1" ht="13.5" customHeight="1">
      <c r="A96" s="815"/>
      <c r="B96" s="818"/>
      <c r="C96" s="819"/>
      <c r="D96" s="815"/>
      <c r="E96" s="820"/>
      <c r="F96" s="815"/>
      <c r="G96" s="604"/>
      <c r="H96" s="605">
        <v>4</v>
      </c>
      <c r="I96" s="605">
        <v>5</v>
      </c>
      <c r="J96" s="605">
        <v>3</v>
      </c>
      <c r="K96" s="605">
        <v>5</v>
      </c>
      <c r="L96" s="605">
        <v>4</v>
      </c>
      <c r="M96" s="605">
        <v>0</v>
      </c>
      <c r="N96" s="605">
        <v>3</v>
      </c>
      <c r="O96" s="605">
        <v>3</v>
      </c>
      <c r="P96" s="605">
        <v>4</v>
      </c>
      <c r="Q96" s="605">
        <v>4</v>
      </c>
      <c r="R96" s="606">
        <v>0</v>
      </c>
      <c r="S96" s="606">
        <v>0</v>
      </c>
      <c r="T96" s="605">
        <v>1</v>
      </c>
      <c r="U96" s="605">
        <v>3</v>
      </c>
      <c r="V96" s="605">
        <v>4</v>
      </c>
      <c r="W96" s="605">
        <v>4</v>
      </c>
      <c r="X96" s="607">
        <v>7.5</v>
      </c>
      <c r="Y96" s="605">
        <v>4</v>
      </c>
      <c r="Z96" s="605">
        <v>5</v>
      </c>
      <c r="AA96" s="605">
        <v>0</v>
      </c>
      <c r="AB96" s="605">
        <v>1</v>
      </c>
      <c r="AC96" s="606">
        <v>4</v>
      </c>
      <c r="AD96" s="606">
        <v>4</v>
      </c>
      <c r="AE96" s="606">
        <v>3</v>
      </c>
      <c r="AF96" s="606">
        <v>3</v>
      </c>
      <c r="AG96" s="606">
        <v>3</v>
      </c>
      <c r="AH96" s="606">
        <v>5</v>
      </c>
      <c r="AI96" s="606">
        <v>5</v>
      </c>
      <c r="AJ96" s="606">
        <v>0</v>
      </c>
      <c r="AK96" s="608">
        <v>1</v>
      </c>
      <c r="AL96" s="606">
        <v>4</v>
      </c>
      <c r="AM96" s="606">
        <v>3</v>
      </c>
      <c r="AN96" s="606">
        <v>3</v>
      </c>
      <c r="AO96" s="606">
        <v>5</v>
      </c>
      <c r="AP96" s="606">
        <v>4</v>
      </c>
      <c r="AQ96" s="606">
        <v>3</v>
      </c>
      <c r="AR96" s="606">
        <v>4</v>
      </c>
      <c r="AS96" s="606">
        <v>0</v>
      </c>
      <c r="AT96" s="609">
        <v>4</v>
      </c>
      <c r="AU96" s="609">
        <v>4</v>
      </c>
      <c r="AV96" s="609">
        <v>4</v>
      </c>
      <c r="AW96" s="609">
        <v>3</v>
      </c>
      <c r="AX96" s="609">
        <v>6</v>
      </c>
      <c r="AY96" s="609">
        <v>0</v>
      </c>
      <c r="AZ96" s="609">
        <v>0</v>
      </c>
      <c r="BA96" s="609">
        <v>0</v>
      </c>
      <c r="BB96" s="610">
        <v>1</v>
      </c>
      <c r="BC96" s="610">
        <v>1</v>
      </c>
      <c r="BD96" s="609">
        <v>4</v>
      </c>
      <c r="BE96" s="609">
        <v>3</v>
      </c>
      <c r="BF96" s="609">
        <v>4</v>
      </c>
      <c r="BG96" s="609">
        <v>4</v>
      </c>
      <c r="BH96" s="609">
        <v>4</v>
      </c>
      <c r="BI96" s="609">
        <v>4</v>
      </c>
      <c r="BJ96" s="609">
        <v>3</v>
      </c>
      <c r="BK96" s="609">
        <v>4</v>
      </c>
      <c r="BL96" s="609">
        <v>4</v>
      </c>
      <c r="BM96" s="609">
        <v>3</v>
      </c>
      <c r="BN96" s="609">
        <v>4</v>
      </c>
      <c r="BO96" s="609">
        <v>1</v>
      </c>
      <c r="BP96" s="609">
        <v>1</v>
      </c>
      <c r="BQ96" s="609">
        <v>1</v>
      </c>
      <c r="BR96" s="609">
        <v>1</v>
      </c>
      <c r="BS96" s="611">
        <v>186.5</v>
      </c>
      <c r="BT96" s="612"/>
      <c r="BU96" s="612"/>
      <c r="BV96" s="612"/>
      <c r="BW96" s="612"/>
      <c r="BX96" s="600"/>
      <c r="BY96" s="600"/>
      <c r="BZ96" s="600"/>
    </row>
    <row r="97" spans="1:78" s="626" customFormat="1" ht="30" customHeight="1" hidden="1">
      <c r="A97" s="613">
        <v>9</v>
      </c>
      <c r="B97" s="614" t="s">
        <v>319</v>
      </c>
      <c r="C97" s="615" t="s">
        <v>314</v>
      </c>
      <c r="D97" s="616">
        <v>408160073</v>
      </c>
      <c r="E97" s="617" t="s">
        <v>334</v>
      </c>
      <c r="F97" s="613" t="s">
        <v>334</v>
      </c>
      <c r="G97" s="613"/>
      <c r="H97" s="618">
        <v>5</v>
      </c>
      <c r="I97" s="618">
        <v>6</v>
      </c>
      <c r="J97" s="618">
        <v>5</v>
      </c>
      <c r="K97" s="618">
        <v>5</v>
      </c>
      <c r="L97" s="618">
        <v>4</v>
      </c>
      <c r="M97" s="618">
        <v>6</v>
      </c>
      <c r="N97" s="618">
        <v>6</v>
      </c>
      <c r="O97" s="618">
        <v>5</v>
      </c>
      <c r="P97" s="618">
        <v>5</v>
      </c>
      <c r="Q97" s="618">
        <v>5</v>
      </c>
      <c r="R97" s="619">
        <v>7</v>
      </c>
      <c r="S97" s="620">
        <v>0</v>
      </c>
      <c r="T97" s="618">
        <v>5</v>
      </c>
      <c r="U97" s="618">
        <v>6</v>
      </c>
      <c r="V97" s="618">
        <v>6</v>
      </c>
      <c r="W97" s="618">
        <v>5</v>
      </c>
      <c r="X97" s="618">
        <v>7</v>
      </c>
      <c r="Y97" s="618">
        <v>7</v>
      </c>
      <c r="Z97" s="618">
        <v>5</v>
      </c>
      <c r="AA97" s="618">
        <v>5</v>
      </c>
      <c r="AB97" s="618">
        <v>5</v>
      </c>
      <c r="AC97" s="619">
        <v>5</v>
      </c>
      <c r="AD97" s="619">
        <v>5</v>
      </c>
      <c r="AE97" s="619">
        <v>7</v>
      </c>
      <c r="AF97" s="619">
        <v>7</v>
      </c>
      <c r="AG97" s="619">
        <v>5</v>
      </c>
      <c r="AH97" s="619">
        <v>5</v>
      </c>
      <c r="AI97" s="619">
        <v>7</v>
      </c>
      <c r="AJ97" s="621">
        <v>5</v>
      </c>
      <c r="AK97" s="621">
        <v>10</v>
      </c>
      <c r="AL97" s="619">
        <v>6</v>
      </c>
      <c r="AM97" s="619">
        <v>6</v>
      </c>
      <c r="AN97" s="619">
        <v>4</v>
      </c>
      <c r="AO97" s="619">
        <v>5</v>
      </c>
      <c r="AP97" s="619">
        <v>7</v>
      </c>
      <c r="AQ97" s="619">
        <v>7</v>
      </c>
      <c r="AR97" s="619">
        <v>5</v>
      </c>
      <c r="AS97" s="619">
        <v>5</v>
      </c>
      <c r="AT97" s="619">
        <v>8</v>
      </c>
      <c r="AU97" s="619">
        <v>7</v>
      </c>
      <c r="AV97" s="619">
        <v>5</v>
      </c>
      <c r="AW97" s="620">
        <v>6</v>
      </c>
      <c r="AX97" s="619">
        <v>7</v>
      </c>
      <c r="AY97" s="620">
        <v>8</v>
      </c>
      <c r="AZ97" s="620">
        <v>8</v>
      </c>
      <c r="BA97" s="620">
        <v>8</v>
      </c>
      <c r="BB97" s="620">
        <v>10</v>
      </c>
      <c r="BC97" s="620">
        <v>10</v>
      </c>
      <c r="BD97" s="620">
        <v>6</v>
      </c>
      <c r="BE97" s="620">
        <v>6</v>
      </c>
      <c r="BF97" s="620">
        <v>6</v>
      </c>
      <c r="BG97" s="620">
        <v>7</v>
      </c>
      <c r="BH97" s="620">
        <v>5</v>
      </c>
      <c r="BI97" s="620">
        <v>5</v>
      </c>
      <c r="BJ97" s="619">
        <v>5</v>
      </c>
      <c r="BK97" s="619">
        <v>6</v>
      </c>
      <c r="BL97" s="619">
        <v>6</v>
      </c>
      <c r="BM97" s="619">
        <v>6</v>
      </c>
      <c r="BN97" s="619">
        <v>0</v>
      </c>
      <c r="BO97" s="619">
        <v>3</v>
      </c>
      <c r="BP97" s="619">
        <v>6</v>
      </c>
      <c r="BQ97" s="619">
        <v>5</v>
      </c>
      <c r="BR97" s="619">
        <v>5</v>
      </c>
      <c r="BS97" s="622">
        <v>5.71</v>
      </c>
      <c r="BT97" s="623" t="s">
        <v>403</v>
      </c>
      <c r="BU97" s="623">
        <v>5</v>
      </c>
      <c r="BV97" s="623">
        <v>12</v>
      </c>
      <c r="BW97" s="624" t="s">
        <v>404</v>
      </c>
      <c r="BX97" s="625">
        <v>1</v>
      </c>
      <c r="BY97" s="625"/>
      <c r="BZ97" s="625"/>
    </row>
    <row r="98" spans="1:78" s="654" customFormat="1" ht="30" customHeight="1">
      <c r="A98" s="640">
        <v>30</v>
      </c>
      <c r="B98" s="641" t="s">
        <v>405</v>
      </c>
      <c r="C98" s="642" t="s">
        <v>320</v>
      </c>
      <c r="D98" s="643">
        <v>408160095</v>
      </c>
      <c r="E98" s="644" t="s">
        <v>402</v>
      </c>
      <c r="F98" s="645" t="s">
        <v>402</v>
      </c>
      <c r="G98" s="645"/>
      <c r="H98" s="646">
        <v>5</v>
      </c>
      <c r="I98" s="646">
        <v>8</v>
      </c>
      <c r="J98" s="646">
        <v>8</v>
      </c>
      <c r="K98" s="646">
        <v>8</v>
      </c>
      <c r="L98" s="646">
        <v>7</v>
      </c>
      <c r="M98" s="646">
        <v>6</v>
      </c>
      <c r="N98" s="646">
        <v>5</v>
      </c>
      <c r="O98" s="646">
        <v>6</v>
      </c>
      <c r="P98" s="646">
        <v>5</v>
      </c>
      <c r="Q98" s="646">
        <v>5</v>
      </c>
      <c r="R98" s="647">
        <v>6</v>
      </c>
      <c r="S98" s="648">
        <v>6</v>
      </c>
      <c r="T98" s="646">
        <v>5</v>
      </c>
      <c r="U98" s="646">
        <v>6</v>
      </c>
      <c r="V98" s="646">
        <v>5</v>
      </c>
      <c r="W98" s="646">
        <v>5</v>
      </c>
      <c r="X98" s="646">
        <v>7</v>
      </c>
      <c r="Y98" s="646">
        <v>6</v>
      </c>
      <c r="Z98" s="646">
        <v>6</v>
      </c>
      <c r="AA98" s="646">
        <v>6</v>
      </c>
      <c r="AB98" s="646">
        <v>5</v>
      </c>
      <c r="AC98" s="647">
        <v>6</v>
      </c>
      <c r="AD98" s="647">
        <v>5</v>
      </c>
      <c r="AE98" s="647">
        <v>5</v>
      </c>
      <c r="AF98" s="647">
        <v>8</v>
      </c>
      <c r="AG98" s="647">
        <v>6</v>
      </c>
      <c r="AH98" s="647">
        <v>6</v>
      </c>
      <c r="AI98" s="647">
        <v>6</v>
      </c>
      <c r="AJ98" s="649">
        <v>6</v>
      </c>
      <c r="AK98" s="649">
        <v>0</v>
      </c>
      <c r="AL98" s="647">
        <v>5</v>
      </c>
      <c r="AM98" s="647">
        <v>6</v>
      </c>
      <c r="AN98" s="647">
        <v>4</v>
      </c>
      <c r="AO98" s="647">
        <v>6</v>
      </c>
      <c r="AP98" s="647">
        <v>4</v>
      </c>
      <c r="AQ98" s="647">
        <v>4</v>
      </c>
      <c r="AR98" s="647">
        <v>6</v>
      </c>
      <c r="AS98" s="647">
        <v>5</v>
      </c>
      <c r="AT98" s="647">
        <v>5</v>
      </c>
      <c r="AU98" s="647">
        <v>6</v>
      </c>
      <c r="AV98" s="647">
        <v>5</v>
      </c>
      <c r="AW98" s="648">
        <v>6</v>
      </c>
      <c r="AX98" s="647">
        <v>8</v>
      </c>
      <c r="AY98" s="648">
        <v>8</v>
      </c>
      <c r="AZ98" s="648">
        <v>8</v>
      </c>
      <c r="BA98" s="648">
        <v>9</v>
      </c>
      <c r="BB98" s="648">
        <v>0</v>
      </c>
      <c r="BC98" s="648">
        <v>0</v>
      </c>
      <c r="BD98" s="648">
        <v>6</v>
      </c>
      <c r="BE98" s="648">
        <v>6</v>
      </c>
      <c r="BF98" s="648">
        <v>6</v>
      </c>
      <c r="BG98" s="648">
        <v>7</v>
      </c>
      <c r="BH98" s="648">
        <v>5</v>
      </c>
      <c r="BI98" s="648">
        <v>5</v>
      </c>
      <c r="BJ98" s="647">
        <v>0</v>
      </c>
      <c r="BK98" s="647">
        <v>0</v>
      </c>
      <c r="BL98" s="647">
        <v>0</v>
      </c>
      <c r="BM98" s="647">
        <v>0</v>
      </c>
      <c r="BN98" s="647">
        <v>0</v>
      </c>
      <c r="BO98" s="647">
        <v>0</v>
      </c>
      <c r="BP98" s="647">
        <v>0</v>
      </c>
      <c r="BQ98" s="647">
        <v>0</v>
      </c>
      <c r="BR98" s="647">
        <v>0</v>
      </c>
      <c r="BS98" s="650">
        <v>5.13</v>
      </c>
      <c r="BT98" s="651" t="s">
        <v>403</v>
      </c>
      <c r="BU98" s="651">
        <v>15</v>
      </c>
      <c r="BV98" s="651">
        <v>35</v>
      </c>
      <c r="BW98" s="652" t="s">
        <v>404</v>
      </c>
      <c r="BX98" s="653">
        <v>1</v>
      </c>
      <c r="BY98" s="653"/>
      <c r="BZ98" s="653"/>
    </row>
    <row r="99" spans="1:78" s="597" customFormat="1" ht="30" customHeight="1">
      <c r="A99" s="585">
        <v>37</v>
      </c>
      <c r="B99" s="586" t="s">
        <v>318</v>
      </c>
      <c r="C99" s="587" t="s">
        <v>198</v>
      </c>
      <c r="D99" s="585">
        <v>407160102</v>
      </c>
      <c r="E99" s="588" t="s">
        <v>336</v>
      </c>
      <c r="F99" s="598" t="s">
        <v>336</v>
      </c>
      <c r="G99" s="598"/>
      <c r="H99" s="589">
        <v>7</v>
      </c>
      <c r="I99" s="589">
        <v>5</v>
      </c>
      <c r="J99" s="589">
        <v>7</v>
      </c>
      <c r="K99" s="589">
        <v>5</v>
      </c>
      <c r="L99" s="589">
        <v>7</v>
      </c>
      <c r="M99" s="589">
        <v>7</v>
      </c>
      <c r="N99" s="589">
        <v>5</v>
      </c>
      <c r="O99" s="589">
        <v>5</v>
      </c>
      <c r="P99" s="589">
        <v>6</v>
      </c>
      <c r="Q99" s="589">
        <v>5</v>
      </c>
      <c r="R99" s="590">
        <v>2</v>
      </c>
      <c r="S99" s="591">
        <v>0</v>
      </c>
      <c r="T99" s="589">
        <v>5</v>
      </c>
      <c r="U99" s="589">
        <v>5</v>
      </c>
      <c r="V99" s="589">
        <v>5</v>
      </c>
      <c r="W99" s="589">
        <v>6</v>
      </c>
      <c r="X99" s="589">
        <v>6</v>
      </c>
      <c r="Y99" s="589">
        <v>7</v>
      </c>
      <c r="Z99" s="589">
        <v>5</v>
      </c>
      <c r="AA99" s="589">
        <v>5</v>
      </c>
      <c r="AB99" s="589">
        <v>5</v>
      </c>
      <c r="AC99" s="590">
        <v>5</v>
      </c>
      <c r="AD99" s="590">
        <v>6</v>
      </c>
      <c r="AE99" s="590">
        <v>5</v>
      </c>
      <c r="AF99" s="590">
        <v>5</v>
      </c>
      <c r="AG99" s="590">
        <v>5</v>
      </c>
      <c r="AH99" s="590">
        <v>5</v>
      </c>
      <c r="AI99" s="590">
        <v>6</v>
      </c>
      <c r="AJ99" s="592">
        <v>0</v>
      </c>
      <c r="AK99" s="592">
        <v>10</v>
      </c>
      <c r="AL99" s="590">
        <v>5</v>
      </c>
      <c r="AM99" s="590">
        <v>5</v>
      </c>
      <c r="AN99" s="590">
        <v>6</v>
      </c>
      <c r="AO99" s="590">
        <v>7</v>
      </c>
      <c r="AP99" s="590">
        <v>6</v>
      </c>
      <c r="AQ99" s="590">
        <v>6</v>
      </c>
      <c r="AR99" s="590">
        <v>5</v>
      </c>
      <c r="AS99" s="590">
        <v>5</v>
      </c>
      <c r="AT99" s="590">
        <v>5</v>
      </c>
      <c r="AU99" s="590">
        <v>6</v>
      </c>
      <c r="AV99" s="590">
        <v>3</v>
      </c>
      <c r="AW99" s="591">
        <v>7</v>
      </c>
      <c r="AX99" s="590">
        <v>5</v>
      </c>
      <c r="AY99" s="591">
        <v>7</v>
      </c>
      <c r="AZ99" s="591">
        <v>7</v>
      </c>
      <c r="BA99" s="591">
        <v>0</v>
      </c>
      <c r="BB99" s="591">
        <v>0</v>
      </c>
      <c r="BC99" s="591">
        <v>0</v>
      </c>
      <c r="BD99" s="591">
        <v>8</v>
      </c>
      <c r="BE99" s="591">
        <v>6</v>
      </c>
      <c r="BF99" s="591">
        <v>6</v>
      </c>
      <c r="BG99" s="591">
        <v>6</v>
      </c>
      <c r="BH99" s="591">
        <v>5</v>
      </c>
      <c r="BI99" s="591">
        <v>5</v>
      </c>
      <c r="BJ99" s="590">
        <v>5</v>
      </c>
      <c r="BK99" s="590">
        <v>7</v>
      </c>
      <c r="BL99" s="590">
        <v>7</v>
      </c>
      <c r="BM99" s="590">
        <v>6</v>
      </c>
      <c r="BN99" s="590">
        <v>0</v>
      </c>
      <c r="BO99" s="590">
        <v>3</v>
      </c>
      <c r="BP99" s="590">
        <v>7</v>
      </c>
      <c r="BQ99" s="590">
        <v>0</v>
      </c>
      <c r="BR99" s="590">
        <v>5</v>
      </c>
      <c r="BS99" s="593">
        <v>5.47</v>
      </c>
      <c r="BT99" s="594" t="s">
        <v>403</v>
      </c>
      <c r="BU99" s="594">
        <v>10</v>
      </c>
      <c r="BV99" s="594">
        <v>12</v>
      </c>
      <c r="BW99" s="595" t="s">
        <v>404</v>
      </c>
      <c r="BX99" s="596">
        <v>1</v>
      </c>
      <c r="BY99" s="596"/>
      <c r="BZ99" s="596"/>
    </row>
    <row r="100" spans="1:78" s="599" customFormat="1" ht="30" customHeight="1">
      <c r="A100" s="627">
        <v>38</v>
      </c>
      <c r="B100" s="628" t="s">
        <v>329</v>
      </c>
      <c r="C100" s="629" t="s">
        <v>209</v>
      </c>
      <c r="D100" s="627">
        <v>407160105</v>
      </c>
      <c r="E100" s="630" t="s">
        <v>337</v>
      </c>
      <c r="F100" s="631" t="s">
        <v>337</v>
      </c>
      <c r="G100" s="631"/>
      <c r="H100" s="632">
        <v>6</v>
      </c>
      <c r="I100" s="632">
        <v>5</v>
      </c>
      <c r="J100" s="632">
        <v>5</v>
      </c>
      <c r="K100" s="632">
        <v>5</v>
      </c>
      <c r="L100" s="632">
        <v>5</v>
      </c>
      <c r="M100" s="632">
        <v>5</v>
      </c>
      <c r="N100" s="632">
        <v>5</v>
      </c>
      <c r="O100" s="632">
        <v>5</v>
      </c>
      <c r="P100" s="632">
        <v>5</v>
      </c>
      <c r="Q100" s="632">
        <v>4</v>
      </c>
      <c r="R100" s="633">
        <v>1</v>
      </c>
      <c r="S100" s="634">
        <v>0</v>
      </c>
      <c r="T100" s="632">
        <v>0</v>
      </c>
      <c r="U100" s="632">
        <v>4</v>
      </c>
      <c r="V100" s="632">
        <v>5</v>
      </c>
      <c r="W100" s="632">
        <v>5</v>
      </c>
      <c r="X100" s="632">
        <v>5</v>
      </c>
      <c r="Y100" s="632">
        <v>0</v>
      </c>
      <c r="Z100" s="632">
        <v>7</v>
      </c>
      <c r="AA100" s="632">
        <v>0</v>
      </c>
      <c r="AB100" s="632">
        <v>6</v>
      </c>
      <c r="AC100" s="633">
        <v>5</v>
      </c>
      <c r="AD100" s="633">
        <v>7</v>
      </c>
      <c r="AE100" s="633">
        <v>6</v>
      </c>
      <c r="AF100" s="633">
        <v>6</v>
      </c>
      <c r="AG100" s="633">
        <v>7</v>
      </c>
      <c r="AH100" s="633">
        <v>3</v>
      </c>
      <c r="AI100" s="633">
        <v>7</v>
      </c>
      <c r="AJ100" s="635">
        <v>0</v>
      </c>
      <c r="AK100" s="635">
        <v>0</v>
      </c>
      <c r="AL100" s="633">
        <v>4</v>
      </c>
      <c r="AM100" s="633">
        <v>0</v>
      </c>
      <c r="AN100" s="633">
        <v>0</v>
      </c>
      <c r="AO100" s="633">
        <v>6</v>
      </c>
      <c r="AP100" s="633">
        <v>5</v>
      </c>
      <c r="AQ100" s="633">
        <v>5</v>
      </c>
      <c r="AR100" s="633">
        <v>6</v>
      </c>
      <c r="AS100" s="633">
        <v>0</v>
      </c>
      <c r="AT100" s="633">
        <v>0</v>
      </c>
      <c r="AU100" s="633">
        <v>0</v>
      </c>
      <c r="AV100" s="633">
        <v>5</v>
      </c>
      <c r="AW100" s="634">
        <v>6</v>
      </c>
      <c r="AX100" s="633">
        <v>5</v>
      </c>
      <c r="AY100" s="634">
        <v>0</v>
      </c>
      <c r="AZ100" s="634">
        <v>0</v>
      </c>
      <c r="BA100" s="634">
        <v>0</v>
      </c>
      <c r="BB100" s="634">
        <v>0</v>
      </c>
      <c r="BC100" s="634">
        <v>0</v>
      </c>
      <c r="BD100" s="634">
        <v>5</v>
      </c>
      <c r="BE100" s="634">
        <v>5</v>
      </c>
      <c r="BF100" s="634">
        <v>3</v>
      </c>
      <c r="BG100" s="634">
        <v>0</v>
      </c>
      <c r="BH100" s="634">
        <v>0</v>
      </c>
      <c r="BI100" s="634">
        <v>3</v>
      </c>
      <c r="BJ100" s="633">
        <v>0</v>
      </c>
      <c r="BK100" s="633">
        <v>0</v>
      </c>
      <c r="BL100" s="633">
        <v>0</v>
      </c>
      <c r="BM100" s="633">
        <v>0</v>
      </c>
      <c r="BN100" s="633">
        <v>0</v>
      </c>
      <c r="BO100" s="633">
        <v>0</v>
      </c>
      <c r="BP100" s="633">
        <v>0</v>
      </c>
      <c r="BQ100" s="633">
        <v>0</v>
      </c>
      <c r="BR100" s="633">
        <v>0</v>
      </c>
      <c r="BS100" s="636">
        <v>3.71</v>
      </c>
      <c r="BT100" s="637" t="s">
        <v>407</v>
      </c>
      <c r="BU100" s="637">
        <v>34</v>
      </c>
      <c r="BV100" s="637">
        <v>76</v>
      </c>
      <c r="BW100" s="638" t="s">
        <v>404</v>
      </c>
      <c r="BX100" s="639">
        <v>1</v>
      </c>
      <c r="BY100" s="639"/>
      <c r="BZ100" s="639"/>
    </row>
    <row r="101" spans="2:43" s="1" customFormat="1" ht="18.75">
      <c r="B101" s="10" t="s">
        <v>327</v>
      </c>
      <c r="C101" s="10"/>
      <c r="D101" s="130"/>
      <c r="E101" s="11"/>
      <c r="F101" s="11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6"/>
      <c r="AA101" s="7"/>
      <c r="AC101" s="241"/>
      <c r="AD101" s="7"/>
      <c r="AG101" s="7"/>
      <c r="AJ101" s="7"/>
      <c r="AL101" s="111"/>
      <c r="AM101" s="131"/>
      <c r="AP101" s="120"/>
      <c r="AQ101" s="120"/>
    </row>
    <row r="102" spans="1:43" s="224" customFormat="1" ht="22.5" customHeight="1">
      <c r="A102" s="270">
        <v>10</v>
      </c>
      <c r="B102" s="215" t="s">
        <v>210</v>
      </c>
      <c r="C102" s="216" t="s">
        <v>110</v>
      </c>
      <c r="D102" s="235">
        <v>409160057</v>
      </c>
      <c r="E102" s="218" t="s">
        <v>245</v>
      </c>
      <c r="F102" s="219" t="s">
        <v>19</v>
      </c>
      <c r="G102" s="236" t="s">
        <v>93</v>
      </c>
      <c r="H102" s="221"/>
      <c r="I102" s="237"/>
      <c r="J102" s="217">
        <f>IF(I102="",H102,IF(H102&gt;=5,I102,MAX(H102,I102)))</f>
        <v>0</v>
      </c>
      <c r="K102" s="221"/>
      <c r="L102" s="237"/>
      <c r="M102" s="217">
        <f>IF(L102="",K102,IF(K102&gt;=5,L102,MAX(K102,L102)))</f>
        <v>0</v>
      </c>
      <c r="N102" s="221"/>
      <c r="O102" s="237"/>
      <c r="P102" s="217">
        <f>IF(O102="",N102,IF(N102&gt;=5,O102,MAX(N102,O102)))</f>
        <v>0</v>
      </c>
      <c r="Q102" s="221"/>
      <c r="R102" s="237"/>
      <c r="S102" s="217">
        <f>IF(R102="",Q102,IF(Q102&gt;=5,R102,MAX(Q102,R102)))</f>
        <v>0</v>
      </c>
      <c r="T102" s="221"/>
      <c r="U102" s="237"/>
      <c r="V102" s="217">
        <f>IF(U102="",T102,IF(T102&gt;=5,U102,MAX(T102,U102)))</f>
        <v>0</v>
      </c>
      <c r="W102" s="221"/>
      <c r="X102" s="237"/>
      <c r="Y102" s="217">
        <f>IF(X102="",W102,IF(W102&gt;=5,X102,MAX(W102,X102)))</f>
        <v>0</v>
      </c>
      <c r="Z102" s="221"/>
      <c r="AA102" s="237"/>
      <c r="AB102" s="217">
        <f>IF(AA102="",Z102,IF(Z102&gt;=5,AA102,MAX(Z102,AA102)))</f>
        <v>0</v>
      </c>
      <c r="AC102" s="217">
        <v>6</v>
      </c>
      <c r="AD102" s="237"/>
      <c r="AE102" s="217">
        <f>IF(AD102="",AC102,IF(AND(AD102&gt;=5,AD102&gt;AC102),AD102,MAX(AC102,AD102)))</f>
        <v>6</v>
      </c>
      <c r="AF102" s="217">
        <v>6</v>
      </c>
      <c r="AG102" s="237"/>
      <c r="AH102" s="217">
        <f>IF(AG102="",AF102,IF(AND(AG102&gt;=5,AG102&gt;AF102),AG102,MAX(AF102,AG102)))</f>
        <v>6</v>
      </c>
      <c r="AI102" s="217"/>
      <c r="AJ102" s="237"/>
      <c r="AK102" s="217">
        <f>IF(AJ102="",AI102,IF(AND(AJ102&gt;=5,AJ102&gt;AI102),AJ102,MAX(AI102,AJ102)))</f>
        <v>0</v>
      </c>
      <c r="AL102" s="222">
        <f>ROUND(SUMPRODUCT(H102:AB102,$H$9:$AB$9)/SUM($H$9:$AB$9),2)</f>
        <v>0</v>
      </c>
      <c r="AM102" s="223" t="str">
        <f>IF(AL102&gt;=9,"Xuất sắc",IF(AL102&gt;=8,"Giỏi",IF(AL102&gt;=7,"Khá",IF(AL102&gt;=6,"TBK",IF(AL102&gt;=5,"TB",IF(AL102&gt;=4,"Yếu","Kém"))))))</f>
        <v>Kém</v>
      </c>
      <c r="AP102" s="120"/>
      <c r="AQ102" s="120"/>
    </row>
    <row r="103" spans="1:39" s="1" customFormat="1" ht="22.5" customHeight="1">
      <c r="A103" s="271">
        <v>55</v>
      </c>
      <c r="B103" s="55" t="s">
        <v>216</v>
      </c>
      <c r="C103" s="56" t="s">
        <v>209</v>
      </c>
      <c r="D103" s="75">
        <v>409160104</v>
      </c>
      <c r="E103" s="46" t="s">
        <v>49</v>
      </c>
      <c r="F103" s="242" t="s">
        <v>27</v>
      </c>
      <c r="G103" s="54" t="s">
        <v>93</v>
      </c>
      <c r="H103" s="75"/>
      <c r="I103" s="52"/>
      <c r="J103" s="52">
        <f>IF(I103="",H103,IF(H103&gt;=5,I103,MAX(H103,I103)))</f>
        <v>0</v>
      </c>
      <c r="K103" s="75"/>
      <c r="L103" s="52"/>
      <c r="M103" s="52">
        <f>IF(L103="",K103,IF(K103&gt;=5,L103,MAX(K103,L103)))</f>
        <v>0</v>
      </c>
      <c r="N103" s="75"/>
      <c r="O103" s="52"/>
      <c r="P103" s="52">
        <f>IF(O103="",N103,IF(N103&gt;=5,O103,MAX(N103,O103)))</f>
        <v>0</v>
      </c>
      <c r="Q103" s="75"/>
      <c r="R103" s="52"/>
      <c r="S103" s="52">
        <f>IF(R103="",Q103,IF(Q103&gt;=5,R103,MAX(Q103,R103)))</f>
        <v>0</v>
      </c>
      <c r="T103" s="75"/>
      <c r="U103" s="52"/>
      <c r="V103" s="52">
        <f>IF(U103="",T103,IF(T103&gt;=5,U103,MAX(T103,U103)))</f>
        <v>0</v>
      </c>
      <c r="W103" s="75"/>
      <c r="X103" s="52"/>
      <c r="Y103" s="52">
        <f>IF(X103="",W103,IF(W103&gt;=5,X103,MAX(W103,X103)))</f>
        <v>0</v>
      </c>
      <c r="Z103" s="75"/>
      <c r="AA103" s="52"/>
      <c r="AB103" s="52">
        <f>IF(AA103="",Z103,IF(Z103&gt;=5,AA103,MAX(Z103,AA103)))</f>
        <v>0</v>
      </c>
      <c r="AC103" s="52">
        <v>0</v>
      </c>
      <c r="AD103" s="52"/>
      <c r="AE103" s="52">
        <f>IF(AD103="",AC103,IF(AND(AD103&gt;=5,AD103&gt;AC103),AD103,MAX(AC103,AD103)))</f>
        <v>0</v>
      </c>
      <c r="AF103" s="52">
        <v>0</v>
      </c>
      <c r="AG103" s="52"/>
      <c r="AH103" s="52">
        <f>IF(AG103="",AF103,IF(AND(AG103&gt;=5,AG103&gt;AF103),AG103,MAX(AF103,AG103)))</f>
        <v>0</v>
      </c>
      <c r="AI103" s="52"/>
      <c r="AJ103" s="52"/>
      <c r="AK103" s="52">
        <f>IF(AJ103="",AI103,IF(AND(AJ103&gt;=5,AJ103&gt;AI103),AJ103,MAX(AI103,AJ103)))</f>
        <v>0</v>
      </c>
      <c r="AL103" s="107">
        <f>ROUND(SUMPRODUCT(H103:AB103,$H$9:$AB$9)/SUM($H$9:$AB$9),2)</f>
        <v>0</v>
      </c>
      <c r="AM103" s="202" t="str">
        <f>IF(AL103&gt;=9,"Xuất sắc",IF(AL103&gt;=8,"Giỏi",IF(AL103&gt;=7,"Khá",IF(AL103&gt;=6,"TBK",IF(AL103&gt;=5,"TB",IF(AL103&gt;=4,"Yếu","Kém"))))))</f>
        <v>Kém</v>
      </c>
    </row>
    <row r="104" spans="1:39" s="261" customFormat="1" ht="22.5" customHeight="1">
      <c r="A104" s="252"/>
      <c r="B104" s="253"/>
      <c r="C104" s="253"/>
      <c r="D104" s="254"/>
      <c r="E104" s="255"/>
      <c r="F104" s="256"/>
      <c r="G104" s="257"/>
      <c r="H104" s="254"/>
      <c r="I104" s="258"/>
      <c r="J104" s="258"/>
      <c r="K104" s="254"/>
      <c r="L104" s="258"/>
      <c r="M104" s="258"/>
      <c r="N104" s="254"/>
      <c r="O104" s="258"/>
      <c r="P104" s="258"/>
      <c r="Q104" s="254"/>
      <c r="R104" s="258"/>
      <c r="S104" s="258"/>
      <c r="T104" s="254"/>
      <c r="U104" s="258"/>
      <c r="V104" s="258"/>
      <c r="W104" s="254"/>
      <c r="X104" s="258"/>
      <c r="Y104" s="258"/>
      <c r="Z104" s="254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9"/>
      <c r="AM104" s="260"/>
    </row>
    <row r="105" spans="1:39" s="261" customFormat="1" ht="22.5" customHeight="1">
      <c r="A105" s="262"/>
      <c r="B105" s="263" t="s">
        <v>328</v>
      </c>
      <c r="C105" s="263"/>
      <c r="D105" s="264"/>
      <c r="E105" s="265"/>
      <c r="F105" s="266"/>
      <c r="G105" s="267"/>
      <c r="H105" s="264"/>
      <c r="I105" s="241"/>
      <c r="J105" s="241"/>
      <c r="K105" s="264"/>
      <c r="L105" s="241"/>
      <c r="M105" s="241"/>
      <c r="N105" s="264"/>
      <c r="O105" s="241"/>
      <c r="P105" s="241"/>
      <c r="Q105" s="264"/>
      <c r="R105" s="241"/>
      <c r="S105" s="241"/>
      <c r="T105" s="264"/>
      <c r="U105" s="241"/>
      <c r="V105" s="241"/>
      <c r="W105" s="264"/>
      <c r="X105" s="241"/>
      <c r="Y105" s="241"/>
      <c r="Z105" s="264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68"/>
      <c r="AM105" s="269"/>
    </row>
    <row r="106" spans="1:43" s="224" customFormat="1" ht="22.5" customHeight="1">
      <c r="A106" s="270">
        <v>33</v>
      </c>
      <c r="B106" s="215" t="s">
        <v>211</v>
      </c>
      <c r="C106" s="216" t="s">
        <v>212</v>
      </c>
      <c r="D106" s="217">
        <v>409160082</v>
      </c>
      <c r="E106" s="218" t="s">
        <v>259</v>
      </c>
      <c r="F106" s="219" t="s">
        <v>15</v>
      </c>
      <c r="G106" s="220" t="s">
        <v>93</v>
      </c>
      <c r="H106" s="221">
        <f>'[2]Kỹ thuật vi xử lý L1_BL'!$K$10</f>
        <v>6</v>
      </c>
      <c r="I106" s="217"/>
      <c r="J106" s="217">
        <f>IF(I106="",H106,IF(H106&gt;=5,I106,MAX(H106,I106)))</f>
        <v>6</v>
      </c>
      <c r="K106" s="221">
        <f>'[2]CO SỞ DỮ LIỆU _LB_L1'!$K$10</f>
        <v>3</v>
      </c>
      <c r="L106" s="217">
        <v>5</v>
      </c>
      <c r="M106" s="217">
        <f>IF(L106="",K106,IF(K106&gt;=5,L106,MAX(K106,L106)))</f>
        <v>5</v>
      </c>
      <c r="N106" s="221">
        <f>'[2]Tổng quan về viễn thông_L1_BL'!$K$10</f>
        <v>5</v>
      </c>
      <c r="O106" s="217"/>
      <c r="P106" s="217">
        <f>IF(O106="",N106,IF(N106&gt;=5,O106,MAX(N106,O106)))</f>
        <v>5</v>
      </c>
      <c r="Q106" s="221">
        <f>'[2]LT TDT &amp; S CAO TAN_LB_L1'!$K$10</f>
        <v>3</v>
      </c>
      <c r="R106" s="217"/>
      <c r="S106" s="217">
        <f>IF(R106="",Q106,IF(Q106&gt;=5,R106,MAX(Q106,R106)))</f>
        <v>3</v>
      </c>
      <c r="T106" s="221">
        <f>'[2]XL TÍN HIỆU SỐ _LB_L1'!$K$10</f>
        <v>7</v>
      </c>
      <c r="U106" s="217"/>
      <c r="V106" s="217">
        <f>IF(U106="",T106,IF(T106&gt;=5,U106,MAX(T106,U106)))</f>
        <v>7</v>
      </c>
      <c r="W106" s="221">
        <v>3</v>
      </c>
      <c r="X106" s="217"/>
      <c r="Y106" s="217">
        <f>IF(X106="",W106,IF(W106&gt;=5,X106,MAX(W106,X106)))</f>
        <v>3</v>
      </c>
      <c r="Z106" s="221">
        <f>'[2]GDTC 5 _LB_L1'!$K$10</f>
        <v>9</v>
      </c>
      <c r="AA106" s="217"/>
      <c r="AB106" s="217">
        <f>IF(AA106="",Z106,IF(Z106&gt;=5,AA106,MAX(Z106,AA106)))</f>
        <v>9</v>
      </c>
      <c r="AC106" s="217">
        <v>7</v>
      </c>
      <c r="AD106" s="217"/>
      <c r="AE106" s="217">
        <f>IF(AD106="",AC106,IF(AND(AD106&gt;=5,AD106&gt;AC106),AD106,MAX(AC106,AD106)))</f>
        <v>7</v>
      </c>
      <c r="AF106" s="217">
        <v>7</v>
      </c>
      <c r="AG106" s="217"/>
      <c r="AH106" s="217">
        <f>IF(AG106="",AF106,IF(AND(AG106&gt;=5,AG106&gt;AF106),AG106,MAX(AF106,AG106)))</f>
        <v>7</v>
      </c>
      <c r="AI106" s="217"/>
      <c r="AJ106" s="217"/>
      <c r="AK106" s="217">
        <f>IF(AJ106="",AI106,IF(AND(AJ106&gt;=5,AJ106&gt;AI106),AJ106,MAX(AI106,AJ106)))</f>
        <v>0</v>
      </c>
      <c r="AL106" s="222">
        <f>ROUND(SUMPRODUCT(H106:AB106,$H$9:$AB$9)/SUM($H$9:$AB$9),2)</f>
        <v>3.64</v>
      </c>
      <c r="AM106" s="223" t="str">
        <f>IF(AL106&gt;=9,"Xuất sắc",IF(AL106&gt;=8,"Giỏi",IF(AL106&gt;=7,"Khá",IF(AL106&gt;=6,"TBK",IF(AL106&gt;=5,"TB",IF(AL106&gt;=4,"Yếu","Kém"))))))</f>
        <v>Kém</v>
      </c>
      <c r="AP106" s="1"/>
      <c r="AQ106" s="1"/>
    </row>
    <row r="107" spans="1:43" s="1" customFormat="1" ht="22.5" customHeight="1">
      <c r="A107" s="274">
        <v>46</v>
      </c>
      <c r="B107" s="57" t="s">
        <v>213</v>
      </c>
      <c r="C107" s="44" t="s">
        <v>168</v>
      </c>
      <c r="D107" s="45">
        <v>409160095</v>
      </c>
      <c r="E107" s="46" t="s">
        <v>270</v>
      </c>
      <c r="F107" s="74" t="s">
        <v>22</v>
      </c>
      <c r="G107" s="54" t="s">
        <v>93</v>
      </c>
      <c r="H107" s="75">
        <f>'[2]Kỹ thuật vi xử lý _L1'!$K60</f>
        <v>7</v>
      </c>
      <c r="I107" s="59">
        <v>6</v>
      </c>
      <c r="J107" s="52">
        <f>IF(I107="",H107,IF(AND(I107&gt;=5,I107&gt;H107),I107,MAX(H107,I107)))</f>
        <v>7</v>
      </c>
      <c r="K107" s="75">
        <f>'[2]CO SỞ DỮ LIỆU _L1'!$K60</f>
        <v>7</v>
      </c>
      <c r="L107" s="59"/>
      <c r="M107" s="52">
        <f>IF(L107="",K107,IF(AND(L107&gt;=5,L107&gt;K107),L107,MAX(K107,L107)))</f>
        <v>7</v>
      </c>
      <c r="N107" s="75">
        <f>'[2]Tổng quan về viễn thông'!$K60</f>
        <v>7</v>
      </c>
      <c r="O107" s="59"/>
      <c r="P107" s="52">
        <f>IF(O107="",N107,IF(AND(O107&gt;=5,O107&gt;N107),O107,MAX(N107,O107)))</f>
        <v>7</v>
      </c>
      <c r="Q107" s="75">
        <f>'[2]LT TDT &amp; S CAO TAN_L1'!$K60</f>
        <v>9</v>
      </c>
      <c r="R107" s="59"/>
      <c r="S107" s="52">
        <f>IF(R107="",Q107,IF(AND(R107&gt;=5,R107&gt;Q107),R107,MAX(Q107,R107)))</f>
        <v>9</v>
      </c>
      <c r="T107" s="75">
        <f>'[2]XL TÍN HIỆU SỐ _L1 '!$K60</f>
        <v>8</v>
      </c>
      <c r="U107" s="59"/>
      <c r="V107" s="52">
        <f>IF(U107="",T107,IF(AND(U107&gt;=5,U107&gt;T107),U107,MAX(T107,U107)))</f>
        <v>8</v>
      </c>
      <c r="W107" s="75">
        <f>'[2]LT THONG TIN_L1'!$K60</f>
        <v>8</v>
      </c>
      <c r="X107" s="59"/>
      <c r="Y107" s="52">
        <f>IF(X107="",W107,IF(AND(X107&gt;=5,X107&gt;W107),X107,MAX(W107,X107)))</f>
        <v>8</v>
      </c>
      <c r="Z107" s="75">
        <f>'[2]GDTC 5'!$K60</f>
        <v>6</v>
      </c>
      <c r="AA107" s="59"/>
      <c r="AB107" s="52">
        <f>IF(AA107="",Z107,IF(AND(AA107&gt;=5,AA107&gt;Z107),AA107,MAX(Z107,AA107)))</f>
        <v>6</v>
      </c>
      <c r="AC107" s="52">
        <v>8</v>
      </c>
      <c r="AD107" s="59"/>
      <c r="AE107" s="52">
        <f>IF(AD107="",AC107,IF(AND(AD107&gt;=5,AD107&gt;AC107),AD107,MAX(AC107,AD107)))</f>
        <v>8</v>
      </c>
      <c r="AF107" s="52">
        <v>7</v>
      </c>
      <c r="AG107" s="59"/>
      <c r="AH107" s="52">
        <f>IF(AG107="",AF107,IF(AND(AG107&gt;=5,AG107&gt;AF107),AG107,MAX(AF107,AG107)))</f>
        <v>7</v>
      </c>
      <c r="AI107" s="52"/>
      <c r="AJ107" s="59"/>
      <c r="AK107" s="52">
        <f>IF(AJ107="",AI107,IF(AND(AJ107&gt;=5,AJ107&gt;AI107),AJ107,MAX(AI107,AJ107)))</f>
        <v>0</v>
      </c>
      <c r="AL107" s="107">
        <f>ROUND(SUMPRODUCT(H107:AB107,$H$9:$AB$9)/SUM($H$9:$AB$9),2)</f>
        <v>5.36</v>
      </c>
      <c r="AM107" s="202" t="str">
        <f>IF(AL107&gt;=9,"Xuất sắc",IF(AL107&gt;=8,"Giỏi",IF(AL107&gt;=7,"Khá",IF(AL107&gt;=6,"TBK",IF(AL107&gt;=5,"TB",IF(AL107&gt;=4,"Yếu","Kém"))))))</f>
        <v>TB</v>
      </c>
      <c r="AP107" s="244"/>
      <c r="AQ107" s="245"/>
    </row>
    <row r="108" spans="1:43" s="1" customFormat="1" ht="22.5" customHeight="1">
      <c r="A108" s="80">
        <v>47</v>
      </c>
      <c r="B108" s="57" t="s">
        <v>214</v>
      </c>
      <c r="C108" s="44" t="s">
        <v>215</v>
      </c>
      <c r="D108" s="52">
        <v>409160096</v>
      </c>
      <c r="E108" s="46" t="s">
        <v>271</v>
      </c>
      <c r="F108" s="74" t="s">
        <v>10</v>
      </c>
      <c r="G108" s="54" t="s">
        <v>93</v>
      </c>
      <c r="H108" s="75">
        <f>'[2]Kỹ thuật vi xử lý _L1'!$K61</f>
        <v>6</v>
      </c>
      <c r="I108" s="52">
        <v>6</v>
      </c>
      <c r="J108" s="52">
        <f>IF(I108="",H108,IF(AND(I108&gt;=5,I108&gt;H108),I108,MAX(H108,I108)))</f>
        <v>6</v>
      </c>
      <c r="K108" s="75">
        <f>'[2]CO SỞ DỮ LIỆU _L1'!$K61</f>
        <v>5</v>
      </c>
      <c r="L108" s="52">
        <v>6</v>
      </c>
      <c r="M108" s="52">
        <f>IF(L108="",K108,IF(AND(L108&gt;=5,L108&gt;K108),L108,MAX(K108,L108)))</f>
        <v>6</v>
      </c>
      <c r="N108" s="75">
        <f>'[2]Tổng quan về viễn thông'!$K61</f>
        <v>7</v>
      </c>
      <c r="O108" s="52"/>
      <c r="P108" s="52">
        <f>IF(O108="",N108,IF(AND(O108&gt;=5,O108&gt;N108),O108,MAX(N108,O108)))</f>
        <v>7</v>
      </c>
      <c r="Q108" s="75">
        <f>'[2]LT TDT &amp; S CAO TAN_L1'!$K61</f>
        <v>7</v>
      </c>
      <c r="R108" s="52"/>
      <c r="S108" s="52">
        <f>IF(R108="",Q108,IF(AND(R108&gt;=5,R108&gt;Q108),R108,MAX(Q108,R108)))</f>
        <v>7</v>
      </c>
      <c r="T108" s="75">
        <f>'[2]XL TÍN HIỆU SỐ _L1 '!$K61</f>
        <v>7</v>
      </c>
      <c r="U108" s="52"/>
      <c r="V108" s="52">
        <f>IF(U108="",T108,IF(AND(U108&gt;=5,U108&gt;T108),U108,MAX(T108,U108)))</f>
        <v>7</v>
      </c>
      <c r="W108" s="75">
        <f>'[2]LT THONG TIN_L1'!$K61</f>
        <v>4</v>
      </c>
      <c r="X108" s="52"/>
      <c r="Y108" s="52">
        <f>IF(X108="",W108,IF(AND(X108&gt;=5,X108&gt;W108),X108,MAX(W108,X108)))</f>
        <v>4</v>
      </c>
      <c r="Z108" s="75">
        <f>'[2]GDTC 5'!$K61</f>
        <v>5</v>
      </c>
      <c r="AA108" s="52"/>
      <c r="AB108" s="52">
        <f>IF(AA108="",Z108,IF(AND(AA108&gt;=5,AA108&gt;Z108),AA108,MAX(Z108,AA108)))</f>
        <v>5</v>
      </c>
      <c r="AC108" s="52">
        <v>6</v>
      </c>
      <c r="AD108" s="52"/>
      <c r="AE108" s="52">
        <f>IF(AD108="",AC108,IF(AND(AD108&gt;=5,AD108&gt;AC108),AD108,MAX(AC108,AD108)))</f>
        <v>6</v>
      </c>
      <c r="AF108" s="52">
        <v>5</v>
      </c>
      <c r="AG108" s="52"/>
      <c r="AH108" s="52">
        <f>IF(AG108="",AF108,IF(AND(AG108&gt;=5,AG108&gt;AF108),AG108,MAX(AF108,AG108)))</f>
        <v>5</v>
      </c>
      <c r="AI108" s="52"/>
      <c r="AJ108" s="52"/>
      <c r="AK108" s="52">
        <f>IF(AJ108="",AI108,IF(AND(AJ108&gt;=5,AJ108&gt;AI108),AJ108,MAX(AI108,AJ108)))</f>
        <v>0</v>
      </c>
      <c r="AL108" s="107">
        <f>ROUND(SUMPRODUCT(H108:AB108,$H$9:$AB$9)/SUM($H$9:$AB$9),2)</f>
        <v>4.58</v>
      </c>
      <c r="AM108" s="202" t="str">
        <f>IF(AL108&gt;=9,"Xuất sắc",IF(AL108&gt;=8,"Giỏi",IF(AL108&gt;=7,"Khá",IF(AL108&gt;=6,"TBK",IF(AL108&gt;=5,"TB",IF(AL108&gt;=4,"Yếu","Kém"))))))</f>
        <v>Yếu</v>
      </c>
      <c r="AP108" s="244"/>
      <c r="AQ108" s="245"/>
    </row>
    <row r="109" spans="1:43" s="1" customFormat="1" ht="22.5" customHeight="1">
      <c r="A109" s="274">
        <v>68</v>
      </c>
      <c r="B109" s="55" t="s">
        <v>217</v>
      </c>
      <c r="C109" s="56" t="s">
        <v>218</v>
      </c>
      <c r="D109" s="75">
        <v>409160118</v>
      </c>
      <c r="E109" s="46" t="s">
        <v>283</v>
      </c>
      <c r="F109" s="74" t="s">
        <v>11</v>
      </c>
      <c r="G109" s="61" t="s">
        <v>93</v>
      </c>
      <c r="H109" s="75" t="e">
        <f>'[2]Kỹ thuật vi xử lý _L1'!$K81</f>
        <v>#REF!</v>
      </c>
      <c r="I109" s="59"/>
      <c r="J109" s="52" t="e">
        <f>IF(I109="",H109,IF(AND(I109&gt;=5,I109&gt;H109),I109,MAX(H109,I109)))</f>
        <v>#REF!</v>
      </c>
      <c r="K109" s="75" t="e">
        <f>'[2]CO SỞ DỮ LIỆU _L1'!$K81</f>
        <v>#REF!</v>
      </c>
      <c r="L109" s="59">
        <v>6</v>
      </c>
      <c r="M109" s="52" t="e">
        <f>IF(L109="",K109,IF(AND(L109&gt;=5,L109&gt;K109),L109,MAX(K109,L109)))</f>
        <v>#REF!</v>
      </c>
      <c r="N109" s="75" t="e">
        <f>'[2]Tổng quan về viễn thông'!$K81</f>
        <v>#REF!</v>
      </c>
      <c r="O109" s="59"/>
      <c r="P109" s="52" t="e">
        <f>IF(O109="",N109,IF(AND(O109&gt;=5,O109&gt;N109),O109,MAX(N109,O109)))</f>
        <v>#REF!</v>
      </c>
      <c r="Q109" s="75" t="e">
        <f>'[2]LT TDT &amp; S CAO TAN_L1'!$K81</f>
        <v>#REF!</v>
      </c>
      <c r="R109" s="59"/>
      <c r="S109" s="52" t="e">
        <f>IF(R109="",Q109,IF(AND(R109&gt;=5,R109&gt;Q109),R109,MAX(Q109,R109)))</f>
        <v>#REF!</v>
      </c>
      <c r="T109" s="75" t="e">
        <f>'[2]XL TÍN HIỆU SỐ _L1 '!$K81</f>
        <v>#REF!</v>
      </c>
      <c r="U109" s="59"/>
      <c r="V109" s="52" t="e">
        <f>IF(U109="",T109,IF(AND(U109&gt;=5,U109&gt;T109),U109,MAX(T109,U109)))</f>
        <v>#REF!</v>
      </c>
      <c r="W109" s="75" t="e">
        <f>'[2]LT THONG TIN_L1'!$K81</f>
        <v>#REF!</v>
      </c>
      <c r="X109" s="59"/>
      <c r="Y109" s="52" t="e">
        <f>IF(X109="",W109,IF(AND(X109&gt;=5,X109&gt;W109),X109,MAX(W109,X109)))</f>
        <v>#REF!</v>
      </c>
      <c r="Z109" s="75" t="e">
        <f>'[2]GDTC 5'!$K81</f>
        <v>#REF!</v>
      </c>
      <c r="AA109" s="59"/>
      <c r="AB109" s="52" t="e">
        <f>IF(AA109="",Z109,IF(AND(AA109&gt;=5,AA109&gt;Z109),AA109,MAX(Z109,AA109)))</f>
        <v>#REF!</v>
      </c>
      <c r="AC109" s="52">
        <v>7</v>
      </c>
      <c r="AD109" s="59"/>
      <c r="AE109" s="52">
        <f>IF(AD109="",AC109,IF(AND(AD109&gt;=5,AD109&gt;AC109),AD109,MAX(AC109,AD109)))</f>
        <v>7</v>
      </c>
      <c r="AF109" s="52">
        <v>7</v>
      </c>
      <c r="AG109" s="59"/>
      <c r="AH109" s="52">
        <f>IF(AG109="",AF109,IF(AND(AG109&gt;=5,AG109&gt;AF109),AG109,MAX(AF109,AG109)))</f>
        <v>7</v>
      </c>
      <c r="AI109" s="52"/>
      <c r="AJ109" s="59"/>
      <c r="AK109" s="52">
        <f>IF(AJ109="",AI109,IF(AND(AJ109&gt;=5,AJ109&gt;AI109),AJ109,MAX(AI109,AJ109)))</f>
        <v>0</v>
      </c>
      <c r="AL109" s="107" t="e">
        <f>ROUND(SUMPRODUCT(H109:AB109,$H$9:$AB$9)/SUM($H$9:$AB$9),2)</f>
        <v>#REF!</v>
      </c>
      <c r="AM109" s="202" t="e">
        <f>IF(AL109&gt;=9,"Xuất sắc",IF(AL109&gt;=8,"Giỏi",IF(AL109&gt;=7,"Khá",IF(AL109&gt;=6,"TBK",IF(AL109&gt;=5,"TB",IF(AL109&gt;=4,"Yếu","Kém"))))))</f>
        <v>#REF!</v>
      </c>
      <c r="AP109" s="244"/>
      <c r="AQ109" s="245"/>
    </row>
    <row r="110" spans="1:39" s="224" customFormat="1" ht="22.5" customHeight="1">
      <c r="A110" s="273">
        <v>69</v>
      </c>
      <c r="B110" s="238" t="s">
        <v>219</v>
      </c>
      <c r="C110" s="239" t="s">
        <v>218</v>
      </c>
      <c r="D110" s="221">
        <v>409160119</v>
      </c>
      <c r="E110" s="218" t="s">
        <v>284</v>
      </c>
      <c r="F110" s="219" t="s">
        <v>15</v>
      </c>
      <c r="G110" s="240" t="s">
        <v>93</v>
      </c>
      <c r="H110" s="221"/>
      <c r="I110" s="217"/>
      <c r="J110" s="217">
        <f>IF(I110="",H110,IF(H110&gt;=5,I110,MAX(H110,I110)))</f>
        <v>0</v>
      </c>
      <c r="K110" s="221"/>
      <c r="L110" s="217"/>
      <c r="M110" s="217">
        <f>IF(L110="",K110,IF(K110&gt;=5,L110,MAX(K110,L110)))</f>
        <v>0</v>
      </c>
      <c r="N110" s="221"/>
      <c r="O110" s="217"/>
      <c r="P110" s="217">
        <f>IF(O110="",N110,IF(N110&gt;=5,O110,MAX(N110,O110)))</f>
        <v>0</v>
      </c>
      <c r="Q110" s="221"/>
      <c r="R110" s="217"/>
      <c r="S110" s="217">
        <f>IF(R110="",Q110,IF(Q110&gt;=5,R110,MAX(Q110,R110)))</f>
        <v>0</v>
      </c>
      <c r="T110" s="221"/>
      <c r="U110" s="217"/>
      <c r="V110" s="217">
        <f>IF(U110="",T110,IF(T110&gt;=5,U110,MAX(T110,U110)))</f>
        <v>0</v>
      </c>
      <c r="W110" s="221"/>
      <c r="X110" s="217"/>
      <c r="Y110" s="217">
        <f>IF(X110="",W110,IF(W110&gt;=5,X110,MAX(W110,X110)))</f>
        <v>0</v>
      </c>
      <c r="Z110" s="221"/>
      <c r="AA110" s="217"/>
      <c r="AB110" s="217">
        <f>IF(AA110="",Z110,IF(Z110&gt;=5,AA110,MAX(Z110,AA110)))</f>
        <v>0</v>
      </c>
      <c r="AC110" s="224">
        <v>6</v>
      </c>
      <c r="AD110" s="217"/>
      <c r="AE110" s="217">
        <f>IF(AD110="",AC110,IF(AND(AD110&gt;=5,AD110&gt;AC110),AD110,MAX(AC110,AD110)))</f>
        <v>6</v>
      </c>
      <c r="AF110" s="217">
        <v>6</v>
      </c>
      <c r="AG110" s="217"/>
      <c r="AH110" s="217">
        <f>IF(AG110="",AF110,IF(AND(AG110&gt;=5,AG110&gt;AF110),AG110,MAX(AF110,AG110)))</f>
        <v>6</v>
      </c>
      <c r="AI110" s="217"/>
      <c r="AJ110" s="217"/>
      <c r="AK110" s="217">
        <f>IF(AJ110="",AI110,IF(AND(AJ110&gt;=5,AJ110&gt;AI110),AJ110,MAX(AI110,AJ110)))</f>
        <v>0</v>
      </c>
      <c r="AL110" s="222">
        <f>ROUND(SUMPRODUCT(H110:AB110,$H$9:$AB$9)/SUM($H$9:$AB$9),2)</f>
        <v>0</v>
      </c>
      <c r="AM110" s="223" t="str">
        <f>IF(AL110&gt;=9,"Xuất sắc",IF(AL110&gt;=8,"Giỏi",IF(AL110&gt;=7,"Khá",IF(AL110&gt;=6,"TBK",IF(AL110&gt;=5,"TB",IF(AL110&gt;=4,"Yếu","Kém"))))))</f>
        <v>Kém</v>
      </c>
    </row>
    <row r="111" spans="2:43" s="1" customFormat="1" ht="18.75">
      <c r="B111" s="10"/>
      <c r="C111" s="10"/>
      <c r="D111" s="130"/>
      <c r="E111" s="11"/>
      <c r="F111" s="11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6"/>
      <c r="AA111" s="7"/>
      <c r="AD111" s="7"/>
      <c r="AG111" s="7"/>
      <c r="AJ111" s="7"/>
      <c r="AL111" s="111"/>
      <c r="AM111" s="131"/>
      <c r="AP111" s="224"/>
      <c r="AQ111" s="224"/>
    </row>
    <row r="112" spans="2:39" s="1" customFormat="1" ht="18.75">
      <c r="B112" s="10" t="s">
        <v>330</v>
      </c>
      <c r="C112" s="10"/>
      <c r="D112" s="130"/>
      <c r="E112" s="11"/>
      <c r="F112" s="11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6"/>
      <c r="AA112" s="7"/>
      <c r="AD112" s="7"/>
      <c r="AG112" s="7"/>
      <c r="AJ112" s="7"/>
      <c r="AL112" s="111"/>
      <c r="AM112" s="131"/>
    </row>
    <row r="113" spans="1:62" s="251" customFormat="1" ht="30" customHeight="1">
      <c r="A113" s="275">
        <f>'[3]HK1'!A106</f>
        <v>0</v>
      </c>
      <c r="B113" s="276" t="s">
        <v>318</v>
      </c>
      <c r="C113" s="277" t="s">
        <v>198</v>
      </c>
      <c r="D113" s="278">
        <v>407160102</v>
      </c>
      <c r="E113" s="279">
        <v>32858</v>
      </c>
      <c r="F113" s="280" t="s">
        <v>235</v>
      </c>
      <c r="G113" s="281">
        <f>'[3]HK1'!I106</f>
        <v>0</v>
      </c>
      <c r="H113" s="281">
        <f>'[3]HK1'!L106</f>
        <v>0</v>
      </c>
      <c r="I113" s="281">
        <f>'[3]HK1'!O106</f>
        <v>0</v>
      </c>
      <c r="J113" s="281">
        <f>'[3]HK1'!R106</f>
        <v>0</v>
      </c>
      <c r="K113" s="281">
        <f>'[3]HK1'!U106</f>
        <v>0</v>
      </c>
      <c r="L113" s="281">
        <f>'[3]HK1'!X106</f>
        <v>0</v>
      </c>
      <c r="M113" s="281">
        <f>'[3]HK2'!I100</f>
        <v>0</v>
      </c>
      <c r="N113" s="281">
        <f>'[3]HK2'!L100</f>
        <v>0</v>
      </c>
      <c r="O113" s="281">
        <f>'[3]HK2'!O100</f>
        <v>0</v>
      </c>
      <c r="P113" s="281">
        <f>'[3]HK2'!R100</f>
        <v>0</v>
      </c>
      <c r="Q113" s="272">
        <f>'[3]HK2'!U100</f>
        <v>0</v>
      </c>
      <c r="R113" s="282">
        <f>'[3]HK2'!X100</f>
        <v>0</v>
      </c>
      <c r="S113" s="281">
        <f>'[3]HK3'!J107</f>
        <v>0</v>
      </c>
      <c r="T113" s="281">
        <f>'[3]HK3'!M107</f>
        <v>0</v>
      </c>
      <c r="U113" s="281">
        <f>'[3]HK3'!P107</f>
        <v>0</v>
      </c>
      <c r="V113" s="281">
        <f>'[3]HK3'!S107</f>
        <v>0</v>
      </c>
      <c r="W113" s="281">
        <f>'[3]HK3'!V107</f>
        <v>0</v>
      </c>
      <c r="X113" s="281">
        <f>'[3]HK3'!Y107</f>
        <v>0</v>
      </c>
      <c r="Y113" s="281">
        <f>'[3]HK3'!AB107</f>
        <v>0</v>
      </c>
      <c r="Z113" s="281">
        <f>'[3]HK3'!AE107</f>
        <v>0</v>
      </c>
      <c r="AA113" s="281">
        <f>'[3]HK4'!I107</f>
        <v>0</v>
      </c>
      <c r="AB113" s="272">
        <f>'[3]HK4'!L107</f>
        <v>0</v>
      </c>
      <c r="AC113" s="272">
        <f>'[3]HK4'!O107</f>
        <v>0</v>
      </c>
      <c r="AD113" s="272">
        <f>'[3]HK4'!R107</f>
        <v>0</v>
      </c>
      <c r="AE113" s="272">
        <f>'[3]HK4'!U107</f>
        <v>0</v>
      </c>
      <c r="AF113" s="272">
        <f>'[3]HK4'!X107</f>
        <v>0</v>
      </c>
      <c r="AG113" s="272">
        <f>'[3]HK4'!AA107</f>
        <v>0</v>
      </c>
      <c r="AH113" s="272">
        <f>'[3]HK4'!AD107</f>
        <v>0</v>
      </c>
      <c r="AI113" s="272">
        <f>'[3]HK4'!AA107</f>
        <v>0</v>
      </c>
      <c r="AJ113" s="272">
        <f>'[3]HK4'!AD107</f>
        <v>0</v>
      </c>
      <c r="AK113" s="272">
        <f>'[3]HK4'!AG107</f>
        <v>0</v>
      </c>
      <c r="AL113" s="272">
        <f>'[3]HK4'!AG107</f>
        <v>0</v>
      </c>
      <c r="AM113" s="272">
        <f>'[3]HK4'!AN107</f>
        <v>0</v>
      </c>
      <c r="AN113" s="272">
        <f>'[3]HK5'!I100</f>
        <v>0</v>
      </c>
      <c r="AO113" s="272">
        <f>'[3]HK5'!L100</f>
        <v>0</v>
      </c>
      <c r="AP113" s="272">
        <f>'[3]HK5'!O100</f>
        <v>0</v>
      </c>
      <c r="AQ113" s="272">
        <f>'[3]HK5'!R100</f>
        <v>0</v>
      </c>
      <c r="AR113" s="272">
        <f>'[3]HK5'!U100</f>
        <v>0</v>
      </c>
      <c r="AS113" s="272">
        <f>'[3]HK5'!X100</f>
        <v>0</v>
      </c>
      <c r="AT113" s="272">
        <f>'[3]HK5'!AA100</f>
        <v>0</v>
      </c>
      <c r="AU113" s="272">
        <f>'[3]HK5'!AD100</f>
        <v>0</v>
      </c>
      <c r="AV113" s="272">
        <f>'[3]HK6'!I100</f>
        <v>0</v>
      </c>
      <c r="AW113" s="272">
        <f>'[3]HK6'!L100</f>
        <v>0</v>
      </c>
      <c r="AX113" s="283">
        <f>'[3]HK6'!O100</f>
        <v>0</v>
      </c>
      <c r="AY113" s="272">
        <f>'[3]HK6'!AA100</f>
        <v>0</v>
      </c>
      <c r="AZ113" s="272">
        <f>'[3]HK6'!AD100</f>
        <v>0</v>
      </c>
      <c r="BA113" s="272">
        <f>'[3]HK6'!AG100</f>
        <v>0</v>
      </c>
      <c r="BB113" s="284">
        <f>ROUND(SUMPRODUCT(AO113:BA113,$AO$12:$BA$12)/SUM($AO$12:$BA$12),2)</f>
        <v>0</v>
      </c>
      <c r="BC113" s="285">
        <f>ROUND(SUMPRODUCT(G113:BA113,$G$12:$BA$12)/SUM($G$12:$BA$12),2)</f>
        <v>0</v>
      </c>
      <c r="BD113" s="278" t="str">
        <f>IF(BC113&gt;=9,"Xuất Sắc",IF(BC113&gt;=8,"Giỏi",IF(BC113&gt;=7,"Khá",IF(BC113&gt;=6,"TB.Khá",IF(BC113&gt;=5,"Trung Bình",IF(BC113&gt;=4,"Yếu","Kém"))))))</f>
        <v>Kém</v>
      </c>
      <c r="BE113" s="278">
        <f>COUNTIF(G113:BA113,"&lt;5")</f>
        <v>47</v>
      </c>
      <c r="BF113" s="278">
        <f>SUMIF(G113:BA113,"&lt;5",$G$12:$BA$12)</f>
        <v>253</v>
      </c>
      <c r="BG113" s="286" t="str">
        <f>IF(AND(BB113&gt;=5,BF113&lt;=25),"Học tiếp",IF(OR(BB113&lt;3.5,BC113&lt;4),"Thôi học","Ngừng học"))</f>
        <v>Thôi học</v>
      </c>
      <c r="BH113" s="133"/>
      <c r="BI113" s="133"/>
      <c r="BJ113" s="133"/>
    </row>
    <row r="114" spans="1:96" s="287" customFormat="1" ht="30" customHeight="1">
      <c r="A114" s="275">
        <f>'[3]HK1'!A107</f>
        <v>0</v>
      </c>
      <c r="B114" s="276" t="s">
        <v>329</v>
      </c>
      <c r="C114" s="277" t="s">
        <v>209</v>
      </c>
      <c r="D114" s="278">
        <v>407160105</v>
      </c>
      <c r="E114" s="279">
        <v>32497</v>
      </c>
      <c r="F114" s="280" t="s">
        <v>22</v>
      </c>
      <c r="G114" s="281">
        <f>'[3]HK1'!I107</f>
        <v>0</v>
      </c>
      <c r="H114" s="281">
        <f>'[3]HK1'!L107</f>
        <v>0</v>
      </c>
      <c r="I114" s="281">
        <f>'[3]HK1'!O107</f>
        <v>0</v>
      </c>
      <c r="J114" s="281">
        <f>'[3]HK1'!R107</f>
        <v>0</v>
      </c>
      <c r="K114" s="281">
        <f>'[3]HK1'!U107</f>
        <v>0</v>
      </c>
      <c r="L114" s="281">
        <f>'[3]HK1'!X107</f>
        <v>0</v>
      </c>
      <c r="M114" s="281">
        <f>'[3]HK2'!I101</f>
        <v>0</v>
      </c>
      <c r="N114" s="281">
        <f>'[3]HK2'!L101</f>
        <v>0</v>
      </c>
      <c r="O114" s="281">
        <f>'[3]HK2'!O101</f>
        <v>0</v>
      </c>
      <c r="P114" s="281">
        <f>'[3]HK2'!R101</f>
        <v>0</v>
      </c>
      <c r="Q114" s="272">
        <f>'[3]HK2'!U101</f>
        <v>0</v>
      </c>
      <c r="R114" s="282">
        <f>'[3]HK2'!X101</f>
        <v>0</v>
      </c>
      <c r="S114" s="281">
        <f>'[3]HK3'!J108</f>
        <v>0</v>
      </c>
      <c r="T114" s="281">
        <f>'[3]HK3'!M108</f>
        <v>0</v>
      </c>
      <c r="U114" s="281">
        <f>'[3]HK3'!P108</f>
        <v>0</v>
      </c>
      <c r="V114" s="281">
        <f>'[3]HK3'!S108</f>
        <v>0</v>
      </c>
      <c r="W114" s="281">
        <f>'[3]HK3'!V108</f>
        <v>0</v>
      </c>
      <c r="X114" s="281">
        <f>'[3]HK3'!Y108</f>
        <v>0</v>
      </c>
      <c r="Y114" s="281">
        <f>'[3]HK3'!AB108</f>
        <v>0</v>
      </c>
      <c r="Z114" s="281">
        <f>'[3]HK3'!AE108</f>
        <v>0</v>
      </c>
      <c r="AA114" s="281">
        <f>'[3]HK4'!I108</f>
        <v>0</v>
      </c>
      <c r="AB114" s="272">
        <f>'[3]HK4'!L108</f>
        <v>0</v>
      </c>
      <c r="AC114" s="272">
        <f>'[3]HK4'!O108</f>
        <v>0</v>
      </c>
      <c r="AD114" s="272">
        <f>'[3]HK4'!R108</f>
        <v>0</v>
      </c>
      <c r="AE114" s="272">
        <f>'[3]HK4'!U108</f>
        <v>0</v>
      </c>
      <c r="AF114" s="272">
        <f>'[3]HK4'!X108</f>
        <v>0</v>
      </c>
      <c r="AG114" s="272">
        <f>'[3]HK4'!AA108</f>
        <v>0</v>
      </c>
      <c r="AH114" s="272">
        <f>'[3]HK4'!AD108</f>
        <v>0</v>
      </c>
      <c r="AI114" s="272">
        <f>'[3]HK4'!AA108</f>
        <v>0</v>
      </c>
      <c r="AJ114" s="272">
        <f>'[3]HK4'!AD108</f>
        <v>0</v>
      </c>
      <c r="AK114" s="272">
        <f>'[3]HK4'!AG108</f>
        <v>0</v>
      </c>
      <c r="AL114" s="272">
        <f>'[3]HK4'!AG108</f>
        <v>0</v>
      </c>
      <c r="AM114" s="272">
        <f>'[3]HK4'!AN108</f>
        <v>0</v>
      </c>
      <c r="AN114" s="272">
        <f>'[3]HK5'!I101</f>
        <v>0</v>
      </c>
      <c r="AO114" s="272">
        <f>'[3]HK5'!L101</f>
        <v>0</v>
      </c>
      <c r="AP114" s="272">
        <f>'[3]HK5'!O101</f>
        <v>0</v>
      </c>
      <c r="AQ114" s="272">
        <f>'[3]HK5'!R101</f>
        <v>0</v>
      </c>
      <c r="AR114" s="272">
        <f>'[3]HK5'!U101</f>
        <v>0</v>
      </c>
      <c r="AS114" s="272">
        <f>'[3]HK5'!X101</f>
        <v>0</v>
      </c>
      <c r="AT114" s="272">
        <f>'[3]HK5'!AA101</f>
        <v>0</v>
      </c>
      <c r="AU114" s="272">
        <f>'[3]HK5'!AD101</f>
        <v>0</v>
      </c>
      <c r="AV114" s="272">
        <f>'[3]HK6'!I101</f>
        <v>0</v>
      </c>
      <c r="AW114" s="272">
        <f>'[3]HK6'!L101</f>
        <v>0</v>
      </c>
      <c r="AX114" s="283">
        <f>'[3]HK6'!O101</f>
        <v>0</v>
      </c>
      <c r="AY114" s="272">
        <f>'[3]HK6'!AA101</f>
        <v>0</v>
      </c>
      <c r="AZ114" s="272">
        <f>'[3]HK6'!AD101</f>
        <v>0</v>
      </c>
      <c r="BA114" s="272">
        <f>'[3]HK6'!AG101</f>
        <v>0</v>
      </c>
      <c r="BB114" s="284">
        <f>ROUND(SUMPRODUCT(AO114:BA114,$AO$12:$BA$12)/SUM($AO$12:$BA$12),2)</f>
        <v>0</v>
      </c>
      <c r="BC114" s="285">
        <f>ROUND(SUMPRODUCT(G114:BA114,$G$12:$BA$12)/SUM($G$12:$BA$12),2)</f>
        <v>0</v>
      </c>
      <c r="BD114" s="278" t="str">
        <f>IF(BC114&gt;=9,"Xuất Sắc",IF(BC114&gt;=8,"Giỏi",IF(BC114&gt;=7,"Khá",IF(BC114&gt;=6,"TB.Khá",IF(BC114&gt;=5,"Trung Bình",IF(BC114&gt;=4,"Yếu","Kém"))))))</f>
        <v>Kém</v>
      </c>
      <c r="BE114" s="278">
        <f>COUNTIF(G114:BA114,"&lt;5")</f>
        <v>47</v>
      </c>
      <c r="BF114" s="278">
        <f>SUMIF(G114:BA114,"&lt;5",$G$12:$BA$12)</f>
        <v>253</v>
      </c>
      <c r="BG114" s="286" t="str">
        <f>IF(AND(BB114&gt;=5,BF114&lt;=25),"Học tiếp",IF(OR(BB114&lt;3.5,BC114&lt;4),"Thôi học","Ngừng học"))</f>
        <v>Thôi học</v>
      </c>
      <c r="BH114" s="133"/>
      <c r="BI114" s="133"/>
      <c r="BJ114" s="133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</row>
    <row r="115" ht="15.75"/>
    <row r="116" ht="15.75"/>
    <row r="117" ht="15.75"/>
    <row r="118" ht="15.75"/>
    <row r="119" spans="1:77" s="382" customFormat="1" ht="30.75">
      <c r="A119" s="834" t="s">
        <v>353</v>
      </c>
      <c r="B119" s="834"/>
      <c r="C119" s="834"/>
      <c r="D119" s="834"/>
      <c r="E119" s="834"/>
      <c r="F119" s="834"/>
      <c r="G119" s="834"/>
      <c r="H119" s="834"/>
      <c r="I119" s="834"/>
      <c r="J119" s="834"/>
      <c r="K119" s="834"/>
      <c r="L119" s="834"/>
      <c r="M119" s="834"/>
      <c r="N119" s="834"/>
      <c r="O119" s="834"/>
      <c r="P119" s="834"/>
      <c r="Q119" s="834"/>
      <c r="R119" s="834"/>
      <c r="S119" s="834"/>
      <c r="T119" s="834"/>
      <c r="U119" s="834"/>
      <c r="V119" s="834"/>
      <c r="W119" s="834"/>
      <c r="X119" s="834"/>
      <c r="Y119" s="834"/>
      <c r="Z119" s="834"/>
      <c r="AA119" s="834"/>
      <c r="AB119" s="834"/>
      <c r="AC119" s="834"/>
      <c r="AD119" s="834"/>
      <c r="AE119" s="834"/>
      <c r="AF119" s="834"/>
      <c r="AG119" s="834"/>
      <c r="AH119" s="834"/>
      <c r="AI119" s="834"/>
      <c r="AJ119" s="834"/>
      <c r="AK119" s="834"/>
      <c r="AL119" s="834"/>
      <c r="AM119" s="834"/>
      <c r="AN119" s="834"/>
      <c r="AO119" s="834"/>
      <c r="AP119" s="834"/>
      <c r="AQ119" s="834"/>
      <c r="AR119" s="834"/>
      <c r="AS119" s="834"/>
      <c r="AT119" s="834"/>
      <c r="AU119" s="834"/>
      <c r="AV119" s="834"/>
      <c r="AW119" s="834"/>
      <c r="AX119" s="834"/>
      <c r="AY119" s="834"/>
      <c r="AZ119" s="834"/>
      <c r="BA119" s="834"/>
      <c r="BB119" s="834"/>
      <c r="BC119" s="834"/>
      <c r="BD119" s="834"/>
      <c r="BE119" s="834"/>
      <c r="BF119" s="834"/>
      <c r="BG119" s="834"/>
      <c r="BH119" s="834"/>
      <c r="BI119" s="834"/>
      <c r="BJ119" s="834"/>
      <c r="BK119" s="834"/>
      <c r="BL119" s="834"/>
      <c r="BM119" s="834"/>
      <c r="BN119" s="834"/>
      <c r="BO119" s="834"/>
      <c r="BP119" s="834"/>
      <c r="BQ119" s="834"/>
      <c r="BR119" s="834"/>
      <c r="BS119" s="834"/>
      <c r="BT119" s="834"/>
      <c r="BU119" s="834"/>
      <c r="BV119" s="834"/>
      <c r="BW119" s="381"/>
      <c r="BX119" s="381"/>
      <c r="BY119" s="381"/>
    </row>
    <row r="120" spans="1:77" s="382" customFormat="1" ht="15.75">
      <c r="A120" s="383"/>
      <c r="B120" s="384"/>
      <c r="C120" s="385"/>
      <c r="E120" s="386"/>
      <c r="F120" s="387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381"/>
      <c r="AS120" s="381"/>
      <c r="AT120" s="381"/>
      <c r="AU120" s="381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381"/>
      <c r="BJ120" s="381"/>
      <c r="BK120" s="381"/>
      <c r="BL120" s="381"/>
      <c r="BM120" s="381"/>
      <c r="BN120" s="381"/>
      <c r="BO120" s="381"/>
      <c r="BP120" s="381"/>
      <c r="BQ120" s="381"/>
      <c r="BR120" s="381"/>
      <c r="BS120" s="383"/>
      <c r="BT120" s="388"/>
      <c r="BU120" s="383"/>
      <c r="BV120" s="383"/>
      <c r="BW120" s="381"/>
      <c r="BX120" s="381"/>
      <c r="BY120" s="381"/>
    </row>
    <row r="121" spans="1:77" s="382" customFormat="1" ht="16.5" thickBot="1">
      <c r="A121" s="383"/>
      <c r="B121" s="384"/>
      <c r="C121" s="385"/>
      <c r="E121" s="386"/>
      <c r="F121" s="387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3"/>
      <c r="BT121" s="388"/>
      <c r="BU121" s="383"/>
      <c r="BV121" s="383"/>
      <c r="BW121" s="381"/>
      <c r="BX121" s="381"/>
      <c r="BY121" s="381"/>
    </row>
    <row r="122" spans="1:77" s="390" customFormat="1" ht="17.25" customHeight="1" thickTop="1">
      <c r="A122" s="835" t="s">
        <v>1</v>
      </c>
      <c r="B122" s="836" t="s">
        <v>354</v>
      </c>
      <c r="C122" s="837"/>
      <c r="D122" s="835" t="s">
        <v>355</v>
      </c>
      <c r="E122" s="840" t="s">
        <v>356</v>
      </c>
      <c r="F122" s="835" t="s">
        <v>57</v>
      </c>
      <c r="G122" s="833" t="s">
        <v>357</v>
      </c>
      <c r="H122" s="833" t="s">
        <v>9</v>
      </c>
      <c r="I122" s="833" t="s">
        <v>293</v>
      </c>
      <c r="J122" s="833" t="s">
        <v>294</v>
      </c>
      <c r="K122" s="833" t="s">
        <v>295</v>
      </c>
      <c r="L122" s="833" t="s">
        <v>0</v>
      </c>
      <c r="M122" s="833" t="s">
        <v>358</v>
      </c>
      <c r="N122" s="833" t="s">
        <v>359</v>
      </c>
      <c r="O122" s="833" t="s">
        <v>39</v>
      </c>
      <c r="P122" s="833" t="s">
        <v>40</v>
      </c>
      <c r="Q122" s="833" t="s">
        <v>35</v>
      </c>
      <c r="R122" s="833" t="s">
        <v>36</v>
      </c>
      <c r="S122" s="833" t="s">
        <v>360</v>
      </c>
      <c r="T122" s="833" t="s">
        <v>361</v>
      </c>
      <c r="U122" s="833" t="s">
        <v>362</v>
      </c>
      <c r="V122" s="833" t="s">
        <v>66</v>
      </c>
      <c r="W122" s="833" t="s">
        <v>363</v>
      </c>
      <c r="X122" s="833" t="s">
        <v>364</v>
      </c>
      <c r="Y122" s="833" t="s">
        <v>78</v>
      </c>
      <c r="Z122" s="833" t="s">
        <v>365</v>
      </c>
      <c r="AA122" s="833" t="s">
        <v>366</v>
      </c>
      <c r="AB122" s="833" t="s">
        <v>367</v>
      </c>
      <c r="AC122" s="833" t="s">
        <v>368</v>
      </c>
      <c r="AD122" s="813" t="s">
        <v>369</v>
      </c>
      <c r="AE122" s="833" t="s">
        <v>62</v>
      </c>
      <c r="AF122" s="833" t="s">
        <v>342</v>
      </c>
      <c r="AG122" s="833" t="s">
        <v>370</v>
      </c>
      <c r="AH122" s="833" t="s">
        <v>76</v>
      </c>
      <c r="AI122" s="833" t="s">
        <v>371</v>
      </c>
      <c r="AJ122" s="833" t="s">
        <v>372</v>
      </c>
      <c r="AK122" s="833" t="s">
        <v>373</v>
      </c>
      <c r="AL122" s="833" t="s">
        <v>374</v>
      </c>
      <c r="AM122" s="833" t="s">
        <v>375</v>
      </c>
      <c r="AN122" s="833" t="s">
        <v>376</v>
      </c>
      <c r="AO122" s="833" t="s">
        <v>377</v>
      </c>
      <c r="AP122" s="833" t="s">
        <v>378</v>
      </c>
      <c r="AQ122" s="833" t="s">
        <v>379</v>
      </c>
      <c r="AR122" s="833" t="s">
        <v>310</v>
      </c>
      <c r="AS122" s="832" t="s">
        <v>339</v>
      </c>
      <c r="AT122" s="832" t="s">
        <v>380</v>
      </c>
      <c r="AU122" s="832" t="s">
        <v>343</v>
      </c>
      <c r="AV122" s="832" t="s">
        <v>341</v>
      </c>
      <c r="AW122" s="832" t="s">
        <v>381</v>
      </c>
      <c r="AX122" s="830" t="s">
        <v>316</v>
      </c>
      <c r="AY122" s="830" t="s">
        <v>317</v>
      </c>
      <c r="AZ122" s="830" t="s">
        <v>345</v>
      </c>
      <c r="BA122" s="832" t="s">
        <v>382</v>
      </c>
      <c r="BB122" s="832" t="s">
        <v>383</v>
      </c>
      <c r="BC122" s="827" t="s">
        <v>384</v>
      </c>
      <c r="BD122" s="827" t="s">
        <v>385</v>
      </c>
      <c r="BE122" s="827" t="s">
        <v>386</v>
      </c>
      <c r="BF122" s="827" t="s">
        <v>387</v>
      </c>
      <c r="BG122" s="827" t="s">
        <v>388</v>
      </c>
      <c r="BH122" s="827" t="s">
        <v>389</v>
      </c>
      <c r="BI122" s="823" t="s">
        <v>390</v>
      </c>
      <c r="BJ122" s="825" t="s">
        <v>391</v>
      </c>
      <c r="BK122" s="823" t="s">
        <v>392</v>
      </c>
      <c r="BL122" s="823" t="s">
        <v>393</v>
      </c>
      <c r="BM122" s="825" t="s">
        <v>394</v>
      </c>
      <c r="BN122" s="823" t="s">
        <v>395</v>
      </c>
      <c r="BO122" s="823" t="s">
        <v>396</v>
      </c>
      <c r="BP122" s="825" t="s">
        <v>397</v>
      </c>
      <c r="BQ122" s="823" t="s">
        <v>398</v>
      </c>
      <c r="BR122" s="821" t="s">
        <v>399</v>
      </c>
      <c r="BS122" s="821" t="s">
        <v>400</v>
      </c>
      <c r="BT122" s="822" t="s">
        <v>74</v>
      </c>
      <c r="BU122" s="822" t="s">
        <v>41</v>
      </c>
      <c r="BV122" s="822" t="s">
        <v>401</v>
      </c>
      <c r="BW122" s="389"/>
      <c r="BX122" s="389"/>
      <c r="BY122" s="389"/>
    </row>
    <row r="123" spans="1:77" s="390" customFormat="1" ht="155.25" customHeight="1">
      <c r="A123" s="835"/>
      <c r="B123" s="838"/>
      <c r="C123" s="839"/>
      <c r="D123" s="835"/>
      <c r="E123" s="840"/>
      <c r="F123" s="835"/>
      <c r="G123" s="833"/>
      <c r="H123" s="833"/>
      <c r="I123" s="833"/>
      <c r="J123" s="833"/>
      <c r="K123" s="833"/>
      <c r="L123" s="833"/>
      <c r="M123" s="833"/>
      <c r="N123" s="833"/>
      <c r="O123" s="833"/>
      <c r="P123" s="833"/>
      <c r="Q123" s="833"/>
      <c r="R123" s="833"/>
      <c r="S123" s="833"/>
      <c r="T123" s="833"/>
      <c r="U123" s="833"/>
      <c r="V123" s="833"/>
      <c r="W123" s="833"/>
      <c r="X123" s="833"/>
      <c r="Y123" s="833"/>
      <c r="Z123" s="833"/>
      <c r="AA123" s="833"/>
      <c r="AB123" s="833"/>
      <c r="AC123" s="833"/>
      <c r="AD123" s="814"/>
      <c r="AE123" s="833"/>
      <c r="AF123" s="833"/>
      <c r="AG123" s="833"/>
      <c r="AH123" s="833"/>
      <c r="AI123" s="833"/>
      <c r="AJ123" s="833"/>
      <c r="AK123" s="833"/>
      <c r="AL123" s="833"/>
      <c r="AM123" s="833"/>
      <c r="AN123" s="833"/>
      <c r="AO123" s="833"/>
      <c r="AP123" s="833"/>
      <c r="AQ123" s="833"/>
      <c r="AR123" s="833"/>
      <c r="AS123" s="832"/>
      <c r="AT123" s="832"/>
      <c r="AU123" s="832"/>
      <c r="AV123" s="832"/>
      <c r="AW123" s="832"/>
      <c r="AX123" s="831"/>
      <c r="AY123" s="831"/>
      <c r="AZ123" s="831"/>
      <c r="BA123" s="832"/>
      <c r="BB123" s="832"/>
      <c r="BC123" s="828"/>
      <c r="BD123" s="828"/>
      <c r="BE123" s="828"/>
      <c r="BF123" s="829"/>
      <c r="BG123" s="828"/>
      <c r="BH123" s="828"/>
      <c r="BI123" s="824"/>
      <c r="BJ123" s="826"/>
      <c r="BK123" s="824"/>
      <c r="BL123" s="824"/>
      <c r="BM123" s="826"/>
      <c r="BN123" s="824"/>
      <c r="BO123" s="824"/>
      <c r="BP123" s="826"/>
      <c r="BQ123" s="824"/>
      <c r="BR123" s="821"/>
      <c r="BS123" s="821"/>
      <c r="BT123" s="822"/>
      <c r="BU123" s="822"/>
      <c r="BV123" s="822"/>
      <c r="BW123" s="389"/>
      <c r="BX123" s="389"/>
      <c r="BY123" s="389"/>
    </row>
    <row r="124" spans="1:77" s="400" customFormat="1" ht="25.5" customHeight="1">
      <c r="A124" s="835"/>
      <c r="B124" s="838"/>
      <c r="C124" s="839"/>
      <c r="D124" s="835"/>
      <c r="E124" s="840"/>
      <c r="F124" s="835"/>
      <c r="G124" s="391">
        <v>4</v>
      </c>
      <c r="H124" s="391">
        <v>5</v>
      </c>
      <c r="I124" s="391">
        <v>3</v>
      </c>
      <c r="J124" s="391">
        <v>5</v>
      </c>
      <c r="K124" s="391">
        <v>4</v>
      </c>
      <c r="L124" s="391">
        <v>0</v>
      </c>
      <c r="M124" s="391">
        <v>3</v>
      </c>
      <c r="N124" s="391">
        <v>3</v>
      </c>
      <c r="O124" s="391">
        <v>4</v>
      </c>
      <c r="P124" s="391">
        <v>4</v>
      </c>
      <c r="Q124" s="392">
        <v>0</v>
      </c>
      <c r="R124" s="392">
        <v>0</v>
      </c>
      <c r="S124" s="391">
        <v>1</v>
      </c>
      <c r="T124" s="391">
        <v>3</v>
      </c>
      <c r="U124" s="391">
        <v>4</v>
      </c>
      <c r="V124" s="391">
        <v>4</v>
      </c>
      <c r="W124" s="393">
        <v>7.5</v>
      </c>
      <c r="X124" s="391">
        <v>4</v>
      </c>
      <c r="Y124" s="391">
        <v>5</v>
      </c>
      <c r="Z124" s="391">
        <v>0</v>
      </c>
      <c r="AA124" s="391">
        <v>1</v>
      </c>
      <c r="AB124" s="392">
        <v>4</v>
      </c>
      <c r="AC124" s="392">
        <v>4</v>
      </c>
      <c r="AD124" s="392">
        <v>3</v>
      </c>
      <c r="AE124" s="392">
        <v>3</v>
      </c>
      <c r="AF124" s="392">
        <v>3</v>
      </c>
      <c r="AG124" s="392">
        <v>5</v>
      </c>
      <c r="AH124" s="392">
        <v>5</v>
      </c>
      <c r="AI124" s="392">
        <v>0</v>
      </c>
      <c r="AJ124" s="394">
        <v>1</v>
      </c>
      <c r="AK124" s="392">
        <v>4</v>
      </c>
      <c r="AL124" s="392">
        <v>3</v>
      </c>
      <c r="AM124" s="392">
        <v>3</v>
      </c>
      <c r="AN124" s="392">
        <v>5</v>
      </c>
      <c r="AO124" s="392">
        <v>4</v>
      </c>
      <c r="AP124" s="392">
        <v>3</v>
      </c>
      <c r="AQ124" s="392">
        <v>4</v>
      </c>
      <c r="AR124" s="392">
        <v>0</v>
      </c>
      <c r="AS124" s="395">
        <v>4</v>
      </c>
      <c r="AT124" s="395">
        <v>4</v>
      </c>
      <c r="AU124" s="395">
        <v>4</v>
      </c>
      <c r="AV124" s="395">
        <v>3</v>
      </c>
      <c r="AW124" s="395">
        <v>6</v>
      </c>
      <c r="AX124" s="395">
        <v>0</v>
      </c>
      <c r="AY124" s="395">
        <v>0</v>
      </c>
      <c r="AZ124" s="395">
        <v>0</v>
      </c>
      <c r="BA124" s="396">
        <v>1</v>
      </c>
      <c r="BB124" s="396">
        <v>1</v>
      </c>
      <c r="BC124" s="395">
        <v>4</v>
      </c>
      <c r="BD124" s="395">
        <v>3</v>
      </c>
      <c r="BE124" s="395">
        <v>4</v>
      </c>
      <c r="BF124" s="395">
        <v>4</v>
      </c>
      <c r="BG124" s="395">
        <v>4</v>
      </c>
      <c r="BH124" s="395">
        <v>4</v>
      </c>
      <c r="BI124" s="395">
        <v>3</v>
      </c>
      <c r="BJ124" s="395">
        <v>4</v>
      </c>
      <c r="BK124" s="395">
        <v>4</v>
      </c>
      <c r="BL124" s="395">
        <v>3</v>
      </c>
      <c r="BM124" s="395">
        <v>4</v>
      </c>
      <c r="BN124" s="395">
        <v>1</v>
      </c>
      <c r="BO124" s="395">
        <v>1</v>
      </c>
      <c r="BP124" s="395">
        <v>1</v>
      </c>
      <c r="BQ124" s="395">
        <v>1</v>
      </c>
      <c r="BR124" s="397">
        <v>186.5</v>
      </c>
      <c r="BS124" s="398"/>
      <c r="BT124" s="398"/>
      <c r="BU124" s="398"/>
      <c r="BV124" s="398"/>
      <c r="BW124" s="399"/>
      <c r="BX124" s="399"/>
      <c r="BY124" s="399"/>
    </row>
    <row r="125" spans="1:77" s="412" customFormat="1" ht="30" customHeight="1">
      <c r="A125" s="418">
        <v>9</v>
      </c>
      <c r="B125" s="419" t="s">
        <v>319</v>
      </c>
      <c r="C125" s="420" t="s">
        <v>314</v>
      </c>
      <c r="D125" s="421">
        <v>408160073</v>
      </c>
      <c r="E125" s="402" t="s">
        <v>334</v>
      </c>
      <c r="F125" s="403" t="s">
        <v>334</v>
      </c>
      <c r="G125" s="404">
        <v>5</v>
      </c>
      <c r="H125" s="404">
        <v>6</v>
      </c>
      <c r="I125" s="404">
        <v>5</v>
      </c>
      <c r="J125" s="404">
        <v>5</v>
      </c>
      <c r="K125" s="404">
        <v>6</v>
      </c>
      <c r="L125" s="404">
        <v>6</v>
      </c>
      <c r="M125" s="404">
        <v>6</v>
      </c>
      <c r="N125" s="404">
        <v>5</v>
      </c>
      <c r="O125" s="404">
        <v>5</v>
      </c>
      <c r="P125" s="404">
        <v>5</v>
      </c>
      <c r="Q125" s="405">
        <v>7</v>
      </c>
      <c r="R125" s="406">
        <v>0</v>
      </c>
      <c r="S125" s="404">
        <v>5</v>
      </c>
      <c r="T125" s="404">
        <v>6</v>
      </c>
      <c r="U125" s="404">
        <v>6</v>
      </c>
      <c r="V125" s="404">
        <v>5</v>
      </c>
      <c r="W125" s="404">
        <v>7</v>
      </c>
      <c r="X125" s="404">
        <v>7</v>
      </c>
      <c r="Y125" s="404">
        <v>5</v>
      </c>
      <c r="Z125" s="404">
        <v>5</v>
      </c>
      <c r="AA125" s="404">
        <v>5</v>
      </c>
      <c r="AB125" s="405">
        <v>4</v>
      </c>
      <c r="AC125" s="405">
        <v>5</v>
      </c>
      <c r="AD125" s="405">
        <v>7</v>
      </c>
      <c r="AE125" s="405">
        <v>7</v>
      </c>
      <c r="AF125" s="405">
        <v>5</v>
      </c>
      <c r="AG125" s="405">
        <v>5</v>
      </c>
      <c r="AH125" s="405">
        <v>7</v>
      </c>
      <c r="AI125" s="407">
        <v>5</v>
      </c>
      <c r="AJ125" s="407">
        <v>10</v>
      </c>
      <c r="AK125" s="405">
        <v>6</v>
      </c>
      <c r="AL125" s="405">
        <v>6</v>
      </c>
      <c r="AM125" s="405">
        <v>4</v>
      </c>
      <c r="AN125" s="405">
        <v>5</v>
      </c>
      <c r="AO125" s="405">
        <v>7</v>
      </c>
      <c r="AP125" s="405">
        <v>7</v>
      </c>
      <c r="AQ125" s="405">
        <v>5</v>
      </c>
      <c r="AR125" s="405">
        <v>5</v>
      </c>
      <c r="AS125" s="405">
        <v>8</v>
      </c>
      <c r="AT125" s="405">
        <v>0</v>
      </c>
      <c r="AU125" s="407">
        <v>5</v>
      </c>
      <c r="AV125" s="406">
        <v>6</v>
      </c>
      <c r="AW125" s="405">
        <v>7</v>
      </c>
      <c r="AX125" s="406">
        <v>8</v>
      </c>
      <c r="AY125" s="406">
        <v>8</v>
      </c>
      <c r="AZ125" s="406">
        <v>8</v>
      </c>
      <c r="BA125" s="406">
        <v>10</v>
      </c>
      <c r="BB125" s="406">
        <v>10</v>
      </c>
      <c r="BC125" s="406">
        <v>4</v>
      </c>
      <c r="BD125" s="406">
        <v>6</v>
      </c>
      <c r="BE125" s="406">
        <v>3</v>
      </c>
      <c r="BF125" s="406">
        <v>7</v>
      </c>
      <c r="BG125" s="406">
        <v>5</v>
      </c>
      <c r="BH125" s="406">
        <v>5</v>
      </c>
      <c r="BI125" s="407">
        <v>5</v>
      </c>
      <c r="BJ125" s="407">
        <v>6</v>
      </c>
      <c r="BK125" s="407">
        <v>0</v>
      </c>
      <c r="BL125" s="407">
        <v>6</v>
      </c>
      <c r="BM125" s="407">
        <v>0</v>
      </c>
      <c r="BN125" s="407">
        <v>3</v>
      </c>
      <c r="BO125" s="407">
        <v>0</v>
      </c>
      <c r="BP125" s="407">
        <v>0</v>
      </c>
      <c r="BQ125" s="407">
        <v>0</v>
      </c>
      <c r="BR125" s="408">
        <v>5.22</v>
      </c>
      <c r="BS125" s="409" t="s">
        <v>403</v>
      </c>
      <c r="BT125" s="409">
        <v>13</v>
      </c>
      <c r="BU125" s="409">
        <v>35</v>
      </c>
      <c r="BV125" s="410" t="s">
        <v>404</v>
      </c>
      <c r="BW125" s="411"/>
      <c r="BX125" s="411"/>
      <c r="BY125" s="411"/>
    </row>
    <row r="126" spans="1:77" s="415" customFormat="1" ht="30" customHeight="1">
      <c r="A126" s="418">
        <v>30</v>
      </c>
      <c r="B126" s="419" t="s">
        <v>405</v>
      </c>
      <c r="C126" s="420" t="s">
        <v>320</v>
      </c>
      <c r="D126" s="421">
        <v>408160095</v>
      </c>
      <c r="E126" s="402" t="s">
        <v>402</v>
      </c>
      <c r="F126" s="413" t="s">
        <v>402</v>
      </c>
      <c r="G126" s="404">
        <v>5</v>
      </c>
      <c r="H126" s="404">
        <v>8</v>
      </c>
      <c r="I126" s="404">
        <v>8</v>
      </c>
      <c r="J126" s="404">
        <v>8</v>
      </c>
      <c r="K126" s="404">
        <v>7</v>
      </c>
      <c r="L126" s="404">
        <v>6</v>
      </c>
      <c r="M126" s="404">
        <v>5</v>
      </c>
      <c r="N126" s="404">
        <v>6</v>
      </c>
      <c r="O126" s="404">
        <v>5</v>
      </c>
      <c r="P126" s="404">
        <v>5</v>
      </c>
      <c r="Q126" s="405">
        <v>6</v>
      </c>
      <c r="R126" s="406">
        <v>6</v>
      </c>
      <c r="S126" s="404">
        <v>5</v>
      </c>
      <c r="T126" s="404">
        <v>6</v>
      </c>
      <c r="U126" s="404">
        <v>5</v>
      </c>
      <c r="V126" s="404">
        <v>5</v>
      </c>
      <c r="W126" s="404">
        <v>7</v>
      </c>
      <c r="X126" s="404">
        <v>6</v>
      </c>
      <c r="Y126" s="404">
        <v>6</v>
      </c>
      <c r="Z126" s="404">
        <v>6</v>
      </c>
      <c r="AA126" s="404">
        <v>5</v>
      </c>
      <c r="AB126" s="405">
        <v>6</v>
      </c>
      <c r="AC126" s="405">
        <v>5</v>
      </c>
      <c r="AD126" s="405">
        <v>5</v>
      </c>
      <c r="AE126" s="405">
        <v>8</v>
      </c>
      <c r="AF126" s="405">
        <v>6</v>
      </c>
      <c r="AG126" s="405">
        <v>6</v>
      </c>
      <c r="AH126" s="405">
        <v>6</v>
      </c>
      <c r="AI126" s="407">
        <v>6</v>
      </c>
      <c r="AJ126" s="407">
        <v>0</v>
      </c>
      <c r="AK126" s="405">
        <v>5</v>
      </c>
      <c r="AL126" s="405">
        <v>6</v>
      </c>
      <c r="AM126" s="405">
        <v>4</v>
      </c>
      <c r="AN126" s="405">
        <v>6</v>
      </c>
      <c r="AO126" s="405">
        <v>0</v>
      </c>
      <c r="AP126" s="405">
        <v>4</v>
      </c>
      <c r="AQ126" s="405">
        <v>6</v>
      </c>
      <c r="AR126" s="405">
        <v>5</v>
      </c>
      <c r="AS126" s="405">
        <v>5</v>
      </c>
      <c r="AT126" s="405">
        <v>6</v>
      </c>
      <c r="AU126" s="407">
        <v>5</v>
      </c>
      <c r="AV126" s="406">
        <v>6</v>
      </c>
      <c r="AW126" s="405">
        <v>8</v>
      </c>
      <c r="AX126" s="406">
        <v>8</v>
      </c>
      <c r="AY126" s="406">
        <v>8</v>
      </c>
      <c r="AZ126" s="406">
        <v>9</v>
      </c>
      <c r="BA126" s="406">
        <v>0</v>
      </c>
      <c r="BB126" s="406">
        <v>0</v>
      </c>
      <c r="BC126" s="406">
        <v>6</v>
      </c>
      <c r="BD126" s="406">
        <v>6</v>
      </c>
      <c r="BE126" s="406">
        <v>6</v>
      </c>
      <c r="BF126" s="406">
        <v>7</v>
      </c>
      <c r="BG126" s="406">
        <v>5</v>
      </c>
      <c r="BH126" s="406">
        <v>5</v>
      </c>
      <c r="BI126" s="407">
        <v>0</v>
      </c>
      <c r="BJ126" s="407">
        <v>0</v>
      </c>
      <c r="BK126" s="407">
        <v>0</v>
      </c>
      <c r="BL126" s="407">
        <v>0</v>
      </c>
      <c r="BM126" s="407">
        <v>0</v>
      </c>
      <c r="BN126" s="407">
        <v>0</v>
      </c>
      <c r="BO126" s="407">
        <v>0</v>
      </c>
      <c r="BP126" s="407">
        <v>0</v>
      </c>
      <c r="BQ126" s="407">
        <v>0</v>
      </c>
      <c r="BR126" s="408">
        <v>5.04</v>
      </c>
      <c r="BS126" s="409" t="s">
        <v>403</v>
      </c>
      <c r="BT126" s="409">
        <v>15</v>
      </c>
      <c r="BU126" s="409">
        <v>35</v>
      </c>
      <c r="BV126" s="410" t="s">
        <v>404</v>
      </c>
      <c r="BW126" s="414"/>
      <c r="BX126" s="414"/>
      <c r="BY126" s="414"/>
    </row>
    <row r="127" spans="1:77" s="412" customFormat="1" ht="30" customHeight="1">
      <c r="A127" s="418">
        <v>37</v>
      </c>
      <c r="B127" s="419" t="s">
        <v>318</v>
      </c>
      <c r="C127" s="420" t="s">
        <v>198</v>
      </c>
      <c r="D127" s="422">
        <v>407160102</v>
      </c>
      <c r="E127" s="402" t="s">
        <v>336</v>
      </c>
      <c r="F127" s="416" t="s">
        <v>336</v>
      </c>
      <c r="G127" s="404">
        <v>7</v>
      </c>
      <c r="H127" s="404">
        <v>5</v>
      </c>
      <c r="I127" s="404">
        <v>7</v>
      </c>
      <c r="J127" s="404">
        <v>5</v>
      </c>
      <c r="K127" s="404">
        <v>4</v>
      </c>
      <c r="L127" s="404">
        <v>7</v>
      </c>
      <c r="M127" s="404">
        <v>5</v>
      </c>
      <c r="N127" s="404">
        <v>5</v>
      </c>
      <c r="O127" s="404">
        <v>6</v>
      </c>
      <c r="P127" s="404">
        <v>2</v>
      </c>
      <c r="Q127" s="405">
        <v>2</v>
      </c>
      <c r="R127" s="406">
        <v>0</v>
      </c>
      <c r="S127" s="404">
        <v>5</v>
      </c>
      <c r="T127" s="404">
        <v>5</v>
      </c>
      <c r="U127" s="404">
        <v>5</v>
      </c>
      <c r="V127" s="404">
        <v>6</v>
      </c>
      <c r="W127" s="404">
        <v>6</v>
      </c>
      <c r="X127" s="404">
        <v>7</v>
      </c>
      <c r="Y127" s="404">
        <v>5</v>
      </c>
      <c r="Z127" s="404">
        <v>5</v>
      </c>
      <c r="AA127" s="404">
        <v>5</v>
      </c>
      <c r="AB127" s="405">
        <v>5</v>
      </c>
      <c r="AC127" s="405">
        <v>6</v>
      </c>
      <c r="AD127" s="405">
        <v>5</v>
      </c>
      <c r="AE127" s="405">
        <v>5</v>
      </c>
      <c r="AF127" s="405">
        <v>5</v>
      </c>
      <c r="AG127" s="405">
        <v>5</v>
      </c>
      <c r="AH127" s="405">
        <v>6</v>
      </c>
      <c r="AI127" s="407">
        <v>0</v>
      </c>
      <c r="AJ127" s="407">
        <v>10</v>
      </c>
      <c r="AK127" s="405">
        <v>5</v>
      </c>
      <c r="AL127" s="405">
        <v>5</v>
      </c>
      <c r="AM127" s="405">
        <v>6</v>
      </c>
      <c r="AN127" s="405">
        <v>7</v>
      </c>
      <c r="AO127" s="405">
        <v>4</v>
      </c>
      <c r="AP127" s="405">
        <v>6</v>
      </c>
      <c r="AQ127" s="405">
        <v>5</v>
      </c>
      <c r="AR127" s="405">
        <v>5</v>
      </c>
      <c r="AS127" s="405">
        <v>0</v>
      </c>
      <c r="AT127" s="405">
        <v>0</v>
      </c>
      <c r="AU127" s="407">
        <v>3</v>
      </c>
      <c r="AV127" s="406">
        <v>7</v>
      </c>
      <c r="AW127" s="405">
        <v>5</v>
      </c>
      <c r="AX127" s="406">
        <v>7</v>
      </c>
      <c r="AY127" s="406">
        <v>7</v>
      </c>
      <c r="AZ127" s="406">
        <v>0</v>
      </c>
      <c r="BA127" s="406">
        <v>0</v>
      </c>
      <c r="BB127" s="406">
        <v>0</v>
      </c>
      <c r="BC127" s="406">
        <v>8</v>
      </c>
      <c r="BD127" s="406">
        <v>6</v>
      </c>
      <c r="BE127" s="406">
        <v>2</v>
      </c>
      <c r="BF127" s="406">
        <v>6</v>
      </c>
      <c r="BG127" s="406">
        <v>5</v>
      </c>
      <c r="BH127" s="406">
        <v>5</v>
      </c>
      <c r="BI127" s="407">
        <v>5</v>
      </c>
      <c r="BJ127" s="407">
        <v>7</v>
      </c>
      <c r="BK127" s="407">
        <v>0</v>
      </c>
      <c r="BL127" s="407">
        <v>6</v>
      </c>
      <c r="BM127" s="407">
        <v>0</v>
      </c>
      <c r="BN127" s="407">
        <v>3</v>
      </c>
      <c r="BO127" s="407">
        <v>0</v>
      </c>
      <c r="BP127" s="407">
        <v>0</v>
      </c>
      <c r="BQ127" s="407">
        <v>0</v>
      </c>
      <c r="BR127" s="408">
        <v>4.77</v>
      </c>
      <c r="BS127" s="409" t="s">
        <v>406</v>
      </c>
      <c r="BT127" s="409">
        <v>19</v>
      </c>
      <c r="BU127" s="409">
        <v>42</v>
      </c>
      <c r="BV127" s="410" t="s">
        <v>404</v>
      </c>
      <c r="BW127" s="411"/>
      <c r="BX127" s="411"/>
      <c r="BY127" s="411"/>
    </row>
    <row r="128" spans="1:111" s="417" customFormat="1" ht="30" customHeight="1">
      <c r="A128" s="418">
        <v>38</v>
      </c>
      <c r="B128" s="419" t="s">
        <v>329</v>
      </c>
      <c r="C128" s="420" t="s">
        <v>209</v>
      </c>
      <c r="D128" s="422">
        <v>407160105</v>
      </c>
      <c r="E128" s="402" t="s">
        <v>337</v>
      </c>
      <c r="F128" s="416" t="s">
        <v>337</v>
      </c>
      <c r="G128" s="404">
        <v>6</v>
      </c>
      <c r="H128" s="404">
        <v>5</v>
      </c>
      <c r="I128" s="404">
        <v>5</v>
      </c>
      <c r="J128" s="404">
        <v>5</v>
      </c>
      <c r="K128" s="404">
        <v>5</v>
      </c>
      <c r="L128" s="404">
        <v>5</v>
      </c>
      <c r="M128" s="404">
        <v>5</v>
      </c>
      <c r="N128" s="404">
        <v>5</v>
      </c>
      <c r="O128" s="404">
        <v>5</v>
      </c>
      <c r="P128" s="404">
        <v>4</v>
      </c>
      <c r="Q128" s="405">
        <v>1</v>
      </c>
      <c r="R128" s="406">
        <v>0</v>
      </c>
      <c r="S128" s="404">
        <v>0</v>
      </c>
      <c r="T128" s="404">
        <v>4</v>
      </c>
      <c r="U128" s="404">
        <v>5</v>
      </c>
      <c r="V128" s="404">
        <v>5</v>
      </c>
      <c r="W128" s="404">
        <v>5</v>
      </c>
      <c r="X128" s="404">
        <v>0</v>
      </c>
      <c r="Y128" s="404">
        <v>7</v>
      </c>
      <c r="Z128" s="404">
        <v>0</v>
      </c>
      <c r="AA128" s="404">
        <v>6</v>
      </c>
      <c r="AB128" s="405">
        <v>5</v>
      </c>
      <c r="AC128" s="405">
        <v>7</v>
      </c>
      <c r="AD128" s="405">
        <v>6</v>
      </c>
      <c r="AE128" s="405">
        <v>6</v>
      </c>
      <c r="AF128" s="405">
        <v>7</v>
      </c>
      <c r="AG128" s="405">
        <v>3</v>
      </c>
      <c r="AH128" s="405">
        <v>7</v>
      </c>
      <c r="AI128" s="407">
        <v>0</v>
      </c>
      <c r="AJ128" s="407">
        <v>0</v>
      </c>
      <c r="AK128" s="405">
        <v>4</v>
      </c>
      <c r="AL128" s="405">
        <v>0</v>
      </c>
      <c r="AM128" s="405">
        <v>0</v>
      </c>
      <c r="AN128" s="405">
        <v>6</v>
      </c>
      <c r="AO128" s="405">
        <v>5</v>
      </c>
      <c r="AP128" s="405">
        <v>5</v>
      </c>
      <c r="AQ128" s="405">
        <v>6</v>
      </c>
      <c r="AR128" s="405">
        <v>0</v>
      </c>
      <c r="AS128" s="405">
        <v>0</v>
      </c>
      <c r="AT128" s="405">
        <v>0</v>
      </c>
      <c r="AU128" s="407">
        <v>5</v>
      </c>
      <c r="AV128" s="406">
        <v>6</v>
      </c>
      <c r="AW128" s="405">
        <v>5</v>
      </c>
      <c r="AX128" s="406">
        <v>0</v>
      </c>
      <c r="AY128" s="406">
        <v>0</v>
      </c>
      <c r="AZ128" s="406">
        <v>0</v>
      </c>
      <c r="BA128" s="406">
        <v>0</v>
      </c>
      <c r="BB128" s="406">
        <v>0</v>
      </c>
      <c r="BC128" s="406">
        <v>5</v>
      </c>
      <c r="BD128" s="406">
        <v>5</v>
      </c>
      <c r="BE128" s="406">
        <v>2</v>
      </c>
      <c r="BF128" s="406">
        <v>0</v>
      </c>
      <c r="BG128" s="406">
        <v>0</v>
      </c>
      <c r="BH128" s="406">
        <v>3</v>
      </c>
      <c r="BI128" s="407">
        <v>0</v>
      </c>
      <c r="BJ128" s="407">
        <v>0</v>
      </c>
      <c r="BK128" s="407">
        <v>0</v>
      </c>
      <c r="BL128" s="407">
        <v>0</v>
      </c>
      <c r="BM128" s="407">
        <v>0</v>
      </c>
      <c r="BN128" s="407">
        <v>0</v>
      </c>
      <c r="BO128" s="407">
        <v>0</v>
      </c>
      <c r="BP128" s="407">
        <v>0</v>
      </c>
      <c r="BQ128" s="407">
        <v>0</v>
      </c>
      <c r="BR128" s="408">
        <v>3.69</v>
      </c>
      <c r="BS128" s="409" t="s">
        <v>407</v>
      </c>
      <c r="BT128" s="409">
        <v>34</v>
      </c>
      <c r="BU128" s="409">
        <v>76</v>
      </c>
      <c r="BV128" s="410" t="s">
        <v>404</v>
      </c>
      <c r="BW128" s="411"/>
      <c r="BX128" s="411"/>
      <c r="BY128" s="411"/>
      <c r="BZ128" s="412"/>
      <c r="CA128" s="412"/>
      <c r="CB128" s="412"/>
      <c r="CC128" s="412"/>
      <c r="CD128" s="412"/>
      <c r="CE128" s="412"/>
      <c r="CF128" s="412"/>
      <c r="CG128" s="412"/>
      <c r="CH128" s="412"/>
      <c r="CI128" s="412"/>
      <c r="CJ128" s="412"/>
      <c r="CK128" s="412"/>
      <c r="CL128" s="412"/>
      <c r="CM128" s="412"/>
      <c r="CN128" s="412"/>
      <c r="CO128" s="412"/>
      <c r="CP128" s="412"/>
      <c r="CQ128" s="412"/>
      <c r="CR128" s="412"/>
      <c r="CS128" s="412"/>
      <c r="CT128" s="412"/>
      <c r="CU128" s="412"/>
      <c r="CV128" s="412"/>
      <c r="CW128" s="412"/>
      <c r="CX128" s="412"/>
      <c r="CY128" s="412"/>
      <c r="CZ128" s="412"/>
      <c r="DA128" s="412"/>
      <c r="DB128" s="412"/>
      <c r="DC128" s="412"/>
      <c r="DD128" s="412"/>
      <c r="DE128" s="412"/>
      <c r="DF128" s="412"/>
      <c r="DG128" s="412"/>
    </row>
    <row r="129" spans="1:77" s="382" customFormat="1" ht="15.75">
      <c r="A129" s="383"/>
      <c r="B129" s="385"/>
      <c r="C129" s="385"/>
      <c r="E129" s="386"/>
      <c r="F129" s="387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40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401"/>
      <c r="AD129" s="381"/>
      <c r="AE129" s="401"/>
      <c r="AF129" s="401"/>
      <c r="AG129" s="381"/>
      <c r="AH129" s="401"/>
      <c r="AI129" s="401"/>
      <c r="AJ129" s="401"/>
      <c r="AK129" s="401"/>
      <c r="AL129" s="401"/>
      <c r="AM129" s="401"/>
      <c r="AN129" s="401"/>
      <c r="AO129" s="401"/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1"/>
      <c r="BB129" s="401"/>
      <c r="BC129" s="401"/>
      <c r="BD129" s="401"/>
      <c r="BE129" s="401"/>
      <c r="BF129" s="401"/>
      <c r="BG129" s="401"/>
      <c r="BH129" s="401"/>
      <c r="BI129" s="401"/>
      <c r="BJ129" s="401"/>
      <c r="BK129" s="401"/>
      <c r="BL129" s="401"/>
      <c r="BM129" s="401"/>
      <c r="BN129" s="401"/>
      <c r="BO129" s="401"/>
      <c r="BP129" s="401"/>
      <c r="BQ129" s="401"/>
      <c r="BR129" s="401"/>
      <c r="BS129" s="383"/>
      <c r="BT129" s="388"/>
      <c r="BU129" s="383"/>
      <c r="BV129" s="383"/>
      <c r="BW129" s="381"/>
      <c r="BX129" s="381"/>
      <c r="BY129" s="381"/>
    </row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</sheetData>
  <sheetProtection/>
  <mergeCells count="154">
    <mergeCell ref="BW94:BW95"/>
    <mergeCell ref="BS94:BS95"/>
    <mergeCell ref="BT94:BT95"/>
    <mergeCell ref="BU94:BU95"/>
    <mergeCell ref="BV94:BV95"/>
    <mergeCell ref="BO94:BO95"/>
    <mergeCell ref="BP94:BP95"/>
    <mergeCell ref="BQ94:BQ95"/>
    <mergeCell ref="BR94:BR95"/>
    <mergeCell ref="BK94:BK95"/>
    <mergeCell ref="BL94:BL95"/>
    <mergeCell ref="BM94:BM95"/>
    <mergeCell ref="BN94:BN95"/>
    <mergeCell ref="BG94:BG95"/>
    <mergeCell ref="BH94:BH95"/>
    <mergeCell ref="BI94:BI95"/>
    <mergeCell ref="BJ94:BJ95"/>
    <mergeCell ref="BC94:BC95"/>
    <mergeCell ref="BD94:BD95"/>
    <mergeCell ref="BE94:BE95"/>
    <mergeCell ref="BF94:BF95"/>
    <mergeCell ref="AY94:AY95"/>
    <mergeCell ref="AZ94:AZ95"/>
    <mergeCell ref="BA94:BA95"/>
    <mergeCell ref="BB94:BB95"/>
    <mergeCell ref="AU94:AU95"/>
    <mergeCell ref="AV94:AV95"/>
    <mergeCell ref="AW94:AW95"/>
    <mergeCell ref="AX94:AX95"/>
    <mergeCell ref="AQ94:AQ95"/>
    <mergeCell ref="AR94:AR95"/>
    <mergeCell ref="AS94:AS95"/>
    <mergeCell ref="AT94:AT95"/>
    <mergeCell ref="AM94:AM95"/>
    <mergeCell ref="AN94:AN95"/>
    <mergeCell ref="AO94:AO95"/>
    <mergeCell ref="AP94:AP95"/>
    <mergeCell ref="AI94:AI95"/>
    <mergeCell ref="AJ94:AJ95"/>
    <mergeCell ref="AK94:AK95"/>
    <mergeCell ref="AL94:AL95"/>
    <mergeCell ref="AE94:AE95"/>
    <mergeCell ref="AF94:AF95"/>
    <mergeCell ref="AG94:AG95"/>
    <mergeCell ref="AH94:AH95"/>
    <mergeCell ref="AA94:AA95"/>
    <mergeCell ref="AB94:AB95"/>
    <mergeCell ref="AC94:AC95"/>
    <mergeCell ref="AD94:AD95"/>
    <mergeCell ref="W94:W95"/>
    <mergeCell ref="X94:X95"/>
    <mergeCell ref="Y94:Y95"/>
    <mergeCell ref="Z94:Z95"/>
    <mergeCell ref="S94:S95"/>
    <mergeCell ref="T94:T95"/>
    <mergeCell ref="U94:U95"/>
    <mergeCell ref="V94:V95"/>
    <mergeCell ref="AD122:AD123"/>
    <mergeCell ref="A94:A96"/>
    <mergeCell ref="B94:C96"/>
    <mergeCell ref="D94:D96"/>
    <mergeCell ref="E94:E96"/>
    <mergeCell ref="F94:F96"/>
    <mergeCell ref="H94:H95"/>
    <mergeCell ref="I94:I95"/>
    <mergeCell ref="J94:J95"/>
    <mergeCell ref="K94:K95"/>
    <mergeCell ref="BS122:BS123"/>
    <mergeCell ref="BT122:BT123"/>
    <mergeCell ref="BU122:BU123"/>
    <mergeCell ref="BV122:BV123"/>
    <mergeCell ref="BO122:BO123"/>
    <mergeCell ref="BP122:BP123"/>
    <mergeCell ref="BQ122:BQ123"/>
    <mergeCell ref="BR122:BR123"/>
    <mergeCell ref="BK122:BK123"/>
    <mergeCell ref="BL122:BL123"/>
    <mergeCell ref="BM122:BM123"/>
    <mergeCell ref="BN122:BN123"/>
    <mergeCell ref="BG122:BG123"/>
    <mergeCell ref="BH122:BH123"/>
    <mergeCell ref="BI122:BI123"/>
    <mergeCell ref="BJ122:BJ123"/>
    <mergeCell ref="BC122:BC123"/>
    <mergeCell ref="BD122:BD123"/>
    <mergeCell ref="BE122:BE123"/>
    <mergeCell ref="BF122:BF123"/>
    <mergeCell ref="AY122:AY123"/>
    <mergeCell ref="AZ122:AZ123"/>
    <mergeCell ref="BA122:BA123"/>
    <mergeCell ref="BB122:BB123"/>
    <mergeCell ref="AU122:AU123"/>
    <mergeCell ref="AV122:AV123"/>
    <mergeCell ref="AW122:AW123"/>
    <mergeCell ref="AX122:AX123"/>
    <mergeCell ref="AQ122:AQ123"/>
    <mergeCell ref="AR122:AR123"/>
    <mergeCell ref="AS122:AS123"/>
    <mergeCell ref="AT122:AT123"/>
    <mergeCell ref="AM122:AM123"/>
    <mergeCell ref="AN122:AN123"/>
    <mergeCell ref="AO122:AO123"/>
    <mergeCell ref="AP122:AP123"/>
    <mergeCell ref="AI122:AI123"/>
    <mergeCell ref="AJ122:AJ123"/>
    <mergeCell ref="AK122:AK123"/>
    <mergeCell ref="AL122:AL123"/>
    <mergeCell ref="AE122:AE123"/>
    <mergeCell ref="AF122:AF123"/>
    <mergeCell ref="AG122:AG123"/>
    <mergeCell ref="AH122:AH123"/>
    <mergeCell ref="AA122:AA123"/>
    <mergeCell ref="AB122:AB123"/>
    <mergeCell ref="AC122:AC123"/>
    <mergeCell ref="L94:L95"/>
    <mergeCell ref="M94:M95"/>
    <mergeCell ref="N94:N95"/>
    <mergeCell ref="O94:O95"/>
    <mergeCell ref="P94:P95"/>
    <mergeCell ref="Q94:Q95"/>
    <mergeCell ref="R94:R95"/>
    <mergeCell ref="W122:W123"/>
    <mergeCell ref="X122:X123"/>
    <mergeCell ref="Y122:Y123"/>
    <mergeCell ref="Z122:Z123"/>
    <mergeCell ref="S122:S123"/>
    <mergeCell ref="T122:T123"/>
    <mergeCell ref="U122:U123"/>
    <mergeCell ref="V122:V123"/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A119:BV119"/>
    <mergeCell ref="A122:A124"/>
    <mergeCell ref="B122:C124"/>
    <mergeCell ref="D122:D124"/>
    <mergeCell ref="E122:E124"/>
    <mergeCell ref="F122:F124"/>
    <mergeCell ref="G122:G123"/>
    <mergeCell ref="H122:H123"/>
    <mergeCell ref="I122:I123"/>
    <mergeCell ref="J122:J123"/>
    <mergeCell ref="A5:BG5"/>
    <mergeCell ref="A6:BG6"/>
    <mergeCell ref="A3:I3"/>
    <mergeCell ref="A1:I1"/>
    <mergeCell ref="A2:I2"/>
    <mergeCell ref="Z1:AI1"/>
    <mergeCell ref="Z2:AI2"/>
  </mergeCells>
  <printOptions/>
  <pageMargins left="0.16" right="0.07" top="0.33" bottom="0.2" header="0.15748031496062992" footer="0.16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Tuyet Hanh</cp:lastModifiedBy>
  <cp:lastPrinted>2012-08-13T03:04:16Z</cp:lastPrinted>
  <dcterms:created xsi:type="dcterms:W3CDTF">2008-08-05T14:09:37Z</dcterms:created>
  <dcterms:modified xsi:type="dcterms:W3CDTF">2012-08-19T23:27:40Z</dcterms:modified>
  <cp:category/>
  <cp:version/>
  <cp:contentType/>
  <cp:contentStatus/>
</cp:coreProperties>
</file>