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4715" windowHeight="6915" activeTab="1"/>
  </bookViews>
  <sheets>
    <sheet name="C11CQKT01-N(49)" sheetId="1" r:id="rId1"/>
    <sheet name="HK1(49)" sheetId="2" r:id="rId2"/>
    <sheet name="HK2" sheetId="3" r:id="rId3"/>
    <sheet name="XET LEN LOP" sheetId="4" r:id="rId4"/>
  </sheets>
  <externalReferences>
    <externalReference r:id="rId7"/>
    <externalReference r:id="rId8"/>
  </externalReferences>
  <definedNames>
    <definedName name="_Fill" hidden="1">#REF!</definedName>
    <definedName name="_xlnm._FilterDatabase" localSheetId="2" hidden="1">'HK2'!$A$8:$AA$57</definedName>
    <definedName name="_xlnm.Print_Area" localSheetId="1">'HK1(49)'!$A$1:$AD$65</definedName>
    <definedName name="_xlnm.Print_Area" localSheetId="2">'HK2'!$A$1:$AA$65</definedName>
    <definedName name="_xlnm.Print_Titles" localSheetId="0">'C11CQKT01-N(49)'!$7:$7</definedName>
    <definedName name="_xlnm.Print_Titles" localSheetId="1">'HK1(49)'!$7:$8</definedName>
    <definedName name="_xlnm.Print_Titles" localSheetId="2">'HK2'!$7:$8</definedName>
    <definedName name="_xlnm.Print_Titles" localSheetId="3">'XET LEN LOP'!$7:$9</definedName>
  </definedNames>
  <calcPr fullCalcOnLoad="1"/>
</workbook>
</file>

<file path=xl/comments1.xml><?xml version="1.0" encoding="utf-8"?>
<comments xmlns="http://schemas.openxmlformats.org/spreadsheetml/2006/main">
  <authors>
    <author>MHuong</author>
  </authors>
  <commentList>
    <comment ref="G26" authorId="0">
      <text>
        <r>
          <rPr>
            <b/>
            <sz val="8"/>
            <rFont val="Tahoma"/>
            <family val="2"/>
          </rPr>
          <t>MHuong:</t>
        </r>
        <r>
          <rPr>
            <sz val="8"/>
            <rFont val="Tahoma"/>
            <family val="2"/>
          </rPr>
          <t xml:space="preserve">
NS: Bình Long (có lẽ thuộc Sông Bé cũ, nay là Bình Phước)</t>
        </r>
      </text>
    </comment>
  </commentList>
</comments>
</file>

<file path=xl/sharedStrings.xml><?xml version="1.0" encoding="utf-8"?>
<sst xmlns="http://schemas.openxmlformats.org/spreadsheetml/2006/main" count="1378" uniqueCount="282">
  <si>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</si>
  <si>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</si>
  <si>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</si>
  <si>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</si>
  <si>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</si>
  <si>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>DANH SÁCH SINH VIÊN LỚP C11CQKT01-N 
HỆ CAO ĐẲNG CHÍNH QUY - NGÀNH KẾ TOÁN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</si>
  <si>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</si>
  <si>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</si>
  <si>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</si>
  <si>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</si>
  <si>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</si>
  <si>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</si>
  <si>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</si>
  <si>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</si>
  <si>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N111C68001</t>
  </si>
  <si>
    <t>Nguyễn Thị</t>
  </si>
  <si>
    <t>Ái</t>
  </si>
  <si>
    <t>nữ</t>
  </si>
  <si>
    <t>25/06/1992</t>
  </si>
  <si>
    <t>Nghệ An</t>
  </si>
  <si>
    <t>NV2</t>
  </si>
  <si>
    <t>N111C68002</t>
  </si>
  <si>
    <t>Diệp Thế</t>
  </si>
  <si>
    <t>Cường</t>
  </si>
  <si>
    <t>nam</t>
  </si>
  <si>
    <t>26/08/1993</t>
  </si>
  <si>
    <t>Quảng Ngãi</t>
  </si>
  <si>
    <t>N111C68003</t>
  </si>
  <si>
    <t>Nguyễn Hữu</t>
  </si>
  <si>
    <t>Danh</t>
  </si>
  <si>
    <t>12/08/1992</t>
  </si>
  <si>
    <t>Đồng Tháp</t>
  </si>
  <si>
    <t>N111C68004</t>
  </si>
  <si>
    <t>Thái Anh</t>
  </si>
  <si>
    <t>Đào</t>
  </si>
  <si>
    <t>29/07/1992</t>
  </si>
  <si>
    <t>TpHCM</t>
  </si>
  <si>
    <t>N111C68005</t>
  </si>
  <si>
    <t>Phùng Thị</t>
  </si>
  <si>
    <t>Hà</t>
  </si>
  <si>
    <t>17/07/1991</t>
  </si>
  <si>
    <t>Hà Nam Ninh</t>
  </si>
  <si>
    <t>N111C68006</t>
  </si>
  <si>
    <t>Nguyễn Thị Phương</t>
  </si>
  <si>
    <t>Hạnh</t>
  </si>
  <si>
    <t>16/08/1993</t>
  </si>
  <si>
    <t>Lâm Đồng</t>
  </si>
  <si>
    <t>N111C68007</t>
  </si>
  <si>
    <t>Lê Thị Diệu</t>
  </si>
  <si>
    <t>Hiền</t>
  </si>
  <si>
    <t>02/05/1992</t>
  </si>
  <si>
    <t>Ninh Thuận</t>
  </si>
  <si>
    <t>N111C68008</t>
  </si>
  <si>
    <t>Nguyễn Trương Ngọc</t>
  </si>
  <si>
    <t>Hiếu</t>
  </si>
  <si>
    <t>17/02/1993</t>
  </si>
  <si>
    <t>Bình Thuận</t>
  </si>
  <si>
    <t>N111C68009</t>
  </si>
  <si>
    <t>Nguyễn Thị Hồng</t>
  </si>
  <si>
    <t>Hoa</t>
  </si>
  <si>
    <t>10/03/1993</t>
  </si>
  <si>
    <t>N111C68010</t>
  </si>
  <si>
    <t>Phạm Thị Bảo</t>
  </si>
  <si>
    <t>Hoàn</t>
  </si>
  <si>
    <t>10/08/1993</t>
  </si>
  <si>
    <t>Đắk Lắk</t>
  </si>
  <si>
    <t>N111C68011</t>
  </si>
  <si>
    <t>Nguyễn Văn</t>
  </si>
  <si>
    <t>Hoàng</t>
  </si>
  <si>
    <t>24/04/1992</t>
  </si>
  <si>
    <t>N111C68012</t>
  </si>
  <si>
    <t>Võ Thị Uyên</t>
  </si>
  <si>
    <t>Kha</t>
  </si>
  <si>
    <t>29/10/1993</t>
  </si>
  <si>
    <t>N111C68013</t>
  </si>
  <si>
    <t>Lê Đình</t>
  </si>
  <si>
    <t>Khôi</t>
  </si>
  <si>
    <t>13/07/1993</t>
  </si>
  <si>
    <t>Gia Lai</t>
  </si>
  <si>
    <t>N111C68014</t>
  </si>
  <si>
    <t>Phạm Thị Thúy</t>
  </si>
  <si>
    <t>Liễu</t>
  </si>
  <si>
    <t>10/02/1993</t>
  </si>
  <si>
    <t>Long An</t>
  </si>
  <si>
    <t>N111C68015</t>
  </si>
  <si>
    <t>Đặng Thị Thanh</t>
  </si>
  <si>
    <t>Mai</t>
  </si>
  <si>
    <t>20/08/1993</t>
  </si>
  <si>
    <t>Đồng Nai</t>
  </si>
  <si>
    <t>N111C68016</t>
  </si>
  <si>
    <t>Phạm Thị</t>
  </si>
  <si>
    <t>Ngân</t>
  </si>
  <si>
    <t>23/03/1993</t>
  </si>
  <si>
    <t>Ninh Bình</t>
  </si>
  <si>
    <t>N111C68017</t>
  </si>
  <si>
    <t>Nguyễn Thị Thảo</t>
  </si>
  <si>
    <t>Nguyên</t>
  </si>
  <si>
    <t>09/07/1993</t>
  </si>
  <si>
    <t>Quảng Nam</t>
  </si>
  <si>
    <t>N111C68018</t>
  </si>
  <si>
    <t>Hồ Thị Thanh</t>
  </si>
  <si>
    <t>Nguyệt</t>
  </si>
  <si>
    <t>19/09/1993</t>
  </si>
  <si>
    <t>N111C68019</t>
  </si>
  <si>
    <t>Nhất</t>
  </si>
  <si>
    <t>11/10/1993</t>
  </si>
  <si>
    <t>Sông Bé</t>
  </si>
  <si>
    <t>N111C68020</t>
  </si>
  <si>
    <t>Nhung</t>
  </si>
  <si>
    <t>10/10/1993</t>
  </si>
  <si>
    <t>Bắc Ninh</t>
  </si>
  <si>
    <t>N111C68021</t>
  </si>
  <si>
    <t>Trịnh Thị Kiều</t>
  </si>
  <si>
    <t>Oanh</t>
  </si>
  <si>
    <t>02/03/1993</t>
  </si>
  <si>
    <t>Bình Định</t>
  </si>
  <si>
    <t>N111C68022</t>
  </si>
  <si>
    <t>Trần Thanh</t>
  </si>
  <si>
    <t>Phong</t>
  </si>
  <si>
    <t>03/05/1993</t>
  </si>
  <si>
    <t>Bà Rịa Vũng Tàu</t>
  </si>
  <si>
    <t>N111C68023</t>
  </si>
  <si>
    <t>Trần Nguyễn Kim</t>
  </si>
  <si>
    <t>Phụng</t>
  </si>
  <si>
    <t>25/10/1993</t>
  </si>
  <si>
    <t>N111C68024</t>
  </si>
  <si>
    <t>Mai Ngọc Quế</t>
  </si>
  <si>
    <t>Phương</t>
  </si>
  <si>
    <t>21/12/1993</t>
  </si>
  <si>
    <t>Tiền Giang</t>
  </si>
  <si>
    <t>N111C68025</t>
  </si>
  <si>
    <t>Mai Thị</t>
  </si>
  <si>
    <t>12/10/1993</t>
  </si>
  <si>
    <t>Thái Bình</t>
  </si>
  <si>
    <t>N111C68026</t>
  </si>
  <si>
    <t>08/09/1993</t>
  </si>
  <si>
    <t>N111C68027</t>
  </si>
  <si>
    <t>Nguyễn Thị Thu</t>
  </si>
  <si>
    <t>05/07/1992</t>
  </si>
  <si>
    <t>N111C68028</t>
  </si>
  <si>
    <t>Nguyễn Thị Vân</t>
  </si>
  <si>
    <t>Quỳnh</t>
  </si>
  <si>
    <t>20/10/1992</t>
  </si>
  <si>
    <t>N111C68029</t>
  </si>
  <si>
    <t>Bùi Ngọc</t>
  </si>
  <si>
    <t>Sơn</t>
  </si>
  <si>
    <t>03/01/1993</t>
  </si>
  <si>
    <t>N111C68030</t>
  </si>
  <si>
    <t>Dương Kim</t>
  </si>
  <si>
    <t>Thanh</t>
  </si>
  <si>
    <t>06/08/1992</t>
  </si>
  <si>
    <t>An Giang</t>
  </si>
  <si>
    <t>N111C68031</t>
  </si>
  <si>
    <t>Đỗ Thị</t>
  </si>
  <si>
    <t>Thảo</t>
  </si>
  <si>
    <t>03/05/1992</t>
  </si>
  <si>
    <t>N111C68032</t>
  </si>
  <si>
    <t>Lê Thị Phương</t>
  </si>
  <si>
    <t>12/04/1992</t>
  </si>
  <si>
    <t>Thanh Hóa</t>
  </si>
  <si>
    <t>N111C68033</t>
  </si>
  <si>
    <t>Lê Thị Thanh</t>
  </si>
  <si>
    <t>29/12/1993</t>
  </si>
  <si>
    <t>N111C68034</t>
  </si>
  <si>
    <t>Trần Thị Thu</t>
  </si>
  <si>
    <t>09/10/1992</t>
  </si>
  <si>
    <t>N111C68035</t>
  </si>
  <si>
    <t>Võ Ngọc Thanh</t>
  </si>
  <si>
    <t>Thi</t>
  </si>
  <si>
    <t>09/01/1993</t>
  </si>
  <si>
    <t>N111C68036</t>
  </si>
  <si>
    <t>Thương</t>
  </si>
  <si>
    <t>26/11/1991</t>
  </si>
  <si>
    <t>N111C68037</t>
  </si>
  <si>
    <t>Nguyễn Thị Huyền</t>
  </si>
  <si>
    <t>Trang</t>
  </si>
  <si>
    <t>02/04/1993</t>
  </si>
  <si>
    <t>N111C68038</t>
  </si>
  <si>
    <t>18/08/1993</t>
  </si>
  <si>
    <t>N111C68039</t>
  </si>
  <si>
    <t>Võ Thị Hồng</t>
  </si>
  <si>
    <t>22/10/1993</t>
  </si>
  <si>
    <t>N111C68040</t>
  </si>
  <si>
    <t>Lương Thảo</t>
  </si>
  <si>
    <t>Trinh</t>
  </si>
  <si>
    <t>11/06/1992</t>
  </si>
  <si>
    <t>N111C68041</t>
  </si>
  <si>
    <t>Lương Kim</t>
  </si>
  <si>
    <t>Tuyến</t>
  </si>
  <si>
    <t>21/06/1992</t>
  </si>
  <si>
    <t>N111C68042</t>
  </si>
  <si>
    <t>Hồ Thị Ngọc</t>
  </si>
  <si>
    <t>Tuyết</t>
  </si>
  <si>
    <t>14/07/1993</t>
  </si>
  <si>
    <t>N111C68043</t>
  </si>
  <si>
    <t>Võ Thị Thảo</t>
  </si>
  <si>
    <t>Uyên</t>
  </si>
  <si>
    <t>26/04/1992</t>
  </si>
  <si>
    <t>N111C68044</t>
  </si>
  <si>
    <t>Trần Thị Hồng</t>
  </si>
  <si>
    <t>Vân</t>
  </si>
  <si>
    <t>24/04/1993</t>
  </si>
  <si>
    <t>N111C68045</t>
  </si>
  <si>
    <t>Huỳnh Thị Yến</t>
  </si>
  <si>
    <t>Vi</t>
  </si>
  <si>
    <t>16/03/1993</t>
  </si>
  <si>
    <t>Kon Tum</t>
  </si>
  <si>
    <t>N111C68046</t>
  </si>
  <si>
    <t>Cao Trần Khánh</t>
  </si>
  <si>
    <t>Vy</t>
  </si>
  <si>
    <t>21/07/1993</t>
  </si>
  <si>
    <t>N111C68047</t>
  </si>
  <si>
    <t>Ngô Thị Tường</t>
  </si>
  <si>
    <t>06/07/1993</t>
  </si>
  <si>
    <t>N111C68048</t>
  </si>
  <si>
    <t>Trần Bích</t>
  </si>
  <si>
    <t>12/02/1992</t>
  </si>
  <si>
    <t>Thừa Thiên Huế</t>
  </si>
  <si>
    <t>N111C68049</t>
  </si>
  <si>
    <t>Đoàn Thị Thanh</t>
  </si>
  <si>
    <t>Xuân</t>
  </si>
  <si>
    <t>06/10/1993</t>
  </si>
  <si>
    <t>Hải Phòng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</si>
  <si>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</si>
  <si>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</si>
  <si>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</si>
  <si>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</si>
  <si>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</si>
  <si>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</si>
  <si>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</si>
  <si>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</si>
  <si>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</si>
  <si>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</si>
  <si>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BẢNG ĐIỂM TỔNG HỢP - HỌC KỲ I - NĂM HỌC 2011-2012</t>
  </si>
  <si>
    <t>MÃ SV</t>
  </si>
  <si>
    <t>NGÀY SINH</t>
  </si>
  <si>
    <t>NƠI SINH</t>
  </si>
  <si>
    <t>GiỚI TÍNH</t>
  </si>
  <si>
    <t>Thi lần 2</t>
  </si>
  <si>
    <t>TK MÔN</t>
  </si>
  <si>
    <t>Những NLCB của CN Mác-Lênin P1</t>
  </si>
  <si>
    <t>Tin học đại cương</t>
  </si>
  <si>
    <t>GDTC1</t>
  </si>
  <si>
    <t>ĐTB HK1</t>
  </si>
  <si>
    <t>Xếp loại HK1</t>
  </si>
  <si>
    <t>TL. PHÓ GIÁM ĐỐC HỌC VIỆN CNBCVT</t>
  </si>
  <si>
    <t>TpHCM, ngày    tháng    năm 2012</t>
  </si>
  <si>
    <t>CÁN BỘ GIÁO VỤ</t>
  </si>
  <si>
    <t>TRƯỞNG PHÒNG GIÁO VỤ &amp; CÔNG TÁC SINH VIÊN</t>
  </si>
  <si>
    <t>Bùi Thị Hoài</t>
  </si>
  <si>
    <t>ThS. Vũ Mạnh Tường</t>
  </si>
  <si>
    <t>LỚP C11CQKT01-N - HỆ CAO ĐẲNG CHÍNH QUY - NGÀNH KẾ TOÁN - KHÓA 2011-2014</t>
  </si>
  <si>
    <t>Toán cao cấp A1</t>
  </si>
  <si>
    <t>Kinh tế vi mô</t>
  </si>
  <si>
    <t xml:space="preserve">Pháp luật đại cương </t>
  </si>
  <si>
    <t>Tiếng Anh 1</t>
  </si>
  <si>
    <t>BẢNG ĐIỂM TỔNG HỢP - HỌC KỲ II - NĂM HỌC 2011-2012</t>
  </si>
  <si>
    <t>Toán kinh tế</t>
  </si>
  <si>
    <t>Quản trị học</t>
  </si>
  <si>
    <t>Nguyên lý kế toán</t>
  </si>
  <si>
    <t>GDTC2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</si>
  <si>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</si>
  <si>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</si>
  <si>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</si>
  <si>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BẢNG ĐIỂM TỔNG HỢP TOÀN KHÓA HỌC</t>
  </si>
  <si>
    <t>TT</t>
  </si>
  <si>
    <t>HỌ</t>
  </si>
  <si>
    <t>TÊN</t>
  </si>
  <si>
    <t>MÃ
SINH VIÊN</t>
  </si>
  <si>
    <t>NGÀY 
SINH</t>
  </si>
  <si>
    <t>GIỚI TÍNH</t>
  </si>
  <si>
    <t>ĐTB NĂM 1</t>
  </si>
  <si>
    <t>XẾP LOẠI</t>
  </si>
  <si>
    <t>SỐ MÔN &lt;5</t>
  </si>
  <si>
    <t>SỐ ĐVHT&lt;5</t>
  </si>
  <si>
    <t>XÉT LÊN LỚP</t>
  </si>
  <si>
    <t>SỐ ĐVHT</t>
  </si>
  <si>
    <t>LỚP: C11CQKT01-N       HỆ CAO ĐẲNG CHÍNH QUY         NIÊN KHÓA: 2011-2014          NGÀNH KẾ TOÁN</t>
  </si>
  <si>
    <t>Những NLCB của CN Mác-Lênin P2</t>
  </si>
  <si>
    <t>Tiếng Anh 2</t>
  </si>
  <si>
    <t>ĐTB HK2</t>
  </si>
  <si>
    <t>Xếp loại HK2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</si>
</sst>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61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VNI-Times"/>
      <family val="0"/>
    </font>
    <font>
      <sz val="9"/>
      <name val="Times New Roman"/>
      <family val="1"/>
    </font>
    <font>
      <sz val="12"/>
      <name val="VNI-Arial Rounde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VNI-Arial Rounded"/>
      <family val="2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VNI-Time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 vertical="top"/>
      <protection/>
    </xf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8" fillId="0" borderId="0" xfId="85" applyFont="1" applyBorder="1" applyAlignment="1">
      <alignment vertical="top"/>
      <protection/>
    </xf>
    <xf numFmtId="0" fontId="28" fillId="0" borderId="0" xfId="85" applyFont="1" applyBorder="1" applyAlignment="1">
      <alignment horizontal="center" vertical="top"/>
      <protection/>
    </xf>
    <xf numFmtId="0" fontId="29" fillId="0" borderId="0" xfId="74" applyFont="1">
      <alignment/>
      <protection/>
    </xf>
    <xf numFmtId="0" fontId="23" fillId="0" borderId="0" xfId="85" applyBorder="1">
      <alignment vertical="top"/>
      <protection/>
    </xf>
    <xf numFmtId="0" fontId="23" fillId="0" borderId="0" xfId="85" applyBorder="1" applyAlignment="1">
      <alignment vertical="top"/>
      <protection/>
    </xf>
    <xf numFmtId="0" fontId="23" fillId="0" borderId="0" xfId="85" applyFont="1" applyBorder="1">
      <alignment vertical="top"/>
      <protection/>
    </xf>
    <xf numFmtId="0" fontId="31" fillId="24" borderId="10" xfId="85" applyFont="1" applyFill="1" applyBorder="1">
      <alignment vertical="top"/>
      <protection/>
    </xf>
    <xf numFmtId="0" fontId="28" fillId="25" borderId="10" xfId="85" applyFont="1" applyFill="1" applyBorder="1" applyAlignment="1">
      <alignment horizontal="center" vertical="top" wrapText="1" readingOrder="1"/>
      <protection/>
    </xf>
    <xf numFmtId="0" fontId="28" fillId="25" borderId="11" xfId="85" applyFont="1" applyFill="1" applyBorder="1" applyAlignment="1">
      <alignment horizontal="center" vertical="center" wrapText="1" readingOrder="1"/>
      <protection/>
    </xf>
    <xf numFmtId="0" fontId="32" fillId="25" borderId="11" xfId="85" applyFont="1" applyFill="1" applyBorder="1" applyAlignment="1">
      <alignment horizontal="center" vertical="center" wrapText="1" readingOrder="1"/>
      <protection/>
    </xf>
    <xf numFmtId="0" fontId="32" fillId="25" borderId="12" xfId="85" applyFont="1" applyFill="1" applyBorder="1" applyAlignment="1">
      <alignment horizontal="center" vertical="center" wrapText="1" readingOrder="1"/>
      <protection/>
    </xf>
    <xf numFmtId="0" fontId="32" fillId="25" borderId="13" xfId="85" applyFont="1" applyFill="1" applyBorder="1" applyAlignment="1">
      <alignment horizontal="center" vertical="center" wrapText="1" readingOrder="1"/>
      <protection/>
    </xf>
    <xf numFmtId="0" fontId="33" fillId="0" borderId="0" xfId="74" applyFont="1">
      <alignment/>
      <protection/>
    </xf>
    <xf numFmtId="198" fontId="34" fillId="25" borderId="14" xfId="85" applyNumberFormat="1" applyFont="1" applyFill="1" applyBorder="1" applyAlignment="1">
      <alignment horizontal="center" vertical="center" wrapText="1"/>
      <protection/>
    </xf>
    <xf numFmtId="0" fontId="35" fillId="0" borderId="15" xfId="74" applyFont="1" applyBorder="1" applyAlignment="1">
      <alignment vertical="center" wrapText="1"/>
      <protection/>
    </xf>
    <xf numFmtId="0" fontId="32" fillId="0" borderId="16" xfId="74" applyFont="1" applyBorder="1" applyAlignment="1">
      <alignment vertical="center" wrapText="1"/>
      <protection/>
    </xf>
    <xf numFmtId="49" fontId="35" fillId="0" borderId="14" xfId="74" applyNumberFormat="1" applyFont="1" applyBorder="1" applyAlignment="1">
      <alignment horizontal="center" vertical="center" wrapText="1"/>
      <protection/>
    </xf>
    <xf numFmtId="14" fontId="34" fillId="0" borderId="14" xfId="0" applyNumberFormat="1" applyFont="1" applyFill="1" applyBorder="1" applyAlignment="1">
      <alignment horizontal="center" vertical="center"/>
    </xf>
    <xf numFmtId="0" fontId="35" fillId="0" borderId="14" xfId="74" applyFont="1" applyBorder="1" applyAlignment="1">
      <alignment horizontal="center" vertical="center" wrapText="1"/>
      <protection/>
    </xf>
    <xf numFmtId="0" fontId="36" fillId="0" borderId="17" xfId="74" applyFont="1" applyBorder="1" applyAlignment="1">
      <alignment horizontal="center" vertical="center" wrapText="1"/>
      <protection/>
    </xf>
    <xf numFmtId="198" fontId="34" fillId="25" borderId="17" xfId="85" applyNumberFormat="1" applyFont="1" applyFill="1" applyBorder="1" applyAlignment="1">
      <alignment horizontal="center" vertical="center" wrapText="1"/>
      <protection/>
    </xf>
    <xf numFmtId="0" fontId="34" fillId="0" borderId="18" xfId="74" applyFont="1" applyFill="1" applyBorder="1" applyAlignment="1">
      <alignment vertical="center" wrapText="1"/>
      <protection/>
    </xf>
    <xf numFmtId="0" fontId="32" fillId="0" borderId="19" xfId="74" applyFont="1" applyBorder="1" applyAlignment="1">
      <alignment vertical="center" wrapText="1"/>
      <protection/>
    </xf>
    <xf numFmtId="49" fontId="35" fillId="0" borderId="17" xfId="74" applyNumberFormat="1" applyFont="1" applyBorder="1" applyAlignment="1">
      <alignment horizontal="center" vertical="center" wrapText="1"/>
      <protection/>
    </xf>
    <xf numFmtId="14" fontId="34" fillId="0" borderId="17" xfId="0" applyNumberFormat="1" applyFont="1" applyFill="1" applyBorder="1" applyAlignment="1">
      <alignment horizontal="center" vertical="center"/>
    </xf>
    <xf numFmtId="0" fontId="34" fillId="0" borderId="17" xfId="74" applyFont="1" applyFill="1" applyBorder="1" applyAlignment="1">
      <alignment horizontal="center" vertical="center" wrapText="1"/>
      <protection/>
    </xf>
    <xf numFmtId="0" fontId="34" fillId="0" borderId="17" xfId="74" applyFont="1" applyBorder="1" applyAlignment="1">
      <alignment horizontal="center" vertical="center" wrapText="1"/>
      <protection/>
    </xf>
    <xf numFmtId="0" fontId="35" fillId="0" borderId="18" xfId="74" applyFont="1" applyBorder="1" applyAlignment="1">
      <alignment vertical="center" wrapText="1"/>
      <protection/>
    </xf>
    <xf numFmtId="0" fontId="35" fillId="0" borderId="17" xfId="74" applyFont="1" applyBorder="1" applyAlignment="1">
      <alignment horizontal="center" vertical="center" wrapText="1"/>
      <protection/>
    </xf>
    <xf numFmtId="49" fontId="34" fillId="0" borderId="17" xfId="74" applyNumberFormat="1" applyFont="1" applyBorder="1" applyAlignment="1">
      <alignment horizontal="center" vertical="center" wrapText="1"/>
      <protection/>
    </xf>
    <xf numFmtId="198" fontId="34" fillId="25" borderId="20" xfId="85" applyNumberFormat="1" applyFont="1" applyFill="1" applyBorder="1" applyAlignment="1">
      <alignment horizontal="center" vertical="center" wrapText="1"/>
      <protection/>
    </xf>
    <xf numFmtId="0" fontId="34" fillId="0" borderId="21" xfId="74" applyFont="1" applyFill="1" applyBorder="1" applyAlignment="1">
      <alignment vertical="center" wrapText="1"/>
      <protection/>
    </xf>
    <xf numFmtId="0" fontId="32" fillId="0" borderId="22" xfId="74" applyFont="1" applyBorder="1" applyAlignment="1">
      <alignment vertical="center" wrapText="1"/>
      <protection/>
    </xf>
    <xf numFmtId="49" fontId="35" fillId="0" borderId="20" xfId="74" applyNumberFormat="1" applyFont="1" applyBorder="1" applyAlignment="1">
      <alignment horizontal="center" vertical="center" wrapText="1"/>
      <protection/>
    </xf>
    <xf numFmtId="14" fontId="34" fillId="0" borderId="20" xfId="0" applyNumberFormat="1" applyFont="1" applyFill="1" applyBorder="1" applyAlignment="1">
      <alignment horizontal="center" vertical="center"/>
    </xf>
    <xf numFmtId="0" fontId="34" fillId="0" borderId="20" xfId="74" applyFont="1" applyBorder="1" applyAlignment="1">
      <alignment horizontal="center" vertical="center" wrapText="1"/>
      <protection/>
    </xf>
    <xf numFmtId="0" fontId="36" fillId="0" borderId="20" xfId="74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0" xfId="74">
      <alignment/>
      <protection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74" applyFont="1">
      <alignment/>
      <protection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23" fillId="0" borderId="0" xfId="74" applyFont="1">
      <alignment/>
      <protection/>
    </xf>
    <xf numFmtId="0" fontId="42" fillId="0" borderId="0" xfId="79" applyFont="1" applyFill="1" applyAlignment="1">
      <alignment horizontal="center"/>
      <protection/>
    </xf>
    <xf numFmtId="0" fontId="42" fillId="0" borderId="0" xfId="79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45" fillId="0" borderId="0" xfId="7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5" fillId="0" borderId="0" xfId="7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47" fillId="0" borderId="23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182" fontId="29" fillId="0" borderId="14" xfId="0" applyNumberFormat="1" applyFont="1" applyFill="1" applyBorder="1" applyAlignment="1">
      <alignment horizontal="center" vertical="center"/>
    </xf>
    <xf numFmtId="49" fontId="29" fillId="0" borderId="14" xfId="78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182" fontId="29" fillId="0" borderId="17" xfId="0" applyNumberFormat="1" applyFont="1" applyFill="1" applyBorder="1" applyAlignment="1">
      <alignment horizontal="center" vertical="center"/>
    </xf>
    <xf numFmtId="49" fontId="29" fillId="0" borderId="17" xfId="78" applyNumberFormat="1" applyFont="1" applyFill="1" applyBorder="1" applyAlignment="1">
      <alignment horizontal="center" vertical="center" wrapText="1"/>
    </xf>
    <xf numFmtId="0" fontId="5" fillId="0" borderId="0" xfId="79" applyFont="1" applyFill="1">
      <alignment/>
      <protection/>
    </xf>
    <xf numFmtId="0" fontId="4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5" fillId="0" borderId="0" xfId="79" applyFont="1" applyFill="1" applyBorder="1">
      <alignment/>
      <protection/>
    </xf>
    <xf numFmtId="0" fontId="5" fillId="0" borderId="0" xfId="79" applyNumberFormat="1" applyFont="1" applyFill="1" applyBorder="1">
      <alignment/>
      <protection/>
    </xf>
    <xf numFmtId="0" fontId="47" fillId="0" borderId="0" xfId="0" applyFont="1" applyFill="1" applyBorder="1" applyAlignment="1">
      <alignment horizontal="center"/>
    </xf>
    <xf numFmtId="0" fontId="5" fillId="0" borderId="0" xfId="79" applyNumberFormat="1" applyFont="1" applyFill="1">
      <alignment/>
      <protection/>
    </xf>
    <xf numFmtId="0" fontId="29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5" fillId="0" borderId="0" xfId="81" applyFont="1" applyFill="1" applyAlignment="1">
      <alignment horizontal="center"/>
      <protection/>
    </xf>
    <xf numFmtId="0" fontId="47" fillId="0" borderId="0" xfId="81" applyFont="1" applyFill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5" fillId="0" borderId="0" xfId="79" applyFont="1" applyFill="1" applyBorder="1" applyAlignment="1">
      <alignment horizontal="center"/>
      <protection/>
    </xf>
    <xf numFmtId="0" fontId="48" fillId="0" borderId="20" xfId="79" applyFont="1" applyFill="1" applyBorder="1" applyAlignment="1">
      <alignment horizontal="center"/>
      <protection/>
    </xf>
    <xf numFmtId="0" fontId="29" fillId="0" borderId="14" xfId="79" applyFont="1" applyFill="1" applyBorder="1" applyAlignment="1">
      <alignment horizontal="center" vertical="center"/>
      <protection/>
    </xf>
    <xf numFmtId="1" fontId="29" fillId="0" borderId="14" xfId="79" applyNumberFormat="1" applyFont="1" applyFill="1" applyBorder="1" applyAlignment="1">
      <alignment horizontal="center" vertical="center"/>
      <protection/>
    </xf>
    <xf numFmtId="0" fontId="29" fillId="0" borderId="17" xfId="7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79" applyFont="1" applyFill="1" applyAlignment="1">
      <alignment horizontal="center"/>
      <protection/>
    </xf>
    <xf numFmtId="1" fontId="48" fillId="0" borderId="20" xfId="79" applyNumberFormat="1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  <xf numFmtId="0" fontId="5" fillId="0" borderId="0" xfId="79" applyFont="1" applyFill="1" applyAlignment="1">
      <alignment horizontal="center"/>
      <protection/>
    </xf>
    <xf numFmtId="1" fontId="29" fillId="0" borderId="17" xfId="79" applyNumberFormat="1" applyFont="1" applyFill="1" applyBorder="1" applyAlignment="1">
      <alignment horizontal="center" vertical="center"/>
      <protection/>
    </xf>
    <xf numFmtId="0" fontId="29" fillId="0" borderId="20" xfId="79" applyFont="1" applyFill="1" applyBorder="1" applyAlignment="1">
      <alignment horizontal="center" vertical="center"/>
      <protection/>
    </xf>
    <xf numFmtId="0" fontId="29" fillId="0" borderId="20" xfId="0" applyFont="1" applyFill="1" applyBorder="1" applyAlignment="1">
      <alignment horizontal="center" vertical="center"/>
    </xf>
    <xf numFmtId="1" fontId="29" fillId="0" borderId="20" xfId="79" applyNumberFormat="1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/>
    </xf>
    <xf numFmtId="0" fontId="46" fillId="0" borderId="0" xfId="79" applyFont="1" applyFill="1" applyBorder="1" applyAlignment="1">
      <alignment horizontal="center"/>
      <protection/>
    </xf>
    <xf numFmtId="2" fontId="47" fillId="0" borderId="14" xfId="79" applyNumberFormat="1" applyFont="1" applyFill="1" applyBorder="1" applyAlignment="1">
      <alignment horizontal="center" vertical="center" wrapText="1"/>
      <protection/>
    </xf>
    <xf numFmtId="0" fontId="47" fillId="0" borderId="14" xfId="75" applyFont="1" applyFill="1" applyBorder="1" applyAlignment="1">
      <alignment horizontal="center" vertical="center"/>
      <protection/>
    </xf>
    <xf numFmtId="2" fontId="47" fillId="0" borderId="17" xfId="79" applyNumberFormat="1" applyFont="1" applyFill="1" applyBorder="1" applyAlignment="1">
      <alignment horizontal="center" vertical="center" wrapText="1"/>
      <protection/>
    </xf>
    <xf numFmtId="0" fontId="47" fillId="0" borderId="17" xfId="75" applyFont="1" applyFill="1" applyBorder="1" applyAlignment="1">
      <alignment horizontal="center" vertical="center"/>
      <protection/>
    </xf>
    <xf numFmtId="2" fontId="47" fillId="0" borderId="20" xfId="79" applyNumberFormat="1" applyFont="1" applyFill="1" applyBorder="1" applyAlignment="1">
      <alignment horizontal="center" vertical="center" wrapText="1"/>
      <protection/>
    </xf>
    <xf numFmtId="0" fontId="47" fillId="0" borderId="20" xfId="75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9" fillId="0" borderId="2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182" fontId="29" fillId="0" borderId="20" xfId="0" applyNumberFormat="1" applyFont="1" applyFill="1" applyBorder="1" applyAlignment="1">
      <alignment horizontal="center" vertical="center"/>
    </xf>
    <xf numFmtId="49" fontId="29" fillId="0" borderId="20" xfId="78" applyNumberFormat="1" applyFont="1" applyFill="1" applyBorder="1" applyAlignment="1">
      <alignment horizontal="center" vertical="center" wrapText="1"/>
    </xf>
    <xf numFmtId="0" fontId="42" fillId="8" borderId="0" xfId="79" applyFont="1" applyFill="1" applyAlignment="1">
      <alignment horizontal="center"/>
      <protection/>
    </xf>
    <xf numFmtId="0" fontId="0" fillId="8" borderId="0" xfId="0" applyFill="1" applyAlignment="1">
      <alignment horizontal="center"/>
    </xf>
    <xf numFmtId="0" fontId="44" fillId="8" borderId="0" xfId="79" applyFont="1" applyFill="1" applyAlignment="1">
      <alignment horizontal="center"/>
      <protection/>
    </xf>
    <xf numFmtId="0" fontId="45" fillId="8" borderId="0" xfId="79" applyFont="1" applyFill="1" applyBorder="1" applyAlignment="1">
      <alignment horizontal="center"/>
      <protection/>
    </xf>
    <xf numFmtId="0" fontId="29" fillId="8" borderId="17" xfId="79" applyFont="1" applyFill="1" applyBorder="1" applyAlignment="1">
      <alignment horizontal="center" vertical="center"/>
      <protection/>
    </xf>
    <xf numFmtId="1" fontId="29" fillId="8" borderId="17" xfId="79" applyNumberFormat="1" applyFont="1" applyFill="1" applyBorder="1" applyAlignment="1">
      <alignment horizontal="center" vertical="center"/>
      <protection/>
    </xf>
    <xf numFmtId="0" fontId="29" fillId="8" borderId="1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5" fillId="8" borderId="0" xfId="0" applyFont="1" applyFill="1" applyAlignment="1">
      <alignment/>
    </xf>
    <xf numFmtId="0" fontId="49" fillId="8" borderId="0" xfId="0" applyFont="1" applyFill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50" fillId="8" borderId="0" xfId="0" applyFont="1" applyFill="1" applyAlignment="1">
      <alignment horizontal="center"/>
    </xf>
    <xf numFmtId="0" fontId="52" fillId="0" borderId="20" xfId="79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48" fillId="8" borderId="20" xfId="79" applyFont="1" applyFill="1" applyBorder="1" applyAlignment="1">
      <alignment horizontal="center"/>
      <protection/>
    </xf>
    <xf numFmtId="0" fontId="0" fillId="8" borderId="0" xfId="0" applyFill="1" applyBorder="1" applyAlignment="1">
      <alignment/>
    </xf>
    <xf numFmtId="0" fontId="29" fillId="26" borderId="17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left" vertical="center"/>
    </xf>
    <xf numFmtId="0" fontId="29" fillId="26" borderId="19" xfId="0" applyFont="1" applyFill="1" applyBorder="1" applyAlignment="1">
      <alignment horizontal="left" vertical="center"/>
    </xf>
    <xf numFmtId="182" fontId="29" fillId="26" borderId="17" xfId="0" applyNumberFormat="1" applyFont="1" applyFill="1" applyBorder="1" applyAlignment="1">
      <alignment horizontal="center" vertical="center"/>
    </xf>
    <xf numFmtId="49" fontId="29" fillId="26" borderId="17" xfId="78" applyNumberFormat="1" applyFont="1" applyFill="1" applyBorder="1" applyAlignment="1">
      <alignment horizontal="center" vertical="center" wrapText="1"/>
    </xf>
    <xf numFmtId="0" fontId="29" fillId="26" borderId="17" xfId="79" applyFont="1" applyFill="1" applyBorder="1" applyAlignment="1">
      <alignment horizontal="center" vertical="center"/>
      <protection/>
    </xf>
    <xf numFmtId="1" fontId="29" fillId="26" borderId="17" xfId="79" applyNumberFormat="1" applyFont="1" applyFill="1" applyBorder="1" applyAlignment="1">
      <alignment horizontal="center" vertical="center"/>
      <protection/>
    </xf>
    <xf numFmtId="2" fontId="47" fillId="26" borderId="17" xfId="79" applyNumberFormat="1" applyFont="1" applyFill="1" applyBorder="1" applyAlignment="1">
      <alignment horizontal="center" vertical="center" wrapText="1"/>
      <protection/>
    </xf>
    <xf numFmtId="0" fontId="47" fillId="26" borderId="17" xfId="75" applyFont="1" applyFill="1" applyBorder="1" applyAlignment="1">
      <alignment horizontal="center" vertical="center"/>
      <protection/>
    </xf>
    <xf numFmtId="0" fontId="0" fillId="26" borderId="0" xfId="0" applyFill="1" applyAlignment="1">
      <alignment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14" fontId="47" fillId="0" borderId="25" xfId="0" applyNumberFormat="1" applyFont="1" applyFill="1" applyBorder="1" applyAlignment="1">
      <alignment horizontal="center" vertical="center" wrapText="1"/>
    </xf>
    <xf numFmtId="14" fontId="47" fillId="0" borderId="26" xfId="0" applyNumberFormat="1" applyFont="1" applyFill="1" applyBorder="1" applyAlignment="1">
      <alignment horizontal="center" vertical="center" wrapText="1"/>
    </xf>
    <xf numFmtId="1" fontId="29" fillId="0" borderId="17" xfId="78" applyNumberFormat="1" applyFont="1" applyFill="1" applyBorder="1" applyAlignment="1">
      <alignment horizontal="center" vertical="center" wrapText="1"/>
    </xf>
    <xf numFmtId="1" fontId="29" fillId="0" borderId="17" xfId="80" applyNumberFormat="1" applyFont="1" applyFill="1" applyBorder="1" applyAlignment="1">
      <alignment horizontal="center" vertical="center"/>
      <protection/>
    </xf>
    <xf numFmtId="1" fontId="29" fillId="0" borderId="17" xfId="80" applyNumberFormat="1" applyFont="1" applyFill="1" applyBorder="1" applyAlignment="1">
      <alignment horizontal="center" vertical="center" wrapText="1"/>
      <protection/>
    </xf>
    <xf numFmtId="0" fontId="35" fillId="0" borderId="0" xfId="76" applyFont="1" applyFill="1" applyAlignment="1">
      <alignment vertical="center"/>
      <protection/>
    </xf>
    <xf numFmtId="0" fontId="29" fillId="0" borderId="0" xfId="76" applyFont="1" applyFill="1" applyBorder="1">
      <alignment vertical="top"/>
      <protection/>
    </xf>
    <xf numFmtId="0" fontId="29" fillId="0" borderId="0" xfId="76" applyFont="1" applyFill="1" applyBorder="1" applyAlignment="1">
      <alignment vertical="center"/>
      <protection/>
    </xf>
    <xf numFmtId="0" fontId="29" fillId="0" borderId="0" xfId="80" applyFont="1" applyFill="1" applyBorder="1" applyAlignment="1">
      <alignment horizontal="center"/>
      <protection/>
    </xf>
    <xf numFmtId="0" fontId="29" fillId="0" borderId="0" xfId="80" applyFont="1" applyFill="1" applyAlignment="1">
      <alignment horizontal="center"/>
      <protection/>
    </xf>
    <xf numFmtId="0" fontId="35" fillId="0" borderId="0" xfId="80" applyFont="1" applyFill="1" applyAlignment="1">
      <alignment horizontal="center"/>
      <protection/>
    </xf>
    <xf numFmtId="0" fontId="35" fillId="0" borderId="0" xfId="80" applyNumberFormat="1" applyFont="1" applyFill="1" applyAlignment="1">
      <alignment horizontal="center"/>
      <protection/>
    </xf>
    <xf numFmtId="0" fontId="35" fillId="0" borderId="0" xfId="76" applyNumberFormat="1" applyFont="1" applyFill="1">
      <alignment vertical="top"/>
      <protection/>
    </xf>
    <xf numFmtId="0" fontId="29" fillId="0" borderId="0" xfId="80" applyNumberFormat="1" applyFont="1" applyFill="1" applyAlignment="1">
      <alignment/>
      <protection/>
    </xf>
    <xf numFmtId="0" fontId="47" fillId="0" borderId="0" xfId="80" applyFont="1" applyFill="1" applyAlignment="1">
      <alignment horizontal="center"/>
      <protection/>
    </xf>
    <xf numFmtId="0" fontId="29" fillId="0" borderId="0" xfId="76" applyFont="1" applyFill="1" applyAlignment="1">
      <alignment vertical="center"/>
      <protection/>
    </xf>
    <xf numFmtId="0" fontId="35" fillId="0" borderId="0" xfId="77" applyFont="1" applyFill="1" applyAlignment="1">
      <alignment horizontal="center"/>
      <protection/>
    </xf>
    <xf numFmtId="0" fontId="47" fillId="0" borderId="0" xfId="76" applyFont="1" applyFill="1" applyBorder="1" applyAlignment="1">
      <alignment vertical="center"/>
      <protection/>
    </xf>
    <xf numFmtId="0" fontId="47" fillId="0" borderId="0" xfId="80" applyFont="1" applyFill="1" applyBorder="1" applyAlignment="1">
      <alignment horizontal="center"/>
      <protection/>
    </xf>
    <xf numFmtId="0" fontId="38" fillId="0" borderId="0" xfId="80" applyFont="1" applyFill="1" applyAlignment="1">
      <alignment horizontal="center"/>
      <protection/>
    </xf>
    <xf numFmtId="0" fontId="38" fillId="0" borderId="0" xfId="80" applyNumberFormat="1" applyFont="1" applyFill="1" applyAlignment="1">
      <alignment horizontal="center"/>
      <protection/>
    </xf>
    <xf numFmtId="0" fontId="47" fillId="0" borderId="0" xfId="80" applyNumberFormat="1" applyFont="1" applyFill="1" applyAlignment="1">
      <alignment/>
      <protection/>
    </xf>
    <xf numFmtId="0" fontId="47" fillId="0" borderId="0" xfId="76" applyFont="1" applyFill="1" applyAlignment="1">
      <alignment vertical="center"/>
      <protection/>
    </xf>
    <xf numFmtId="0" fontId="45" fillId="0" borderId="0" xfId="80" applyFont="1" applyFill="1" applyAlignment="1">
      <alignment horizontal="center"/>
      <protection/>
    </xf>
    <xf numFmtId="0" fontId="45" fillId="0" borderId="0" xfId="80" applyNumberFormat="1" applyFont="1" applyFill="1" applyAlignment="1">
      <alignment horizontal="center"/>
      <protection/>
    </xf>
    <xf numFmtId="0" fontId="56" fillId="0" borderId="0" xfId="76" applyNumberFormat="1" applyFont="1" applyFill="1">
      <alignment vertical="top"/>
      <protection/>
    </xf>
    <xf numFmtId="0" fontId="5" fillId="0" borderId="0" xfId="80" applyNumberFormat="1" applyFont="1" applyFill="1" applyAlignment="1">
      <alignment horizontal="center"/>
      <protection/>
    </xf>
    <xf numFmtId="0" fontId="5" fillId="0" borderId="0" xfId="76" applyNumberFormat="1" applyFont="1" applyFill="1">
      <alignment vertical="top"/>
      <protection/>
    </xf>
    <xf numFmtId="0" fontId="42" fillId="0" borderId="0" xfId="80" applyNumberFormat="1" applyFont="1" applyFill="1" applyAlignment="1">
      <alignment/>
      <protection/>
    </xf>
    <xf numFmtId="0" fontId="57" fillId="0" borderId="0" xfId="80" applyNumberFormat="1" applyFont="1" applyFill="1">
      <alignment/>
      <protection/>
    </xf>
    <xf numFmtId="0" fontId="44" fillId="0" borderId="0" xfId="80" applyFont="1" applyFill="1">
      <alignment/>
      <protection/>
    </xf>
    <xf numFmtId="1" fontId="29" fillId="0" borderId="14" xfId="80" applyNumberFormat="1" applyFont="1" applyFill="1" applyBorder="1" applyAlignment="1">
      <alignment horizontal="center" vertical="center"/>
      <protection/>
    </xf>
    <xf numFmtId="1" fontId="29" fillId="0" borderId="14" xfId="80" applyNumberFormat="1" applyFont="1" applyFill="1" applyBorder="1" applyAlignment="1">
      <alignment horizontal="center" vertical="center" wrapText="1"/>
      <protection/>
    </xf>
    <xf numFmtId="0" fontId="57" fillId="0" borderId="0" xfId="80" applyFont="1" applyFill="1">
      <alignment/>
      <protection/>
    </xf>
    <xf numFmtId="0" fontId="5" fillId="0" borderId="0" xfId="77" applyFont="1" applyFill="1" applyAlignment="1">
      <alignment horizontal="center"/>
      <protection/>
    </xf>
    <xf numFmtId="0" fontId="58" fillId="0" borderId="0" xfId="76" applyFont="1" applyFill="1" applyBorder="1" applyAlignment="1">
      <alignment horizontal="center"/>
      <protection/>
    </xf>
    <xf numFmtId="0" fontId="29" fillId="0" borderId="0" xfId="76" applyFont="1" applyFill="1" applyBorder="1" applyAlignment="1">
      <alignment horizontal="center"/>
      <protection/>
    </xf>
    <xf numFmtId="0" fontId="58" fillId="0" borderId="0" xfId="76" applyNumberFormat="1" applyFont="1" applyFill="1" applyBorder="1" applyAlignment="1">
      <alignment horizontal="center"/>
      <protection/>
    </xf>
    <xf numFmtId="0" fontId="59" fillId="0" borderId="0" xfId="76" applyFont="1" applyFill="1" applyBorder="1" applyAlignment="1">
      <alignment horizontal="center"/>
      <protection/>
    </xf>
    <xf numFmtId="0" fontId="47" fillId="0" borderId="11" xfId="80" applyFont="1" applyFill="1" applyBorder="1" applyAlignment="1">
      <alignment horizontal="center" vertical="center" wrapText="1"/>
      <protection/>
    </xf>
    <xf numFmtId="0" fontId="47" fillId="0" borderId="12" xfId="80" applyFont="1" applyFill="1" applyBorder="1" applyAlignment="1">
      <alignment horizontal="center" vertical="center" wrapText="1"/>
      <protection/>
    </xf>
    <xf numFmtId="0" fontId="47" fillId="0" borderId="13" xfId="80" applyFont="1" applyFill="1" applyBorder="1" applyAlignment="1">
      <alignment horizontal="center" vertical="center" wrapText="1"/>
      <protection/>
    </xf>
    <xf numFmtId="0" fontId="47" fillId="0" borderId="11" xfId="80" applyFont="1" applyFill="1" applyBorder="1" applyAlignment="1">
      <alignment horizontal="center" vertical="center" textRotation="90" wrapText="1"/>
      <protection/>
    </xf>
    <xf numFmtId="0" fontId="47" fillId="0" borderId="11" xfId="80" applyNumberFormat="1" applyFont="1" applyFill="1" applyBorder="1" applyAlignment="1">
      <alignment horizontal="center" vertical="center" textRotation="90" wrapText="1"/>
      <protection/>
    </xf>
    <xf numFmtId="2" fontId="47" fillId="0" borderId="11" xfId="80" applyNumberFormat="1" applyFont="1" applyFill="1" applyBorder="1" applyAlignment="1">
      <alignment horizontal="center" vertical="center" textRotation="90" wrapText="1"/>
      <protection/>
    </xf>
    <xf numFmtId="0" fontId="47" fillId="0" borderId="11" xfId="77" applyFont="1" applyFill="1" applyBorder="1" applyAlignment="1">
      <alignment horizontal="center" vertical="center" textRotation="90" wrapText="1"/>
      <protection/>
    </xf>
    <xf numFmtId="0" fontId="47" fillId="0" borderId="0" xfId="77" applyFont="1" applyFill="1" applyAlignment="1">
      <alignment horizontal="center" vertical="center" wrapText="1"/>
      <protection/>
    </xf>
    <xf numFmtId="0" fontId="47" fillId="27" borderId="11" xfId="80" applyNumberFormat="1" applyFont="1" applyFill="1" applyBorder="1" applyAlignment="1">
      <alignment horizontal="center" vertical="center" wrapText="1"/>
      <protection/>
    </xf>
    <xf numFmtId="0" fontId="47" fillId="11" borderId="11" xfId="80" applyNumberFormat="1" applyFont="1" applyFill="1" applyBorder="1" applyAlignment="1">
      <alignment horizontal="center" vertical="center" wrapText="1"/>
      <protection/>
    </xf>
    <xf numFmtId="2" fontId="47" fillId="11" borderId="11" xfId="80" applyNumberFormat="1" applyFont="1" applyFill="1" applyBorder="1" applyAlignment="1">
      <alignment horizontal="center" vertical="center" wrapText="1"/>
      <protection/>
    </xf>
    <xf numFmtId="0" fontId="47" fillId="11" borderId="11" xfId="80" applyFont="1" applyFill="1" applyBorder="1" applyAlignment="1">
      <alignment horizontal="center" vertical="center" wrapText="1"/>
      <protection/>
    </xf>
    <xf numFmtId="0" fontId="47" fillId="11" borderId="11" xfId="77" applyFont="1" applyFill="1" applyBorder="1" applyAlignment="1">
      <alignment horizontal="center" vertical="center" wrapText="1"/>
      <protection/>
    </xf>
    <xf numFmtId="0" fontId="29" fillId="0" borderId="14" xfId="80" applyFont="1" applyFill="1" applyBorder="1" applyAlignment="1">
      <alignment horizontal="center" vertical="center"/>
      <protection/>
    </xf>
    <xf numFmtId="2" fontId="47" fillId="0" borderId="14" xfId="80" applyNumberFormat="1" applyFont="1" applyFill="1" applyBorder="1" applyAlignment="1">
      <alignment horizontal="center" vertical="center"/>
      <protection/>
    </xf>
    <xf numFmtId="0" fontId="29" fillId="0" borderId="14" xfId="77" applyFont="1" applyFill="1" applyBorder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29" fillId="0" borderId="17" xfId="77" applyFont="1" applyFill="1" applyBorder="1" applyAlignment="1">
      <alignment horizontal="center" vertical="center"/>
      <protection/>
    </xf>
    <xf numFmtId="0" fontId="29" fillId="0" borderId="17" xfId="80" applyFont="1" applyFill="1" applyBorder="1" applyAlignment="1">
      <alignment horizontal="center" vertical="center"/>
      <protection/>
    </xf>
    <xf numFmtId="0" fontId="47" fillId="0" borderId="20" xfId="77" applyFont="1" applyFill="1" applyBorder="1" applyAlignment="1">
      <alignment horizontal="center" vertical="center"/>
      <protection/>
    </xf>
    <xf numFmtId="1" fontId="29" fillId="0" borderId="14" xfId="78" applyNumberFormat="1" applyFont="1" applyFill="1" applyBorder="1" applyAlignment="1">
      <alignment horizontal="center" vertical="center" wrapText="1"/>
    </xf>
    <xf numFmtId="0" fontId="5" fillId="0" borderId="0" xfId="77" applyFont="1" applyFill="1" applyAlignment="1">
      <alignment horizontal="left" vertical="center"/>
      <protection/>
    </xf>
    <xf numFmtId="0" fontId="47" fillId="0" borderId="0" xfId="76" applyFont="1" applyFill="1" applyAlignment="1">
      <alignment horizontal="center"/>
      <protection/>
    </xf>
    <xf numFmtId="0" fontId="29" fillId="0" borderId="0" xfId="76" applyFont="1" applyFill="1" applyAlignment="1">
      <alignment/>
      <protection/>
    </xf>
    <xf numFmtId="0" fontId="29" fillId="0" borderId="20" xfId="80" applyFont="1" applyFill="1" applyBorder="1" applyAlignment="1">
      <alignment horizontal="center" vertical="center"/>
      <protection/>
    </xf>
    <xf numFmtId="0" fontId="29" fillId="0" borderId="20" xfId="77" applyFont="1" applyFill="1" applyBorder="1" applyAlignment="1">
      <alignment horizontal="center" vertical="center"/>
      <protection/>
    </xf>
    <xf numFmtId="0" fontId="5" fillId="0" borderId="0" xfId="80" applyFont="1" applyFill="1">
      <alignment/>
      <protection/>
    </xf>
    <xf numFmtId="0" fontId="45" fillId="0" borderId="0" xfId="76" applyFont="1" applyFill="1" applyBorder="1" applyAlignment="1">
      <alignment horizontal="center"/>
      <protection/>
    </xf>
    <xf numFmtId="0" fontId="5" fillId="0" borderId="0" xfId="76" applyFont="1" applyFill="1" applyBorder="1" applyAlignment="1">
      <alignment horizontal="center"/>
      <protection/>
    </xf>
    <xf numFmtId="181" fontId="5" fillId="0" borderId="0" xfId="76" applyNumberFormat="1" applyFont="1" applyFill="1" applyBorder="1" applyAlignment="1">
      <alignment horizontal="center"/>
      <protection/>
    </xf>
    <xf numFmtId="0" fontId="5" fillId="0" borderId="0" xfId="76" applyNumberFormat="1" applyFont="1" applyFill="1" applyBorder="1" applyAlignment="1">
      <alignment horizontal="center"/>
      <protection/>
    </xf>
    <xf numFmtId="0" fontId="29" fillId="0" borderId="0" xfId="76" applyNumberFormat="1" applyFont="1" applyFill="1" applyAlignment="1">
      <alignment horizontal="center"/>
      <protection/>
    </xf>
    <xf numFmtId="0" fontId="47" fillId="0" borderId="0" xfId="76" applyNumberFormat="1" applyFont="1" applyFill="1" applyAlignment="1">
      <alignment horizontal="center"/>
      <protection/>
    </xf>
    <xf numFmtId="0" fontId="5" fillId="0" borderId="0" xfId="76" applyNumberFormat="1" applyFont="1" applyFill="1" applyAlignment="1">
      <alignment/>
      <protection/>
    </xf>
    <xf numFmtId="0" fontId="5" fillId="0" borderId="0" xfId="76" applyFont="1" applyFill="1" applyAlignment="1">
      <alignment/>
      <protection/>
    </xf>
    <xf numFmtId="0" fontId="5" fillId="0" borderId="0" xfId="77" applyNumberFormat="1" applyFont="1" applyFill="1" applyAlignment="1">
      <alignment horizontal="center"/>
      <protection/>
    </xf>
    <xf numFmtId="0" fontId="29" fillId="0" borderId="0" xfId="77" applyFont="1" applyFill="1" applyAlignment="1">
      <alignment horizontal="center"/>
      <protection/>
    </xf>
    <xf numFmtId="0" fontId="29" fillId="0" borderId="0" xfId="77" applyFont="1" applyFill="1" applyBorder="1" applyAlignment="1">
      <alignment horizontal="left"/>
      <protection/>
    </xf>
    <xf numFmtId="0" fontId="29" fillId="0" borderId="0" xfId="77" applyFont="1" applyFill="1" applyAlignment="1">
      <alignment horizontal="left"/>
      <protection/>
    </xf>
    <xf numFmtId="0" fontId="29" fillId="0" borderId="0" xfId="77" applyNumberFormat="1" applyFont="1" applyFill="1" applyAlignment="1">
      <alignment horizontal="left"/>
      <protection/>
    </xf>
    <xf numFmtId="2" fontId="45" fillId="0" borderId="0" xfId="77" applyNumberFormat="1" applyFont="1" applyFill="1" applyAlignment="1">
      <alignment horizontal="center"/>
      <protection/>
    </xf>
    <xf numFmtId="0" fontId="51" fillId="8" borderId="25" xfId="79" applyFont="1" applyFill="1" applyBorder="1" applyAlignment="1">
      <alignment textRotation="90"/>
      <protection/>
    </xf>
    <xf numFmtId="0" fontId="54" fillId="8" borderId="25" xfId="79" applyFont="1" applyFill="1" applyBorder="1" applyAlignment="1">
      <alignment textRotation="90" wrapText="1"/>
      <protection/>
    </xf>
    <xf numFmtId="0" fontId="42" fillId="0" borderId="25" xfId="79" applyFont="1" applyFill="1" applyBorder="1" applyAlignment="1">
      <alignment textRotation="90"/>
      <protection/>
    </xf>
    <xf numFmtId="1" fontId="51" fillId="0" borderId="25" xfId="79" applyNumberFormat="1" applyFont="1" applyFill="1" applyBorder="1" applyAlignment="1">
      <alignment textRotation="90" wrapText="1"/>
      <protection/>
    </xf>
    <xf numFmtId="0" fontId="42" fillId="0" borderId="25" xfId="79" applyFont="1" applyFill="1" applyBorder="1" applyAlignment="1">
      <alignment textRotation="90" wrapText="1"/>
      <protection/>
    </xf>
    <xf numFmtId="0" fontId="53" fillId="0" borderId="25" xfId="79" applyFont="1" applyFill="1" applyBorder="1" applyAlignment="1">
      <alignment textRotation="90"/>
      <protection/>
    </xf>
    <xf numFmtId="0" fontId="54" fillId="0" borderId="25" xfId="79" applyFont="1" applyFill="1" applyBorder="1" applyAlignment="1">
      <alignment textRotation="90" wrapText="1"/>
      <protection/>
    </xf>
    <xf numFmtId="0" fontId="53" fillId="8" borderId="25" xfId="79" applyFont="1" applyFill="1" applyBorder="1" applyAlignment="1">
      <alignment textRotation="90"/>
      <protection/>
    </xf>
    <xf numFmtId="0" fontId="51" fillId="0" borderId="25" xfId="79" applyFont="1" applyFill="1" applyBorder="1" applyAlignment="1">
      <alignment textRotation="90"/>
      <protection/>
    </xf>
    <xf numFmtId="0" fontId="51" fillId="0" borderId="25" xfId="79" applyFont="1" applyFill="1" applyBorder="1" applyAlignment="1">
      <alignment textRotation="90" wrapText="1"/>
      <protection/>
    </xf>
    <xf numFmtId="0" fontId="47" fillId="0" borderId="0" xfId="77" applyFont="1" applyFill="1" applyAlignment="1">
      <alignment horizontal="left" vertical="center" wrapText="1"/>
      <protection/>
    </xf>
    <xf numFmtId="0" fontId="47" fillId="0" borderId="0" xfId="79" applyFont="1" applyFill="1" applyBorder="1" applyAlignment="1">
      <alignment horizontal="left"/>
      <protection/>
    </xf>
    <xf numFmtId="0" fontId="52" fillId="0" borderId="0" xfId="79" applyFont="1" applyFill="1" applyBorder="1" applyAlignment="1">
      <alignment horizontal="left" vertical="center"/>
      <protection/>
    </xf>
    <xf numFmtId="0" fontId="51" fillId="0" borderId="27" xfId="79" applyFont="1" applyFill="1" applyBorder="1" applyAlignment="1">
      <alignment vertical="center" wrapText="1"/>
      <protection/>
    </xf>
    <xf numFmtId="0" fontId="51" fillId="0" borderId="28" xfId="79" applyFont="1" applyFill="1" applyBorder="1" applyAlignment="1">
      <alignment vertical="center" wrapText="1"/>
      <protection/>
    </xf>
    <xf numFmtId="0" fontId="51" fillId="0" borderId="27" xfId="79" applyFont="1" applyFill="1" applyBorder="1" applyAlignment="1">
      <alignment horizontal="center" vertical="center" wrapText="1"/>
      <protection/>
    </xf>
    <xf numFmtId="0" fontId="29" fillId="0" borderId="0" xfId="76" applyFont="1" applyFill="1" applyAlignment="1">
      <alignment horizontal="left"/>
      <protection/>
    </xf>
    <xf numFmtId="0" fontId="47" fillId="0" borderId="0" xfId="76" applyFont="1" applyFill="1" applyAlignment="1">
      <alignment horizontal="left"/>
      <protection/>
    </xf>
    <xf numFmtId="0" fontId="5" fillId="0" borderId="0" xfId="77" applyFont="1" applyFill="1" applyAlignment="1">
      <alignment horizontal="left"/>
      <protection/>
    </xf>
    <xf numFmtId="0" fontId="42" fillId="0" borderId="25" xfId="79" applyFont="1" applyFill="1" applyBorder="1" applyAlignment="1">
      <alignment horizontal="center" vertical="center" textRotation="90" wrapText="1"/>
      <protection/>
    </xf>
    <xf numFmtId="1" fontId="52" fillId="0" borderId="20" xfId="79" applyNumberFormat="1" applyFont="1" applyFill="1" applyBorder="1" applyAlignment="1">
      <alignment horizontal="center"/>
      <protection/>
    </xf>
    <xf numFmtId="1" fontId="51" fillId="28" borderId="25" xfId="79" applyNumberFormat="1" applyFont="1" applyFill="1" applyBorder="1" applyAlignment="1">
      <alignment horizontal="center" vertical="center" textRotation="90" wrapText="1"/>
      <protection/>
    </xf>
    <xf numFmtId="0" fontId="51" fillId="28" borderId="25" xfId="79" applyFont="1" applyFill="1" applyBorder="1" applyAlignment="1">
      <alignment horizontal="center" vertical="center" textRotation="90" wrapText="1"/>
      <protection/>
    </xf>
    <xf numFmtId="0" fontId="51" fillId="0" borderId="28" xfId="79" applyFont="1" applyFill="1" applyBorder="1" applyAlignment="1">
      <alignment horizontal="center" vertical="center" wrapText="1"/>
      <protection/>
    </xf>
    <xf numFmtId="0" fontId="51" fillId="0" borderId="25" xfId="79" applyFont="1" applyFill="1" applyBorder="1" applyAlignment="1">
      <alignment horizontal="center" vertical="center" textRotation="90" wrapText="1"/>
      <protection/>
    </xf>
    <xf numFmtId="0" fontId="42" fillId="0" borderId="0" xfId="0" applyFont="1" applyAlignment="1">
      <alignment horizontal="center" vertical="center" wrapText="1"/>
    </xf>
    <xf numFmtId="2" fontId="47" fillId="0" borderId="17" xfId="80" applyNumberFormat="1" applyFont="1" applyFill="1" applyBorder="1" applyAlignment="1">
      <alignment horizontal="center" vertical="center"/>
      <protection/>
    </xf>
    <xf numFmtId="2" fontId="47" fillId="0" borderId="20" xfId="80" applyNumberFormat="1" applyFont="1" applyFill="1" applyBorder="1" applyAlignment="1">
      <alignment horizontal="center" vertical="center"/>
      <protection/>
    </xf>
    <xf numFmtId="0" fontId="47" fillId="0" borderId="14" xfId="77" applyFont="1" applyFill="1" applyBorder="1" applyAlignment="1">
      <alignment horizontal="center" vertical="center"/>
      <protection/>
    </xf>
    <xf numFmtId="0" fontId="47" fillId="0" borderId="17" xfId="77" applyFont="1" applyFill="1" applyBorder="1" applyAlignment="1">
      <alignment horizontal="center" vertical="center"/>
      <protection/>
    </xf>
    <xf numFmtId="1" fontId="29" fillId="0" borderId="20" xfId="78" applyNumberFormat="1" applyFont="1" applyFill="1" applyBorder="1" applyAlignment="1">
      <alignment horizontal="center" vertical="center" wrapText="1"/>
    </xf>
    <xf numFmtId="1" fontId="29" fillId="0" borderId="20" xfId="80" applyNumberFormat="1" applyFont="1" applyFill="1" applyBorder="1" applyAlignment="1">
      <alignment horizontal="center" vertical="center"/>
      <protection/>
    </xf>
    <xf numFmtId="1" fontId="29" fillId="0" borderId="20" xfId="80" applyNumberFormat="1" applyFont="1" applyFill="1" applyBorder="1" applyAlignment="1">
      <alignment horizontal="center" vertical="center" wrapText="1"/>
      <protection/>
    </xf>
    <xf numFmtId="0" fontId="38" fillId="0" borderId="0" xfId="77" applyFont="1" applyFill="1" applyAlignment="1">
      <alignment horizontal="center"/>
      <protection/>
    </xf>
    <xf numFmtId="0" fontId="0" fillId="7" borderId="0" xfId="0" applyFill="1" applyAlignment="1">
      <alignment horizontal="center"/>
    </xf>
    <xf numFmtId="0" fontId="42" fillId="7" borderId="0" xfId="79" applyFont="1" applyFill="1" applyAlignment="1">
      <alignment horizontal="center"/>
      <protection/>
    </xf>
    <xf numFmtId="0" fontId="5" fillId="7" borderId="0" xfId="0" applyFont="1" applyFill="1" applyAlignment="1">
      <alignment horizontal="center"/>
    </xf>
    <xf numFmtId="0" fontId="44" fillId="7" borderId="0" xfId="79" applyFont="1" applyFill="1" applyAlignment="1">
      <alignment horizontal="center"/>
      <protection/>
    </xf>
    <xf numFmtId="0" fontId="45" fillId="7" borderId="0" xfId="79" applyFont="1" applyFill="1" applyBorder="1" applyAlignment="1">
      <alignment horizontal="center"/>
      <protection/>
    </xf>
    <xf numFmtId="0" fontId="42" fillId="7" borderId="25" xfId="79" applyFont="1" applyFill="1" applyBorder="1" applyAlignment="1">
      <alignment horizontal="center" vertical="center" textRotation="90" wrapText="1"/>
      <protection/>
    </xf>
    <xf numFmtId="0" fontId="52" fillId="7" borderId="20" xfId="79" applyFont="1" applyFill="1" applyBorder="1" applyAlignment="1">
      <alignment horizontal="center"/>
      <protection/>
    </xf>
    <xf numFmtId="0" fontId="29" fillId="7" borderId="17" xfId="79" applyFont="1" applyFill="1" applyBorder="1" applyAlignment="1">
      <alignment horizontal="center" vertical="center"/>
      <protection/>
    </xf>
    <xf numFmtId="0" fontId="29" fillId="7" borderId="17" xfId="0" applyFont="1" applyFill="1" applyBorder="1" applyAlignment="1">
      <alignment horizontal="center" vertical="center"/>
    </xf>
    <xf numFmtId="0" fontId="5" fillId="7" borderId="0" xfId="0" applyFont="1" applyFill="1" applyAlignment="1">
      <alignment/>
    </xf>
    <xf numFmtId="0" fontId="0" fillId="7" borderId="0" xfId="0" applyFill="1" applyBorder="1" applyAlignment="1">
      <alignment horizontal="center"/>
    </xf>
    <xf numFmtId="0" fontId="30" fillId="25" borderId="0" xfId="85" applyFont="1" applyFill="1" applyBorder="1" applyAlignment="1">
      <alignment horizontal="center" vertical="top" wrapText="1" readingOrder="1"/>
      <protection/>
    </xf>
    <xf numFmtId="0" fontId="28" fillId="0" borderId="0" xfId="85" applyFont="1" applyBorder="1" applyAlignment="1">
      <alignment horizontal="center" vertical="top"/>
      <protection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2" fillId="0" borderId="0" xfId="79" applyFont="1" applyFill="1" applyAlignment="1">
      <alignment horizontal="center"/>
      <protection/>
    </xf>
    <xf numFmtId="0" fontId="45" fillId="0" borderId="0" xfId="79" applyFont="1" applyBorder="1" applyAlignment="1">
      <alignment horizontal="center"/>
      <protection/>
    </xf>
    <xf numFmtId="0" fontId="45" fillId="8" borderId="0" xfId="79" applyFont="1" applyFill="1" applyBorder="1" applyAlignment="1">
      <alignment horizontal="center"/>
      <protection/>
    </xf>
    <xf numFmtId="0" fontId="5" fillId="8" borderId="0" xfId="79" applyFont="1" applyFill="1" applyAlignment="1">
      <alignment horizontal="center"/>
      <protection/>
    </xf>
    <xf numFmtId="0" fontId="5" fillId="0" borderId="0" xfId="79" applyFont="1" applyFill="1" applyAlignment="1">
      <alignment horizontal="center"/>
      <protection/>
    </xf>
    <xf numFmtId="0" fontId="45" fillId="0" borderId="0" xfId="79" applyFont="1" applyAlignment="1">
      <alignment horizontal="center"/>
      <protection/>
    </xf>
    <xf numFmtId="0" fontId="45" fillId="8" borderId="0" xfId="79" applyFont="1" applyFill="1" applyAlignment="1">
      <alignment horizontal="center"/>
      <protection/>
    </xf>
    <xf numFmtId="0" fontId="5" fillId="7" borderId="0" xfId="79" applyFont="1" applyFill="1" applyAlignment="1">
      <alignment horizontal="center"/>
      <protection/>
    </xf>
    <xf numFmtId="0" fontId="45" fillId="7" borderId="0" xfId="79" applyFont="1" applyFill="1" applyBorder="1" applyAlignment="1">
      <alignment horizontal="center"/>
      <protection/>
    </xf>
    <xf numFmtId="0" fontId="45" fillId="7" borderId="0" xfId="79" applyFont="1" applyFill="1" applyAlignment="1">
      <alignment horizontal="center"/>
      <protection/>
    </xf>
    <xf numFmtId="0" fontId="44" fillId="0" borderId="0" xfId="76" applyFont="1" applyFill="1" applyBorder="1" applyAlignment="1">
      <alignment horizontal="center"/>
      <protection/>
    </xf>
    <xf numFmtId="0" fontId="47" fillId="0" borderId="12" xfId="80" applyFont="1" applyFill="1" applyBorder="1" applyAlignment="1">
      <alignment horizontal="center" vertical="center" wrapText="1"/>
      <protection/>
    </xf>
    <xf numFmtId="0" fontId="47" fillId="0" borderId="29" xfId="80" applyFont="1" applyFill="1" applyBorder="1" applyAlignment="1">
      <alignment horizontal="center" vertical="center" wrapText="1"/>
      <protection/>
    </xf>
    <xf numFmtId="0" fontId="47" fillId="0" borderId="13" xfId="80" applyFont="1" applyFill="1" applyBorder="1" applyAlignment="1">
      <alignment horizontal="center" vertical="center" wrapText="1"/>
      <protection/>
    </xf>
  </cellXfs>
  <cellStyles count="75">
    <cellStyle name="Normal" xfId="0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_HOBONG" xfId="21"/>
    <cellStyle name="??_(????)??????" xfId="22"/>
    <cellStyle name="_MAUDANHSACH_LOPSV_SV_2010" xfId="23"/>
    <cellStyle name="0,0&#13;&#10;NA&#13;&#10;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omma0" xfId="54"/>
    <cellStyle name="Currency" xfId="55"/>
    <cellStyle name="Currency [0]" xfId="56"/>
    <cellStyle name="Currency0" xfId="57"/>
    <cellStyle name="Date" xfId="58"/>
    <cellStyle name="Explanatory Text" xfId="59"/>
    <cellStyle name="Fixed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4" xfId="72"/>
    <cellStyle name="Normal 6_du lieu sv_thuy tung" xfId="73"/>
    <cellStyle name="Normal_DS lop DHTX khoa 6.1theo QD thanh lap lop K6.1-MA MOI" xfId="74"/>
    <cellStyle name="Normal_HK1" xfId="75"/>
    <cellStyle name="Normal_LOP D10CQCN01_HOAI" xfId="76"/>
    <cellStyle name="Normal_LOP D10DTA1 " xfId="77"/>
    <cellStyle name="Normal_Quản lý CV đến (TUYET) NĂM 2007" xfId="78"/>
    <cellStyle name="Normal_Sheet1" xfId="79"/>
    <cellStyle name="Normal_Sheet1_LOP D10CQCN01_HOAI" xfId="80"/>
    <cellStyle name="Normal_Sheet3" xfId="81"/>
    <cellStyle name="Note" xfId="82"/>
    <cellStyle name="Output" xfId="83"/>
    <cellStyle name="Percent" xfId="84"/>
    <cellStyle name="Percent_Sheet6" xfId="85"/>
    <cellStyle name="Style 1" xfId="86"/>
    <cellStyle name="Title" xfId="87"/>
    <cellStyle name="Total" xfId="88"/>
    <cellStyle name="Warning Tex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238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3238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3238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838200</xdr:colOff>
      <xdr:row>3</xdr:row>
      <xdr:rowOff>28575</xdr:rowOff>
    </xdr:from>
    <xdr:to>
      <xdr:col>2</xdr:col>
      <xdr:colOff>933450</xdr:colOff>
      <xdr:row>3</xdr:row>
      <xdr:rowOff>28575</xdr:rowOff>
    </xdr:to>
    <xdr:sp>
      <xdr:nvSpPr>
        <xdr:cNvPr id="4" name="Line 5"/>
        <xdr:cNvSpPr>
          <a:spLocks/>
        </xdr:cNvSpPr>
      </xdr:nvSpPr>
      <xdr:spPr>
        <a:xfrm>
          <a:off x="1162050" y="352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5" name="Line 6"/>
        <xdr:cNvSpPr>
          <a:spLocks/>
        </xdr:cNvSpPr>
      </xdr:nvSpPr>
      <xdr:spPr>
        <a:xfrm>
          <a:off x="3238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6" name="Line 8"/>
        <xdr:cNvSpPr>
          <a:spLocks/>
        </xdr:cNvSpPr>
      </xdr:nvSpPr>
      <xdr:spPr>
        <a:xfrm>
          <a:off x="3238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7" name="Line 9"/>
        <xdr:cNvSpPr>
          <a:spLocks/>
        </xdr:cNvSpPr>
      </xdr:nvSpPr>
      <xdr:spPr>
        <a:xfrm>
          <a:off x="3238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9525</xdr:rowOff>
    </xdr:from>
    <xdr:to>
      <xdr:col>6</xdr:col>
      <xdr:colOff>1276350</xdr:colOff>
      <xdr:row>3</xdr:row>
      <xdr:rowOff>9525</xdr:rowOff>
    </xdr:to>
    <xdr:sp>
      <xdr:nvSpPr>
        <xdr:cNvPr id="8" name="Line 5"/>
        <xdr:cNvSpPr>
          <a:spLocks/>
        </xdr:cNvSpPr>
      </xdr:nvSpPr>
      <xdr:spPr>
        <a:xfrm>
          <a:off x="5486400" y="333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59543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59543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171450</xdr:rowOff>
    </xdr:from>
    <xdr:to>
      <xdr:col>25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35159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1447800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752600" y="495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47625</xdr:colOff>
      <xdr:row>1</xdr:row>
      <xdr:rowOff>161925</xdr:rowOff>
    </xdr:from>
    <xdr:to>
      <xdr:col>24</xdr:col>
      <xdr:colOff>342900</xdr:colOff>
      <xdr:row>1</xdr:row>
      <xdr:rowOff>161925</xdr:rowOff>
    </xdr:to>
    <xdr:sp>
      <xdr:nvSpPr>
        <xdr:cNvPr id="5" name="Line 31"/>
        <xdr:cNvSpPr>
          <a:spLocks/>
        </xdr:cNvSpPr>
      </xdr:nvSpPr>
      <xdr:spPr>
        <a:xfrm>
          <a:off x="11049000" y="3333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47066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47066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171450</xdr:rowOff>
    </xdr:from>
    <xdr:to>
      <xdr:col>19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08966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1447800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752600" y="495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161925</xdr:rowOff>
    </xdr:from>
    <xdr:to>
      <xdr:col>19</xdr:col>
      <xdr:colOff>0</xdr:colOff>
      <xdr:row>1</xdr:row>
      <xdr:rowOff>161925</xdr:rowOff>
    </xdr:to>
    <xdr:sp>
      <xdr:nvSpPr>
        <xdr:cNvPr id="5" name="Line 34"/>
        <xdr:cNvSpPr>
          <a:spLocks/>
        </xdr:cNvSpPr>
      </xdr:nvSpPr>
      <xdr:spPr>
        <a:xfrm>
          <a:off x="10896600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21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4678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771525</xdr:colOff>
      <xdr:row>2</xdr:row>
      <xdr:rowOff>238125</xdr:rowOff>
    </xdr:from>
    <xdr:to>
      <xdr:col>4</xdr:col>
      <xdr:colOff>390525</xdr:colOff>
      <xdr:row>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2552700" y="6191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400050</xdr:colOff>
      <xdr:row>1</xdr:row>
      <xdr:rowOff>171450</xdr:rowOff>
    </xdr:from>
    <xdr:to>
      <xdr:col>22</xdr:col>
      <xdr:colOff>285750</xdr:colOff>
      <xdr:row>1</xdr:row>
      <xdr:rowOff>171450</xdr:rowOff>
    </xdr:to>
    <xdr:sp>
      <xdr:nvSpPr>
        <xdr:cNvPr id="4" name="Line 5"/>
        <xdr:cNvSpPr>
          <a:spLocks/>
        </xdr:cNvSpPr>
      </xdr:nvSpPr>
      <xdr:spPr>
        <a:xfrm flipV="1">
          <a:off x="11068050" y="3619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HOA%202011\LOP%20C11CQKT0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9"/>
      <sheetName val="TIN HOC DC"/>
      <sheetName val="AV 1"/>
      <sheetName val="KT VI MO"/>
      <sheetName val="PHAP LUAT DC"/>
      <sheetName val="NNL CN MAC - LENIN"/>
      <sheetName val="GDTC 1"/>
      <sheetName val="TOAN CC 1"/>
    </sheetNames>
    <sheetDataSet>
      <sheetData sheetId="1">
        <row r="10">
          <cell r="J10">
            <v>9</v>
          </cell>
        </row>
        <row r="11">
          <cell r="J11">
            <v>5</v>
          </cell>
        </row>
        <row r="12">
          <cell r="J12">
            <v>7</v>
          </cell>
        </row>
        <row r="13">
          <cell r="J13">
            <v>8</v>
          </cell>
        </row>
        <row r="14">
          <cell r="J14">
            <v>6</v>
          </cell>
        </row>
        <row r="15">
          <cell r="J15">
            <v>6</v>
          </cell>
        </row>
        <row r="16">
          <cell r="J16">
            <v>6</v>
          </cell>
        </row>
        <row r="17">
          <cell r="J17">
            <v>5</v>
          </cell>
        </row>
        <row r="18">
          <cell r="J18">
            <v>8</v>
          </cell>
        </row>
        <row r="19">
          <cell r="J19">
            <v>7</v>
          </cell>
        </row>
        <row r="20">
          <cell r="J20">
            <v>6</v>
          </cell>
        </row>
        <row r="21">
          <cell r="J21">
            <v>6</v>
          </cell>
        </row>
        <row r="22">
          <cell r="J22">
            <v>4</v>
          </cell>
        </row>
        <row r="23">
          <cell r="J23">
            <v>5</v>
          </cell>
        </row>
        <row r="24">
          <cell r="J24">
            <v>7</v>
          </cell>
        </row>
        <row r="25">
          <cell r="J25">
            <v>7</v>
          </cell>
        </row>
        <row r="26">
          <cell r="J26">
            <v>5</v>
          </cell>
        </row>
        <row r="27">
          <cell r="J27">
            <v>6</v>
          </cell>
        </row>
        <row r="28">
          <cell r="J28">
            <v>6</v>
          </cell>
        </row>
        <row r="29">
          <cell r="J29">
            <v>6</v>
          </cell>
        </row>
        <row r="30">
          <cell r="J30">
            <v>6</v>
          </cell>
        </row>
        <row r="31">
          <cell r="J31">
            <v>5</v>
          </cell>
        </row>
        <row r="32">
          <cell r="J32">
            <v>7</v>
          </cell>
        </row>
        <row r="33">
          <cell r="J33">
            <v>1</v>
          </cell>
        </row>
        <row r="34">
          <cell r="J34">
            <v>5</v>
          </cell>
        </row>
        <row r="35">
          <cell r="J35">
            <v>8</v>
          </cell>
        </row>
        <row r="36">
          <cell r="J36">
            <v>5</v>
          </cell>
        </row>
        <row r="37">
          <cell r="J37">
            <v>9</v>
          </cell>
        </row>
        <row r="38">
          <cell r="J38">
            <v>8</v>
          </cell>
        </row>
        <row r="39">
          <cell r="J39">
            <v>4</v>
          </cell>
        </row>
        <row r="40">
          <cell r="J40">
            <v>2</v>
          </cell>
        </row>
        <row r="41">
          <cell r="J41">
            <v>5</v>
          </cell>
        </row>
        <row r="42">
          <cell r="J42">
            <v>2</v>
          </cell>
        </row>
        <row r="43">
          <cell r="J43">
            <v>4</v>
          </cell>
        </row>
        <row r="44">
          <cell r="J44">
            <v>5</v>
          </cell>
        </row>
        <row r="45">
          <cell r="J45">
            <v>5</v>
          </cell>
        </row>
        <row r="46">
          <cell r="J46">
            <v>2</v>
          </cell>
        </row>
        <row r="47">
          <cell r="J47">
            <v>3</v>
          </cell>
        </row>
        <row r="48">
          <cell r="J48">
            <v>2</v>
          </cell>
        </row>
        <row r="49">
          <cell r="J49">
            <v>4</v>
          </cell>
        </row>
        <row r="50">
          <cell r="J50">
            <v>1</v>
          </cell>
        </row>
        <row r="51">
          <cell r="J51">
            <v>2</v>
          </cell>
        </row>
        <row r="52">
          <cell r="J52">
            <v>4</v>
          </cell>
        </row>
        <row r="53">
          <cell r="J53">
            <v>6</v>
          </cell>
        </row>
        <row r="54">
          <cell r="J54">
            <v>6</v>
          </cell>
        </row>
        <row r="55">
          <cell r="J55">
            <v>7</v>
          </cell>
        </row>
        <row r="56">
          <cell r="J56">
            <v>7</v>
          </cell>
        </row>
        <row r="57">
          <cell r="J57">
            <v>6</v>
          </cell>
        </row>
        <row r="58">
          <cell r="J58">
            <v>9</v>
          </cell>
        </row>
      </sheetData>
      <sheetData sheetId="6">
        <row r="10">
          <cell r="J10">
            <v>8</v>
          </cell>
        </row>
        <row r="11">
          <cell r="J11">
            <v>6</v>
          </cell>
        </row>
        <row r="12">
          <cell r="J12">
            <v>6</v>
          </cell>
        </row>
        <row r="13">
          <cell r="J13">
            <v>5</v>
          </cell>
        </row>
        <row r="14">
          <cell r="J14">
            <v>8</v>
          </cell>
        </row>
        <row r="15">
          <cell r="J15">
            <v>8</v>
          </cell>
        </row>
        <row r="16">
          <cell r="J16">
            <v>7</v>
          </cell>
        </row>
        <row r="17">
          <cell r="J17">
            <v>8</v>
          </cell>
        </row>
        <row r="18">
          <cell r="J18">
            <v>6</v>
          </cell>
        </row>
        <row r="19">
          <cell r="J19">
            <v>6</v>
          </cell>
        </row>
        <row r="20">
          <cell r="J20">
            <v>5</v>
          </cell>
        </row>
        <row r="21">
          <cell r="J21">
            <v>6</v>
          </cell>
        </row>
        <row r="22">
          <cell r="J22">
            <v>5</v>
          </cell>
        </row>
        <row r="23">
          <cell r="J23">
            <v>7</v>
          </cell>
        </row>
        <row r="24">
          <cell r="J24">
            <v>8</v>
          </cell>
        </row>
        <row r="25">
          <cell r="J25">
            <v>5</v>
          </cell>
        </row>
        <row r="26">
          <cell r="J26">
            <v>7</v>
          </cell>
        </row>
        <row r="27">
          <cell r="J27">
            <v>5</v>
          </cell>
        </row>
        <row r="28">
          <cell r="J28">
            <v>8</v>
          </cell>
        </row>
        <row r="29">
          <cell r="J29">
            <v>5</v>
          </cell>
        </row>
        <row r="30">
          <cell r="J30">
            <v>5</v>
          </cell>
        </row>
        <row r="31">
          <cell r="J31">
            <v>5</v>
          </cell>
        </row>
        <row r="32">
          <cell r="J32">
            <v>5</v>
          </cell>
        </row>
        <row r="33">
          <cell r="J33">
            <v>7</v>
          </cell>
        </row>
        <row r="34">
          <cell r="J34">
            <v>5</v>
          </cell>
        </row>
        <row r="35">
          <cell r="J35">
            <v>7</v>
          </cell>
        </row>
        <row r="36">
          <cell r="J36">
            <v>8</v>
          </cell>
        </row>
        <row r="37">
          <cell r="J37">
            <v>6</v>
          </cell>
        </row>
        <row r="38">
          <cell r="J38">
            <v>6</v>
          </cell>
        </row>
        <row r="39">
          <cell r="J39">
            <v>8</v>
          </cell>
        </row>
        <row r="40">
          <cell r="J40">
            <v>5</v>
          </cell>
        </row>
        <row r="41">
          <cell r="J41">
            <v>5</v>
          </cell>
        </row>
        <row r="42">
          <cell r="J42">
            <v>7</v>
          </cell>
        </row>
        <row r="43">
          <cell r="J43">
            <v>6</v>
          </cell>
        </row>
        <row r="44">
          <cell r="J44">
            <v>5</v>
          </cell>
        </row>
        <row r="45">
          <cell r="J45">
            <v>5</v>
          </cell>
        </row>
        <row r="46">
          <cell r="J46">
            <v>8</v>
          </cell>
        </row>
        <row r="47">
          <cell r="J47">
            <v>6</v>
          </cell>
        </row>
        <row r="48">
          <cell r="J48">
            <v>8</v>
          </cell>
        </row>
        <row r="49">
          <cell r="J49">
            <v>8</v>
          </cell>
        </row>
        <row r="50">
          <cell r="J50">
            <v>0</v>
          </cell>
        </row>
        <row r="51">
          <cell r="J51">
            <v>7</v>
          </cell>
        </row>
        <row r="52">
          <cell r="J52">
            <v>7</v>
          </cell>
        </row>
        <row r="53">
          <cell r="J53">
            <v>6</v>
          </cell>
        </row>
        <row r="54">
          <cell r="J54">
            <v>7</v>
          </cell>
        </row>
        <row r="55">
          <cell r="J55">
            <v>8</v>
          </cell>
        </row>
        <row r="56">
          <cell r="J56">
            <v>6</v>
          </cell>
        </row>
        <row r="57">
          <cell r="J57">
            <v>8</v>
          </cell>
        </row>
        <row r="58">
          <cell r="J5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2"/>
  <sheetViews>
    <sheetView zoomScale="85" zoomScaleNormal="85" workbookViewId="0" topLeftCell="A5">
      <selection activeCell="A5" sqref="A5:H5"/>
    </sheetView>
  </sheetViews>
  <sheetFormatPr defaultColWidth="7.8984375" defaultRowHeight="15"/>
  <cols>
    <col min="1" max="1" width="3.3984375" style="41" customWidth="1"/>
    <col min="2" max="2" width="12" style="41" customWidth="1"/>
    <col min="3" max="3" width="18.5" style="41" customWidth="1"/>
    <col min="4" max="4" width="7.3984375" style="47" customWidth="1"/>
    <col min="5" max="5" width="5" style="41" customWidth="1"/>
    <col min="6" max="6" width="10.8984375" style="41" customWidth="1"/>
    <col min="7" max="7" width="13.8984375" style="41" customWidth="1"/>
    <col min="8" max="8" width="12.8984375" style="41" customWidth="1"/>
    <col min="9" max="16384" width="7.8984375" style="41" customWidth="1"/>
  </cols>
  <sheetData>
    <row r="1" spans="1:8" s="3" customFormat="1" ht="12.75" customHeight="1">
      <c r="A1" s="1" t="s">
        <v>0</v>
      </c>
      <c r="B1" s="1"/>
      <c r="C1" s="1"/>
      <c r="D1" s="1"/>
      <c r="E1" s="277" t="s">
        <v>1</v>
      </c>
      <c r="F1" s="277"/>
      <c r="G1" s="277"/>
      <c r="H1" s="277"/>
    </row>
    <row r="2" spans="1:8" s="3" customFormat="1" ht="12.75" customHeight="1">
      <c r="A2" s="277" t="s">
        <v>2</v>
      </c>
      <c r="B2" s="277"/>
      <c r="C2" s="277"/>
      <c r="D2" s="277"/>
      <c r="E2" s="277" t="s">
        <v>3</v>
      </c>
      <c r="F2" s="277"/>
      <c r="G2" s="277"/>
      <c r="H2" s="277"/>
    </row>
    <row r="3" spans="1:8" s="3" customFormat="1" ht="12.75" customHeight="1" hidden="1">
      <c r="A3" s="277" t="s">
        <v>4</v>
      </c>
      <c r="B3" s="277"/>
      <c r="C3" s="277"/>
      <c r="D3" s="277"/>
      <c r="E3" s="4"/>
      <c r="F3" s="4"/>
      <c r="G3" s="4"/>
      <c r="H3" s="5"/>
    </row>
    <row r="4" spans="1:8" s="3" customFormat="1" ht="17.25" customHeight="1">
      <c r="A4" s="2"/>
      <c r="B4" s="2"/>
      <c r="C4" s="6"/>
      <c r="D4" s="4"/>
      <c r="E4" s="4"/>
      <c r="F4" s="4"/>
      <c r="G4" s="4"/>
      <c r="H4" s="5"/>
    </row>
    <row r="5" spans="1:8" s="3" customFormat="1" ht="37.5" customHeight="1">
      <c r="A5" s="276" t="s">
        <v>5</v>
      </c>
      <c r="B5" s="276"/>
      <c r="C5" s="276"/>
      <c r="D5" s="276"/>
      <c r="E5" s="276"/>
      <c r="F5" s="276"/>
      <c r="G5" s="276"/>
      <c r="H5" s="276"/>
    </row>
    <row r="6" spans="1:8" s="3" customFormat="1" ht="12.75" customHeight="1">
      <c r="A6" s="7"/>
      <c r="B6" s="7"/>
      <c r="C6" s="7"/>
      <c r="D6" s="7"/>
      <c r="E6" s="7"/>
      <c r="F6" s="8"/>
      <c r="G6" s="8"/>
      <c r="H6" s="8"/>
    </row>
    <row r="7" spans="1:8" s="13" customFormat="1" ht="30" customHeight="1">
      <c r="A7" s="9" t="s">
        <v>6</v>
      </c>
      <c r="B7" s="10" t="s">
        <v>7</v>
      </c>
      <c r="C7" s="11" t="s">
        <v>8</v>
      </c>
      <c r="D7" s="12" t="s">
        <v>9</v>
      </c>
      <c r="E7" s="10" t="s">
        <v>10</v>
      </c>
      <c r="F7" s="10" t="s">
        <v>11</v>
      </c>
      <c r="G7" s="10" t="s">
        <v>12</v>
      </c>
      <c r="H7" s="10" t="s">
        <v>13</v>
      </c>
    </row>
    <row r="8" spans="1:8" s="13" customFormat="1" ht="21" customHeight="1">
      <c r="A8" s="14">
        <v>1</v>
      </c>
      <c r="B8" s="14" t="s">
        <v>14</v>
      </c>
      <c r="C8" s="15" t="s">
        <v>15</v>
      </c>
      <c r="D8" s="16" t="s">
        <v>16</v>
      </c>
      <c r="E8" s="17" t="s">
        <v>17</v>
      </c>
      <c r="F8" s="18" t="s">
        <v>18</v>
      </c>
      <c r="G8" s="19" t="s">
        <v>19</v>
      </c>
      <c r="H8" s="20" t="s">
        <v>20</v>
      </c>
    </row>
    <row r="9" spans="1:8" s="13" customFormat="1" ht="21" customHeight="1">
      <c r="A9" s="21">
        <v>2</v>
      </c>
      <c r="B9" s="21" t="s">
        <v>21</v>
      </c>
      <c r="C9" s="22" t="s">
        <v>22</v>
      </c>
      <c r="D9" s="23" t="s">
        <v>23</v>
      </c>
      <c r="E9" s="24" t="s">
        <v>24</v>
      </c>
      <c r="F9" s="25" t="s">
        <v>25</v>
      </c>
      <c r="G9" s="26" t="s">
        <v>26</v>
      </c>
      <c r="H9" s="20" t="s">
        <v>20</v>
      </c>
    </row>
    <row r="10" spans="1:8" s="13" customFormat="1" ht="21" customHeight="1">
      <c r="A10" s="21">
        <v>3</v>
      </c>
      <c r="B10" s="21" t="s">
        <v>27</v>
      </c>
      <c r="C10" s="22" t="s">
        <v>28</v>
      </c>
      <c r="D10" s="23" t="s">
        <v>29</v>
      </c>
      <c r="E10" s="24" t="s">
        <v>24</v>
      </c>
      <c r="F10" s="25" t="s">
        <v>30</v>
      </c>
      <c r="G10" s="27" t="s">
        <v>31</v>
      </c>
      <c r="H10" s="20" t="s">
        <v>20</v>
      </c>
    </row>
    <row r="11" spans="1:8" s="13" customFormat="1" ht="21" customHeight="1">
      <c r="A11" s="21">
        <v>4</v>
      </c>
      <c r="B11" s="21" t="s">
        <v>32</v>
      </c>
      <c r="C11" s="28" t="s">
        <v>33</v>
      </c>
      <c r="D11" s="23" t="s">
        <v>34</v>
      </c>
      <c r="E11" s="24" t="s">
        <v>17</v>
      </c>
      <c r="F11" s="25" t="s">
        <v>35</v>
      </c>
      <c r="G11" s="29" t="s">
        <v>36</v>
      </c>
      <c r="H11" s="20" t="s">
        <v>20</v>
      </c>
    </row>
    <row r="12" spans="1:8" s="13" customFormat="1" ht="21" customHeight="1">
      <c r="A12" s="21">
        <v>5</v>
      </c>
      <c r="B12" s="21" t="s">
        <v>37</v>
      </c>
      <c r="C12" s="22" t="s">
        <v>38</v>
      </c>
      <c r="D12" s="23" t="s">
        <v>39</v>
      </c>
      <c r="E12" s="24" t="s">
        <v>17</v>
      </c>
      <c r="F12" s="25" t="s">
        <v>40</v>
      </c>
      <c r="G12" s="26" t="s">
        <v>41</v>
      </c>
      <c r="H12" s="20" t="s">
        <v>20</v>
      </c>
    </row>
    <row r="13" spans="1:8" s="13" customFormat="1" ht="21" customHeight="1">
      <c r="A13" s="21">
        <v>6</v>
      </c>
      <c r="B13" s="21" t="s">
        <v>42</v>
      </c>
      <c r="C13" s="22" t="s">
        <v>43</v>
      </c>
      <c r="D13" s="23" t="s">
        <v>44</v>
      </c>
      <c r="E13" s="24" t="s">
        <v>17</v>
      </c>
      <c r="F13" s="25" t="s">
        <v>45</v>
      </c>
      <c r="G13" s="27" t="s">
        <v>46</v>
      </c>
      <c r="H13" s="20" t="s">
        <v>20</v>
      </c>
    </row>
    <row r="14" spans="1:8" s="13" customFormat="1" ht="21" customHeight="1">
      <c r="A14" s="21">
        <v>7</v>
      </c>
      <c r="B14" s="21" t="s">
        <v>47</v>
      </c>
      <c r="C14" s="28" t="s">
        <v>48</v>
      </c>
      <c r="D14" s="23" t="s">
        <v>49</v>
      </c>
      <c r="E14" s="24" t="s">
        <v>17</v>
      </c>
      <c r="F14" s="25" t="s">
        <v>50</v>
      </c>
      <c r="G14" s="29" t="s">
        <v>51</v>
      </c>
      <c r="H14" s="20" t="s">
        <v>20</v>
      </c>
    </row>
    <row r="15" spans="1:8" s="13" customFormat="1" ht="21" customHeight="1">
      <c r="A15" s="21">
        <v>8</v>
      </c>
      <c r="B15" s="21" t="s">
        <v>52</v>
      </c>
      <c r="C15" s="22" t="s">
        <v>53</v>
      </c>
      <c r="D15" s="23" t="s">
        <v>54</v>
      </c>
      <c r="E15" s="24" t="s">
        <v>17</v>
      </c>
      <c r="F15" s="25" t="s">
        <v>55</v>
      </c>
      <c r="G15" s="27" t="s">
        <v>56</v>
      </c>
      <c r="H15" s="20" t="s">
        <v>20</v>
      </c>
    </row>
    <row r="16" spans="1:8" s="13" customFormat="1" ht="21" customHeight="1">
      <c r="A16" s="21">
        <v>9</v>
      </c>
      <c r="B16" s="21" t="s">
        <v>57</v>
      </c>
      <c r="C16" s="28" t="s">
        <v>58</v>
      </c>
      <c r="D16" s="23" t="s">
        <v>59</v>
      </c>
      <c r="E16" s="24" t="s">
        <v>17</v>
      </c>
      <c r="F16" s="25" t="s">
        <v>60</v>
      </c>
      <c r="G16" s="29" t="s">
        <v>26</v>
      </c>
      <c r="H16" s="20" t="s">
        <v>20</v>
      </c>
    </row>
    <row r="17" spans="1:8" s="13" customFormat="1" ht="21" customHeight="1">
      <c r="A17" s="21">
        <v>10</v>
      </c>
      <c r="B17" s="21" t="s">
        <v>61</v>
      </c>
      <c r="C17" s="28" t="s">
        <v>62</v>
      </c>
      <c r="D17" s="23" t="s">
        <v>63</v>
      </c>
      <c r="E17" s="24" t="s">
        <v>17</v>
      </c>
      <c r="F17" s="25" t="s">
        <v>64</v>
      </c>
      <c r="G17" s="29" t="s">
        <v>65</v>
      </c>
      <c r="H17" s="20" t="s">
        <v>20</v>
      </c>
    </row>
    <row r="18" spans="1:8" s="13" customFormat="1" ht="21" customHeight="1">
      <c r="A18" s="21">
        <v>11</v>
      </c>
      <c r="B18" s="21" t="s">
        <v>66</v>
      </c>
      <c r="C18" s="22" t="s">
        <v>67</v>
      </c>
      <c r="D18" s="23" t="s">
        <v>68</v>
      </c>
      <c r="E18" s="24" t="s">
        <v>24</v>
      </c>
      <c r="F18" s="25" t="s">
        <v>69</v>
      </c>
      <c r="G18" s="27" t="s">
        <v>46</v>
      </c>
      <c r="H18" s="20" t="s">
        <v>20</v>
      </c>
    </row>
    <row r="19" spans="1:8" s="13" customFormat="1" ht="21" customHeight="1">
      <c r="A19" s="21">
        <v>12</v>
      </c>
      <c r="B19" s="21" t="s">
        <v>70</v>
      </c>
      <c r="C19" s="22" t="s">
        <v>71</v>
      </c>
      <c r="D19" s="23" t="s">
        <v>72</v>
      </c>
      <c r="E19" s="30" t="s">
        <v>17</v>
      </c>
      <c r="F19" s="25" t="s">
        <v>73</v>
      </c>
      <c r="G19" s="27" t="s">
        <v>26</v>
      </c>
      <c r="H19" s="20" t="s">
        <v>20</v>
      </c>
    </row>
    <row r="20" spans="1:8" s="13" customFormat="1" ht="21" customHeight="1">
      <c r="A20" s="21">
        <v>13</v>
      </c>
      <c r="B20" s="21" t="s">
        <v>74</v>
      </c>
      <c r="C20" s="28" t="s">
        <v>75</v>
      </c>
      <c r="D20" s="23" t="s">
        <v>76</v>
      </c>
      <c r="E20" s="24" t="s">
        <v>24</v>
      </c>
      <c r="F20" s="25" t="s">
        <v>77</v>
      </c>
      <c r="G20" s="29" t="s">
        <v>78</v>
      </c>
      <c r="H20" s="20" t="s">
        <v>20</v>
      </c>
    </row>
    <row r="21" spans="1:8" s="13" customFormat="1" ht="21" customHeight="1">
      <c r="A21" s="21">
        <v>14</v>
      </c>
      <c r="B21" s="21" t="s">
        <v>79</v>
      </c>
      <c r="C21" s="28" t="s">
        <v>80</v>
      </c>
      <c r="D21" s="23" t="s">
        <v>81</v>
      </c>
      <c r="E21" s="24" t="s">
        <v>17</v>
      </c>
      <c r="F21" s="25" t="s">
        <v>82</v>
      </c>
      <c r="G21" s="29" t="s">
        <v>83</v>
      </c>
      <c r="H21" s="20" t="s">
        <v>20</v>
      </c>
    </row>
    <row r="22" spans="1:8" s="13" customFormat="1" ht="21" customHeight="1">
      <c r="A22" s="21">
        <v>15</v>
      </c>
      <c r="B22" s="21" t="s">
        <v>84</v>
      </c>
      <c r="C22" s="28" t="s">
        <v>85</v>
      </c>
      <c r="D22" s="23" t="s">
        <v>86</v>
      </c>
      <c r="E22" s="24" t="s">
        <v>17</v>
      </c>
      <c r="F22" s="25" t="s">
        <v>87</v>
      </c>
      <c r="G22" s="29" t="s">
        <v>88</v>
      </c>
      <c r="H22" s="20" t="s">
        <v>20</v>
      </c>
    </row>
    <row r="23" spans="1:8" s="13" customFormat="1" ht="21" customHeight="1">
      <c r="A23" s="21">
        <v>16</v>
      </c>
      <c r="B23" s="21" t="s">
        <v>89</v>
      </c>
      <c r="C23" s="28" t="s">
        <v>90</v>
      </c>
      <c r="D23" s="23" t="s">
        <v>91</v>
      </c>
      <c r="E23" s="24" t="s">
        <v>17</v>
      </c>
      <c r="F23" s="25" t="s">
        <v>92</v>
      </c>
      <c r="G23" s="29" t="s">
        <v>93</v>
      </c>
      <c r="H23" s="20" t="s">
        <v>20</v>
      </c>
    </row>
    <row r="24" spans="1:8" s="13" customFormat="1" ht="21" customHeight="1">
      <c r="A24" s="21">
        <v>17</v>
      </c>
      <c r="B24" s="21" t="s">
        <v>94</v>
      </c>
      <c r="C24" s="22" t="s">
        <v>95</v>
      </c>
      <c r="D24" s="23" t="s">
        <v>96</v>
      </c>
      <c r="E24" s="24" t="s">
        <v>17</v>
      </c>
      <c r="F24" s="25" t="s">
        <v>97</v>
      </c>
      <c r="G24" s="27" t="s">
        <v>98</v>
      </c>
      <c r="H24" s="20" t="s">
        <v>20</v>
      </c>
    </row>
    <row r="25" spans="1:8" s="13" customFormat="1" ht="21" customHeight="1">
      <c r="A25" s="21">
        <v>18</v>
      </c>
      <c r="B25" s="21" t="s">
        <v>99</v>
      </c>
      <c r="C25" s="28" t="s">
        <v>100</v>
      </c>
      <c r="D25" s="23" t="s">
        <v>101</v>
      </c>
      <c r="E25" s="24" t="s">
        <v>17</v>
      </c>
      <c r="F25" s="25" t="s">
        <v>102</v>
      </c>
      <c r="G25" s="29" t="s">
        <v>36</v>
      </c>
      <c r="H25" s="20" t="s">
        <v>20</v>
      </c>
    </row>
    <row r="26" spans="1:8" s="13" customFormat="1" ht="21" customHeight="1">
      <c r="A26" s="21">
        <v>19</v>
      </c>
      <c r="B26" s="21" t="s">
        <v>103</v>
      </c>
      <c r="C26" s="22" t="s">
        <v>90</v>
      </c>
      <c r="D26" s="23" t="s">
        <v>104</v>
      </c>
      <c r="E26" s="24" t="s">
        <v>17</v>
      </c>
      <c r="F26" s="25" t="s">
        <v>105</v>
      </c>
      <c r="G26" s="27" t="s">
        <v>106</v>
      </c>
      <c r="H26" s="20" t="s">
        <v>20</v>
      </c>
    </row>
    <row r="27" spans="1:8" s="13" customFormat="1" ht="21" customHeight="1">
      <c r="A27" s="21">
        <v>20</v>
      </c>
      <c r="B27" s="21" t="s">
        <v>107</v>
      </c>
      <c r="C27" s="28" t="s">
        <v>15</v>
      </c>
      <c r="D27" s="23" t="s">
        <v>108</v>
      </c>
      <c r="E27" s="24" t="s">
        <v>17</v>
      </c>
      <c r="F27" s="25" t="s">
        <v>109</v>
      </c>
      <c r="G27" s="29" t="s">
        <v>110</v>
      </c>
      <c r="H27" s="20" t="s">
        <v>20</v>
      </c>
    </row>
    <row r="28" spans="1:8" s="13" customFormat="1" ht="21" customHeight="1">
      <c r="A28" s="21">
        <v>21</v>
      </c>
      <c r="B28" s="21" t="s">
        <v>111</v>
      </c>
      <c r="C28" s="28" t="s">
        <v>112</v>
      </c>
      <c r="D28" s="23" t="s">
        <v>113</v>
      </c>
      <c r="E28" s="24" t="s">
        <v>17</v>
      </c>
      <c r="F28" s="25" t="s">
        <v>114</v>
      </c>
      <c r="G28" s="29" t="s">
        <v>115</v>
      </c>
      <c r="H28" s="20" t="s">
        <v>20</v>
      </c>
    </row>
    <row r="29" spans="1:8" s="13" customFormat="1" ht="21" customHeight="1">
      <c r="A29" s="21">
        <v>22</v>
      </c>
      <c r="B29" s="21" t="s">
        <v>116</v>
      </c>
      <c r="C29" s="28" t="s">
        <v>117</v>
      </c>
      <c r="D29" s="23" t="s">
        <v>118</v>
      </c>
      <c r="E29" s="24" t="s">
        <v>24</v>
      </c>
      <c r="F29" s="25" t="s">
        <v>119</v>
      </c>
      <c r="G29" s="29" t="s">
        <v>120</v>
      </c>
      <c r="H29" s="20" t="s">
        <v>20</v>
      </c>
    </row>
    <row r="30" spans="1:8" s="13" customFormat="1" ht="21" customHeight="1">
      <c r="A30" s="21">
        <v>23</v>
      </c>
      <c r="B30" s="21" t="s">
        <v>121</v>
      </c>
      <c r="C30" s="28" t="s">
        <v>122</v>
      </c>
      <c r="D30" s="23" t="s">
        <v>123</v>
      </c>
      <c r="E30" s="24" t="s">
        <v>17</v>
      </c>
      <c r="F30" s="25" t="s">
        <v>124</v>
      </c>
      <c r="G30" s="29" t="s">
        <v>36</v>
      </c>
      <c r="H30" s="20" t="s">
        <v>20</v>
      </c>
    </row>
    <row r="31" spans="1:8" s="13" customFormat="1" ht="21" customHeight="1">
      <c r="A31" s="21">
        <v>24</v>
      </c>
      <c r="B31" s="21" t="s">
        <v>125</v>
      </c>
      <c r="C31" s="28" t="s">
        <v>126</v>
      </c>
      <c r="D31" s="23" t="s">
        <v>127</v>
      </c>
      <c r="E31" s="24" t="s">
        <v>17</v>
      </c>
      <c r="F31" s="25" t="s">
        <v>128</v>
      </c>
      <c r="G31" s="29" t="s">
        <v>129</v>
      </c>
      <c r="H31" s="20" t="s">
        <v>20</v>
      </c>
    </row>
    <row r="32" spans="1:8" s="13" customFormat="1" ht="21" customHeight="1">
      <c r="A32" s="21">
        <v>25</v>
      </c>
      <c r="B32" s="21" t="s">
        <v>130</v>
      </c>
      <c r="C32" s="28" t="s">
        <v>131</v>
      </c>
      <c r="D32" s="23" t="s">
        <v>127</v>
      </c>
      <c r="E32" s="24" t="s">
        <v>17</v>
      </c>
      <c r="F32" s="25" t="s">
        <v>132</v>
      </c>
      <c r="G32" s="29" t="s">
        <v>133</v>
      </c>
      <c r="H32" s="20" t="s">
        <v>20</v>
      </c>
    </row>
    <row r="33" spans="1:8" s="13" customFormat="1" ht="21" customHeight="1">
      <c r="A33" s="21">
        <v>26</v>
      </c>
      <c r="B33" s="21" t="s">
        <v>134</v>
      </c>
      <c r="C33" s="28" t="s">
        <v>15</v>
      </c>
      <c r="D33" s="23" t="s">
        <v>127</v>
      </c>
      <c r="E33" s="24" t="s">
        <v>17</v>
      </c>
      <c r="F33" s="25" t="s">
        <v>135</v>
      </c>
      <c r="G33" s="29" t="s">
        <v>98</v>
      </c>
      <c r="H33" s="20" t="s">
        <v>20</v>
      </c>
    </row>
    <row r="34" spans="1:8" s="13" customFormat="1" ht="21" customHeight="1">
      <c r="A34" s="21">
        <v>27</v>
      </c>
      <c r="B34" s="21" t="s">
        <v>136</v>
      </c>
      <c r="C34" s="22" t="s">
        <v>137</v>
      </c>
      <c r="D34" s="23" t="s">
        <v>127</v>
      </c>
      <c r="E34" s="30" t="s">
        <v>17</v>
      </c>
      <c r="F34" s="25" t="s">
        <v>138</v>
      </c>
      <c r="G34" s="27" t="s">
        <v>65</v>
      </c>
      <c r="H34" s="20" t="s">
        <v>20</v>
      </c>
    </row>
    <row r="35" spans="1:8" s="13" customFormat="1" ht="21" customHeight="1">
      <c r="A35" s="21">
        <v>28</v>
      </c>
      <c r="B35" s="21" t="s">
        <v>139</v>
      </c>
      <c r="C35" s="22" t="s">
        <v>140</v>
      </c>
      <c r="D35" s="23" t="s">
        <v>141</v>
      </c>
      <c r="E35" s="30" t="s">
        <v>17</v>
      </c>
      <c r="F35" s="25" t="s">
        <v>142</v>
      </c>
      <c r="G35" s="27" t="s">
        <v>36</v>
      </c>
      <c r="H35" s="20" t="s">
        <v>20</v>
      </c>
    </row>
    <row r="36" spans="1:8" s="13" customFormat="1" ht="21" customHeight="1">
      <c r="A36" s="21">
        <v>29</v>
      </c>
      <c r="B36" s="21" t="s">
        <v>143</v>
      </c>
      <c r="C36" s="22" t="s">
        <v>144</v>
      </c>
      <c r="D36" s="23" t="s">
        <v>145</v>
      </c>
      <c r="E36" s="24" t="s">
        <v>24</v>
      </c>
      <c r="F36" s="25" t="s">
        <v>146</v>
      </c>
      <c r="G36" s="27" t="s">
        <v>65</v>
      </c>
      <c r="H36" s="20" t="s">
        <v>20</v>
      </c>
    </row>
    <row r="37" spans="1:8" s="13" customFormat="1" ht="21" customHeight="1">
      <c r="A37" s="21">
        <v>30</v>
      </c>
      <c r="B37" s="21" t="s">
        <v>147</v>
      </c>
      <c r="C37" s="28" t="s">
        <v>148</v>
      </c>
      <c r="D37" s="23" t="s">
        <v>149</v>
      </c>
      <c r="E37" s="30" t="s">
        <v>17</v>
      </c>
      <c r="F37" s="25" t="s">
        <v>150</v>
      </c>
      <c r="G37" s="29" t="s">
        <v>151</v>
      </c>
      <c r="H37" s="20" t="s">
        <v>20</v>
      </c>
    </row>
    <row r="38" spans="1:8" s="13" customFormat="1" ht="21" customHeight="1">
      <c r="A38" s="21">
        <v>31</v>
      </c>
      <c r="B38" s="21" t="s">
        <v>152</v>
      </c>
      <c r="C38" s="28" t="s">
        <v>153</v>
      </c>
      <c r="D38" s="23" t="s">
        <v>154</v>
      </c>
      <c r="E38" s="24" t="s">
        <v>17</v>
      </c>
      <c r="F38" s="25" t="s">
        <v>155</v>
      </c>
      <c r="G38" s="29" t="s">
        <v>56</v>
      </c>
      <c r="H38" s="20" t="s">
        <v>20</v>
      </c>
    </row>
    <row r="39" spans="1:8" s="13" customFormat="1" ht="21" customHeight="1">
      <c r="A39" s="21">
        <v>32</v>
      </c>
      <c r="B39" s="21" t="s">
        <v>156</v>
      </c>
      <c r="C39" s="28" t="s">
        <v>157</v>
      </c>
      <c r="D39" s="23" t="s">
        <v>154</v>
      </c>
      <c r="E39" s="24" t="s">
        <v>17</v>
      </c>
      <c r="F39" s="25" t="s">
        <v>158</v>
      </c>
      <c r="G39" s="29" t="s">
        <v>159</v>
      </c>
      <c r="H39" s="20" t="s">
        <v>20</v>
      </c>
    </row>
    <row r="40" spans="1:8" s="13" customFormat="1" ht="21" customHeight="1">
      <c r="A40" s="21">
        <v>33</v>
      </c>
      <c r="B40" s="21" t="s">
        <v>160</v>
      </c>
      <c r="C40" s="28" t="s">
        <v>161</v>
      </c>
      <c r="D40" s="23" t="s">
        <v>154</v>
      </c>
      <c r="E40" s="30" t="s">
        <v>17</v>
      </c>
      <c r="F40" s="25" t="s">
        <v>162</v>
      </c>
      <c r="G40" s="29" t="s">
        <v>56</v>
      </c>
      <c r="H40" s="20" t="s">
        <v>20</v>
      </c>
    </row>
    <row r="41" spans="1:8" s="13" customFormat="1" ht="21" customHeight="1">
      <c r="A41" s="21">
        <v>34</v>
      </c>
      <c r="B41" s="21" t="s">
        <v>163</v>
      </c>
      <c r="C41" s="22" t="s">
        <v>164</v>
      </c>
      <c r="D41" s="23" t="s">
        <v>154</v>
      </c>
      <c r="E41" s="24" t="s">
        <v>17</v>
      </c>
      <c r="F41" s="25" t="s">
        <v>165</v>
      </c>
      <c r="G41" s="26" t="s">
        <v>88</v>
      </c>
      <c r="H41" s="20" t="s">
        <v>20</v>
      </c>
    </row>
    <row r="42" spans="1:8" s="13" customFormat="1" ht="21" customHeight="1">
      <c r="A42" s="21">
        <v>35</v>
      </c>
      <c r="B42" s="21" t="s">
        <v>166</v>
      </c>
      <c r="C42" s="28" t="s">
        <v>167</v>
      </c>
      <c r="D42" s="23" t="s">
        <v>168</v>
      </c>
      <c r="E42" s="24" t="s">
        <v>17</v>
      </c>
      <c r="F42" s="25" t="s">
        <v>169</v>
      </c>
      <c r="G42" s="29" t="s">
        <v>88</v>
      </c>
      <c r="H42" s="20" t="s">
        <v>20</v>
      </c>
    </row>
    <row r="43" spans="1:8" s="13" customFormat="1" ht="21" customHeight="1">
      <c r="A43" s="21">
        <v>36</v>
      </c>
      <c r="B43" s="21" t="s">
        <v>170</v>
      </c>
      <c r="C43" s="22" t="s">
        <v>90</v>
      </c>
      <c r="D43" s="23" t="s">
        <v>171</v>
      </c>
      <c r="E43" s="24" t="s">
        <v>17</v>
      </c>
      <c r="F43" s="25" t="s">
        <v>172</v>
      </c>
      <c r="G43" s="27" t="s">
        <v>133</v>
      </c>
      <c r="H43" s="20" t="s">
        <v>20</v>
      </c>
    </row>
    <row r="44" spans="1:8" s="13" customFormat="1" ht="21" customHeight="1">
      <c r="A44" s="21">
        <v>37</v>
      </c>
      <c r="B44" s="21" t="s">
        <v>173</v>
      </c>
      <c r="C44" s="22" t="s">
        <v>174</v>
      </c>
      <c r="D44" s="23" t="s">
        <v>175</v>
      </c>
      <c r="E44" s="24" t="s">
        <v>17</v>
      </c>
      <c r="F44" s="25" t="s">
        <v>176</v>
      </c>
      <c r="G44" s="27" t="s">
        <v>65</v>
      </c>
      <c r="H44" s="20" t="s">
        <v>20</v>
      </c>
    </row>
    <row r="45" spans="1:8" s="13" customFormat="1" ht="21" customHeight="1">
      <c r="A45" s="21">
        <v>38</v>
      </c>
      <c r="B45" s="21" t="s">
        <v>177</v>
      </c>
      <c r="C45" s="28" t="s">
        <v>137</v>
      </c>
      <c r="D45" s="23" t="s">
        <v>175</v>
      </c>
      <c r="E45" s="24" t="s">
        <v>17</v>
      </c>
      <c r="F45" s="25" t="s">
        <v>178</v>
      </c>
      <c r="G45" s="29" t="s">
        <v>159</v>
      </c>
      <c r="H45" s="20" t="s">
        <v>20</v>
      </c>
    </row>
    <row r="46" spans="1:8" s="13" customFormat="1" ht="21" customHeight="1">
      <c r="A46" s="21">
        <v>39</v>
      </c>
      <c r="B46" s="21" t="s">
        <v>179</v>
      </c>
      <c r="C46" s="28" t="s">
        <v>180</v>
      </c>
      <c r="D46" s="23" t="s">
        <v>175</v>
      </c>
      <c r="E46" s="24" t="s">
        <v>17</v>
      </c>
      <c r="F46" s="25" t="s">
        <v>181</v>
      </c>
      <c r="G46" s="29" t="s">
        <v>65</v>
      </c>
      <c r="H46" s="20" t="s">
        <v>20</v>
      </c>
    </row>
    <row r="47" spans="1:8" s="13" customFormat="1" ht="21" customHeight="1">
      <c r="A47" s="21">
        <v>40</v>
      </c>
      <c r="B47" s="21" t="s">
        <v>182</v>
      </c>
      <c r="C47" s="28" t="s">
        <v>183</v>
      </c>
      <c r="D47" s="23" t="s">
        <v>184</v>
      </c>
      <c r="E47" s="24" t="s">
        <v>17</v>
      </c>
      <c r="F47" s="25" t="s">
        <v>185</v>
      </c>
      <c r="G47" s="29" t="s">
        <v>115</v>
      </c>
      <c r="H47" s="20" t="s">
        <v>20</v>
      </c>
    </row>
    <row r="48" spans="1:8" s="13" customFormat="1" ht="21" customHeight="1">
      <c r="A48" s="21">
        <v>41</v>
      </c>
      <c r="B48" s="21" t="s">
        <v>186</v>
      </c>
      <c r="C48" s="28" t="s">
        <v>187</v>
      </c>
      <c r="D48" s="23" t="s">
        <v>188</v>
      </c>
      <c r="E48" s="24" t="s">
        <v>17</v>
      </c>
      <c r="F48" s="25" t="s">
        <v>189</v>
      </c>
      <c r="G48" s="29" t="s">
        <v>36</v>
      </c>
      <c r="H48" s="20" t="s">
        <v>20</v>
      </c>
    </row>
    <row r="49" spans="1:8" s="13" customFormat="1" ht="21" customHeight="1">
      <c r="A49" s="21">
        <v>42</v>
      </c>
      <c r="B49" s="21" t="s">
        <v>190</v>
      </c>
      <c r="C49" s="22" t="s">
        <v>191</v>
      </c>
      <c r="D49" s="23" t="s">
        <v>192</v>
      </c>
      <c r="E49" s="30" t="s">
        <v>17</v>
      </c>
      <c r="F49" s="25" t="s">
        <v>193</v>
      </c>
      <c r="G49" s="27" t="s">
        <v>129</v>
      </c>
      <c r="H49" s="20" t="s">
        <v>20</v>
      </c>
    </row>
    <row r="50" spans="1:8" s="13" customFormat="1" ht="21" customHeight="1">
      <c r="A50" s="21">
        <v>43</v>
      </c>
      <c r="B50" s="21" t="s">
        <v>194</v>
      </c>
      <c r="C50" s="22" t="s">
        <v>195</v>
      </c>
      <c r="D50" s="23" t="s">
        <v>196</v>
      </c>
      <c r="E50" s="30" t="s">
        <v>17</v>
      </c>
      <c r="F50" s="25" t="s">
        <v>197</v>
      </c>
      <c r="G50" s="29" t="s">
        <v>65</v>
      </c>
      <c r="H50" s="20" t="s">
        <v>20</v>
      </c>
    </row>
    <row r="51" spans="1:8" s="13" customFormat="1" ht="21" customHeight="1">
      <c r="A51" s="21">
        <v>44</v>
      </c>
      <c r="B51" s="21" t="s">
        <v>198</v>
      </c>
      <c r="C51" s="28" t="s">
        <v>199</v>
      </c>
      <c r="D51" s="23" t="s">
        <v>200</v>
      </c>
      <c r="E51" s="24" t="s">
        <v>17</v>
      </c>
      <c r="F51" s="25" t="s">
        <v>201</v>
      </c>
      <c r="G51" s="29" t="s">
        <v>36</v>
      </c>
      <c r="H51" s="20" t="s">
        <v>20</v>
      </c>
    </row>
    <row r="52" spans="1:8" s="13" customFormat="1" ht="21" customHeight="1">
      <c r="A52" s="21">
        <v>45</v>
      </c>
      <c r="B52" s="21" t="s">
        <v>202</v>
      </c>
      <c r="C52" s="28" t="s">
        <v>203</v>
      </c>
      <c r="D52" s="23" t="s">
        <v>204</v>
      </c>
      <c r="E52" s="30" t="s">
        <v>17</v>
      </c>
      <c r="F52" s="25" t="s">
        <v>205</v>
      </c>
      <c r="G52" s="29" t="s">
        <v>206</v>
      </c>
      <c r="H52" s="20" t="s">
        <v>20</v>
      </c>
    </row>
    <row r="53" spans="1:8" s="13" customFormat="1" ht="21" customHeight="1">
      <c r="A53" s="21">
        <v>46</v>
      </c>
      <c r="B53" s="21" t="s">
        <v>207</v>
      </c>
      <c r="C53" s="28" t="s">
        <v>208</v>
      </c>
      <c r="D53" s="23" t="s">
        <v>209</v>
      </c>
      <c r="E53" s="24" t="s">
        <v>17</v>
      </c>
      <c r="F53" s="25" t="s">
        <v>210</v>
      </c>
      <c r="G53" s="29" t="s">
        <v>46</v>
      </c>
      <c r="H53" s="20" t="s">
        <v>20</v>
      </c>
    </row>
    <row r="54" spans="1:8" s="13" customFormat="1" ht="21" customHeight="1">
      <c r="A54" s="21">
        <v>47</v>
      </c>
      <c r="B54" s="21" t="s">
        <v>211</v>
      </c>
      <c r="C54" s="28" t="s">
        <v>212</v>
      </c>
      <c r="D54" s="23" t="s">
        <v>209</v>
      </c>
      <c r="E54" s="24" t="s">
        <v>17</v>
      </c>
      <c r="F54" s="25" t="s">
        <v>213</v>
      </c>
      <c r="G54" s="29" t="s">
        <v>98</v>
      </c>
      <c r="H54" s="20" t="s">
        <v>20</v>
      </c>
    </row>
    <row r="55" spans="1:8" s="13" customFormat="1" ht="21" customHeight="1">
      <c r="A55" s="21">
        <v>48</v>
      </c>
      <c r="B55" s="21" t="s">
        <v>214</v>
      </c>
      <c r="C55" s="28" t="s">
        <v>215</v>
      </c>
      <c r="D55" s="23" t="s">
        <v>209</v>
      </c>
      <c r="E55" s="24" t="s">
        <v>17</v>
      </c>
      <c r="F55" s="25" t="s">
        <v>216</v>
      </c>
      <c r="G55" s="29" t="s">
        <v>217</v>
      </c>
      <c r="H55" s="20" t="s">
        <v>20</v>
      </c>
    </row>
    <row r="56" spans="1:8" s="13" customFormat="1" ht="21" customHeight="1">
      <c r="A56" s="31">
        <v>49</v>
      </c>
      <c r="B56" s="31" t="s">
        <v>218</v>
      </c>
      <c r="C56" s="32" t="s">
        <v>219</v>
      </c>
      <c r="D56" s="33" t="s">
        <v>220</v>
      </c>
      <c r="E56" s="34" t="s">
        <v>17</v>
      </c>
      <c r="F56" s="35" t="s">
        <v>221</v>
      </c>
      <c r="G56" s="36" t="s">
        <v>222</v>
      </c>
      <c r="H56" s="37" t="s">
        <v>20</v>
      </c>
    </row>
    <row r="58" spans="1:8" ht="15">
      <c r="A58" s="38"/>
      <c r="B58" s="39"/>
      <c r="C58" s="39"/>
      <c r="D58" s="40"/>
      <c r="E58" s="39"/>
      <c r="F58" s="279" t="s">
        <v>223</v>
      </c>
      <c r="G58" s="279"/>
      <c r="H58" s="279"/>
    </row>
    <row r="59" spans="1:8" ht="15">
      <c r="A59" s="280" t="s">
        <v>224</v>
      </c>
      <c r="B59" s="280"/>
      <c r="C59" s="280"/>
      <c r="D59" s="40"/>
      <c r="E59" s="39"/>
      <c r="F59" s="278" t="s">
        <v>225</v>
      </c>
      <c r="G59" s="278"/>
      <c r="H59" s="278"/>
    </row>
    <row r="60" spans="1:8" ht="15">
      <c r="A60" s="38"/>
      <c r="B60" s="39"/>
      <c r="C60" s="39"/>
      <c r="D60" s="40"/>
      <c r="E60" s="39"/>
      <c r="F60" s="43"/>
      <c r="G60" s="43"/>
      <c r="H60" s="44"/>
    </row>
    <row r="61" spans="1:8" ht="15">
      <c r="A61" s="38"/>
      <c r="B61" s="39"/>
      <c r="C61" s="39"/>
      <c r="D61" s="40"/>
      <c r="E61" s="39"/>
      <c r="F61" s="43"/>
      <c r="G61" s="43"/>
      <c r="H61" s="44"/>
    </row>
    <row r="62" spans="1:8" ht="15">
      <c r="A62" s="38"/>
      <c r="B62" s="39"/>
      <c r="C62" s="39"/>
      <c r="D62" s="40"/>
      <c r="E62" s="39"/>
      <c r="F62" s="43"/>
      <c r="G62" s="43"/>
      <c r="H62" s="44"/>
    </row>
    <row r="63" spans="1:8" ht="15">
      <c r="A63" s="38"/>
      <c r="B63" s="39"/>
      <c r="C63" s="39"/>
      <c r="D63" s="40"/>
      <c r="E63" s="39"/>
      <c r="F63" s="43"/>
      <c r="G63" s="43"/>
      <c r="H63" s="44"/>
    </row>
    <row r="64" spans="1:8" ht="14.25">
      <c r="A64" s="278" t="s">
        <v>226</v>
      </c>
      <c r="B64" s="278"/>
      <c r="C64" s="278"/>
      <c r="D64" s="42"/>
      <c r="E64" s="45"/>
      <c r="F64" s="278" t="s">
        <v>227</v>
      </c>
      <c r="G64" s="278"/>
      <c r="H64" s="278"/>
    </row>
    <row r="65" spans="1:8" ht="15">
      <c r="A65" s="38"/>
      <c r="B65" s="39"/>
      <c r="C65" s="39"/>
      <c r="D65" s="40"/>
      <c r="E65" s="39"/>
      <c r="F65" s="43"/>
      <c r="G65" s="39"/>
      <c r="H65" s="44"/>
    </row>
    <row r="66" spans="1:8" ht="15">
      <c r="A66" s="46"/>
      <c r="B66" s="39"/>
      <c r="C66" s="278" t="s">
        <v>228</v>
      </c>
      <c r="D66" s="278"/>
      <c r="E66" s="278"/>
      <c r="F66" s="278"/>
      <c r="G66" s="278"/>
      <c r="H66" s="44"/>
    </row>
    <row r="67" spans="1:8" ht="15">
      <c r="A67" s="38"/>
      <c r="B67" s="39"/>
      <c r="C67" s="278" t="s">
        <v>229</v>
      </c>
      <c r="D67" s="278"/>
      <c r="E67" s="278"/>
      <c r="F67" s="278"/>
      <c r="G67" s="278"/>
      <c r="H67" s="44"/>
    </row>
    <row r="68" spans="1:8" ht="15">
      <c r="A68" s="38"/>
      <c r="B68" s="39"/>
      <c r="C68" s="39"/>
      <c r="D68" s="40"/>
      <c r="E68" s="39"/>
      <c r="F68" s="43"/>
      <c r="G68" s="39"/>
      <c r="H68" s="44"/>
    </row>
    <row r="69" spans="1:8" ht="15">
      <c r="A69" s="38"/>
      <c r="B69" s="39"/>
      <c r="C69" s="39"/>
      <c r="D69" s="40"/>
      <c r="E69" s="39"/>
      <c r="F69" s="43"/>
      <c r="G69" s="39"/>
      <c r="H69" s="44"/>
    </row>
    <row r="70" spans="1:8" ht="15">
      <c r="A70" s="38"/>
      <c r="B70" s="39"/>
      <c r="C70" s="39"/>
      <c r="D70" s="40"/>
      <c r="E70" s="39"/>
      <c r="F70" s="43"/>
      <c r="G70" s="39"/>
      <c r="H70" s="44"/>
    </row>
    <row r="71" spans="1:8" ht="15">
      <c r="A71" s="38"/>
      <c r="B71" s="39"/>
      <c r="C71" s="39"/>
      <c r="D71" s="40"/>
      <c r="E71" s="39"/>
      <c r="F71" s="43"/>
      <c r="G71" s="39"/>
      <c r="H71" s="44"/>
    </row>
    <row r="72" spans="1:8" ht="15">
      <c r="A72" s="38"/>
      <c r="B72" s="39"/>
      <c r="C72" s="278" t="s">
        <v>230</v>
      </c>
      <c r="D72" s="278"/>
      <c r="E72" s="278"/>
      <c r="F72" s="278"/>
      <c r="G72" s="278"/>
      <c r="H72" s="44"/>
    </row>
  </sheetData>
  <sheetProtection/>
  <mergeCells count="13">
    <mergeCell ref="C72:G72"/>
    <mergeCell ref="F58:H58"/>
    <mergeCell ref="A59:C59"/>
    <mergeCell ref="F59:H59"/>
    <mergeCell ref="A64:C64"/>
    <mergeCell ref="F64:H64"/>
    <mergeCell ref="C66:G66"/>
    <mergeCell ref="C67:G67"/>
    <mergeCell ref="A5:H5"/>
    <mergeCell ref="E1:H1"/>
    <mergeCell ref="E2:H2"/>
    <mergeCell ref="A2:D2"/>
    <mergeCell ref="A3:D3"/>
  </mergeCells>
  <printOptions horizontalCentered="1"/>
  <pageMargins left="0.4724409448818898" right="0.15748031496062992" top="0.5511811023622047" bottom="0.35433070866141736" header="0.15748031496062992" footer="0.15748031496062992"/>
  <pageSetup horizontalDpi="600" verticalDpi="600" orientation="portrait" paperSize="9" r:id="rId4"/>
  <headerFooter alignWithMargins="0">
    <oddFooter>&amp;L&amp;10&amp;A&amp;R&amp;10&amp;P/&amp;N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D120"/>
  <sheetViews>
    <sheetView tabSelected="1" workbookViewId="0" topLeftCell="A4">
      <pane xSplit="3" ySplit="5" topLeftCell="H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B7" sqref="B7:C7"/>
    </sheetView>
  </sheetViews>
  <sheetFormatPr defaultColWidth="8.796875" defaultRowHeight="15"/>
  <cols>
    <col min="1" max="1" width="3.19921875" style="0" customWidth="1"/>
    <col min="2" max="2" width="15.19921875" style="0" customWidth="1"/>
    <col min="3" max="3" width="6.59765625" style="0" customWidth="1"/>
    <col min="4" max="4" width="10.59765625" style="0" customWidth="1"/>
    <col min="5" max="5" width="9.8984375" style="0" customWidth="1"/>
    <col min="6" max="6" width="11.59765625" style="0" customWidth="1"/>
    <col min="7" max="7" width="5.59765625" style="83" customWidth="1"/>
    <col min="8" max="9" width="4.3984375" style="120" customWidth="1"/>
    <col min="10" max="10" width="4.3984375" style="91" customWidth="1"/>
    <col min="11" max="11" width="4.3984375" style="95" customWidth="1"/>
    <col min="12" max="16" width="4.3984375" style="91" customWidth="1"/>
    <col min="17" max="18" width="4.3984375" style="120" customWidth="1"/>
    <col min="19" max="19" width="4.3984375" style="91" customWidth="1"/>
    <col min="20" max="20" width="4.3984375" style="95" customWidth="1"/>
    <col min="21" max="22" width="4.3984375" style="91" customWidth="1"/>
    <col min="23" max="23" width="4.3984375" style="132" customWidth="1"/>
    <col min="24" max="24" width="4.3984375" style="120" customWidth="1"/>
    <col min="25" max="25" width="4.3984375" style="91" customWidth="1"/>
    <col min="26" max="26" width="4.3984375" style="95" customWidth="1"/>
    <col min="27" max="28" width="4.3984375" style="91" customWidth="1"/>
    <col min="29" max="29" width="5.5" style="91" customWidth="1"/>
    <col min="30" max="30" width="6.8984375" style="105" customWidth="1"/>
  </cols>
  <sheetData>
    <row r="1" spans="1:30" s="50" customFormat="1" ht="13.5" customHeight="1">
      <c r="A1" s="281" t="s">
        <v>0</v>
      </c>
      <c r="B1" s="281"/>
      <c r="C1" s="281"/>
      <c r="D1" s="281"/>
      <c r="E1" s="281"/>
      <c r="F1" s="281"/>
      <c r="G1" s="49"/>
      <c r="H1" s="119"/>
      <c r="I1" s="119"/>
      <c r="J1" s="48"/>
      <c r="K1" s="48"/>
      <c r="L1" s="91"/>
      <c r="M1" s="91"/>
      <c r="N1" s="91"/>
      <c r="O1" s="91"/>
      <c r="P1" s="91"/>
      <c r="Q1" s="284" t="s">
        <v>231</v>
      </c>
      <c r="R1" s="284"/>
      <c r="S1" s="285"/>
      <c r="T1" s="285"/>
      <c r="U1" s="285"/>
      <c r="V1" s="285"/>
      <c r="W1" s="284"/>
      <c r="X1" s="284"/>
      <c r="Y1" s="285"/>
      <c r="Z1" s="285"/>
      <c r="AA1" s="285"/>
      <c r="AB1" s="285"/>
      <c r="AC1" s="89"/>
      <c r="AD1" s="105"/>
    </row>
    <row r="2" spans="1:30" s="50" customFormat="1" ht="13.5" customHeight="1">
      <c r="A2" s="281" t="s">
        <v>232</v>
      </c>
      <c r="B2" s="281"/>
      <c r="C2" s="281"/>
      <c r="D2" s="281"/>
      <c r="E2" s="281"/>
      <c r="F2" s="281"/>
      <c r="G2" s="49"/>
      <c r="H2" s="119"/>
      <c r="I2" s="119"/>
      <c r="J2" s="48"/>
      <c r="K2" s="48"/>
      <c r="L2" s="91"/>
      <c r="M2" s="91"/>
      <c r="N2" s="91"/>
      <c r="O2" s="91"/>
      <c r="P2" s="91"/>
      <c r="Q2" s="284" t="s">
        <v>3</v>
      </c>
      <c r="R2" s="284"/>
      <c r="S2" s="285"/>
      <c r="T2" s="285"/>
      <c r="U2" s="285"/>
      <c r="V2" s="285"/>
      <c r="W2" s="284"/>
      <c r="X2" s="284"/>
      <c r="Y2" s="285"/>
      <c r="Z2" s="285"/>
      <c r="AA2" s="285"/>
      <c r="AB2" s="285"/>
      <c r="AC2" s="89"/>
      <c r="AD2" s="105"/>
    </row>
    <row r="3" spans="1:30" s="50" customFormat="1" ht="13.5" customHeight="1">
      <c r="A3" s="281" t="s">
        <v>4</v>
      </c>
      <c r="B3" s="281"/>
      <c r="C3" s="281"/>
      <c r="D3" s="281"/>
      <c r="E3" s="281"/>
      <c r="F3" s="281"/>
      <c r="G3" s="49"/>
      <c r="H3" s="119"/>
      <c r="I3" s="119"/>
      <c r="J3" s="48"/>
      <c r="K3" s="48"/>
      <c r="L3" s="48"/>
      <c r="M3" s="92"/>
      <c r="N3" s="92"/>
      <c r="O3" s="92"/>
      <c r="P3" s="92"/>
      <c r="Q3" s="121"/>
      <c r="R3" s="121"/>
      <c r="S3" s="92"/>
      <c r="T3" s="92"/>
      <c r="U3" s="92"/>
      <c r="V3" s="92"/>
      <c r="W3" s="121"/>
      <c r="X3" s="121"/>
      <c r="Y3" s="92"/>
      <c r="Z3" s="92"/>
      <c r="AA3" s="100"/>
      <c r="AB3" s="100"/>
      <c r="AC3" s="89"/>
      <c r="AD3" s="105"/>
    </row>
    <row r="4" spans="1:30" ht="19.5" customHeight="1">
      <c r="A4" s="286" t="s">
        <v>233</v>
      </c>
      <c r="B4" s="286"/>
      <c r="C4" s="286"/>
      <c r="D4" s="286"/>
      <c r="E4" s="286"/>
      <c r="F4" s="286"/>
      <c r="G4" s="286"/>
      <c r="H4" s="287"/>
      <c r="I4" s="287"/>
      <c r="J4" s="286"/>
      <c r="K4" s="286"/>
      <c r="L4" s="286"/>
      <c r="M4" s="286"/>
      <c r="N4" s="286"/>
      <c r="O4" s="286"/>
      <c r="P4" s="286"/>
      <c r="Q4" s="287"/>
      <c r="R4" s="287"/>
      <c r="S4" s="286"/>
      <c r="T4" s="286"/>
      <c r="U4" s="286"/>
      <c r="V4" s="286"/>
      <c r="W4" s="287"/>
      <c r="X4" s="287"/>
      <c r="Y4" s="286"/>
      <c r="Z4" s="286"/>
      <c r="AA4" s="286"/>
      <c r="AB4" s="286"/>
      <c r="AC4" s="286"/>
      <c r="AD4" s="286"/>
    </row>
    <row r="5" spans="1:30" s="52" customFormat="1" ht="19.5" customHeight="1">
      <c r="A5" s="282" t="s">
        <v>251</v>
      </c>
      <c r="B5" s="282"/>
      <c r="C5" s="282"/>
      <c r="D5" s="282"/>
      <c r="E5" s="282"/>
      <c r="F5" s="282"/>
      <c r="G5" s="282"/>
      <c r="H5" s="283"/>
      <c r="I5" s="283"/>
      <c r="J5" s="282"/>
      <c r="K5" s="282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3"/>
      <c r="X5" s="283"/>
      <c r="Y5" s="282"/>
      <c r="Z5" s="282"/>
      <c r="AA5" s="282"/>
      <c r="AB5" s="282"/>
      <c r="AC5" s="282"/>
      <c r="AD5" s="282"/>
    </row>
    <row r="6" spans="1:30" ht="8.25" customHeight="1">
      <c r="A6" s="51"/>
      <c r="B6" s="51"/>
      <c r="C6" s="51"/>
      <c r="D6" s="51"/>
      <c r="E6" s="51"/>
      <c r="F6" s="51"/>
      <c r="G6" s="53"/>
      <c r="H6" s="122"/>
      <c r="I6" s="122"/>
      <c r="J6" s="84"/>
      <c r="K6" s="84"/>
      <c r="L6" s="84"/>
      <c r="M6" s="84"/>
      <c r="N6" s="84"/>
      <c r="O6" s="84"/>
      <c r="P6" s="84"/>
      <c r="Q6" s="122"/>
      <c r="R6" s="122"/>
      <c r="S6" s="84"/>
      <c r="T6" s="84"/>
      <c r="U6" s="84"/>
      <c r="V6" s="84"/>
      <c r="W6" s="122"/>
      <c r="X6" s="122"/>
      <c r="Y6" s="84"/>
      <c r="Z6" s="84"/>
      <c r="AA6" s="84"/>
      <c r="AB6" s="84"/>
      <c r="AC6" s="84"/>
      <c r="AD6" s="106"/>
    </row>
    <row r="7" spans="1:30" s="114" customFormat="1" ht="87" customHeight="1">
      <c r="A7" s="149" t="s">
        <v>6</v>
      </c>
      <c r="B7" s="244" t="s">
        <v>266</v>
      </c>
      <c r="C7" s="245" t="s">
        <v>267</v>
      </c>
      <c r="D7" s="149" t="s">
        <v>234</v>
      </c>
      <c r="E7" s="151" t="s">
        <v>235</v>
      </c>
      <c r="F7" s="149" t="s">
        <v>236</v>
      </c>
      <c r="G7" s="147" t="s">
        <v>237</v>
      </c>
      <c r="H7" s="231" t="s">
        <v>252</v>
      </c>
      <c r="I7" s="232" t="s">
        <v>238</v>
      </c>
      <c r="J7" s="233" t="s">
        <v>239</v>
      </c>
      <c r="K7" s="234" t="s">
        <v>240</v>
      </c>
      <c r="L7" s="235" t="s">
        <v>238</v>
      </c>
      <c r="M7" s="233" t="s">
        <v>239</v>
      </c>
      <c r="N7" s="236" t="s">
        <v>253</v>
      </c>
      <c r="O7" s="237" t="s">
        <v>238</v>
      </c>
      <c r="P7" s="233" t="s">
        <v>239</v>
      </c>
      <c r="Q7" s="238" t="s">
        <v>255</v>
      </c>
      <c r="R7" s="232" t="s">
        <v>238</v>
      </c>
      <c r="S7" s="233" t="s">
        <v>239</v>
      </c>
      <c r="T7" s="239" t="s">
        <v>254</v>
      </c>
      <c r="U7" s="235" t="s">
        <v>238</v>
      </c>
      <c r="V7" s="233" t="s">
        <v>239</v>
      </c>
      <c r="W7" s="238" t="s">
        <v>241</v>
      </c>
      <c r="X7" s="232" t="s">
        <v>238</v>
      </c>
      <c r="Y7" s="233" t="s">
        <v>239</v>
      </c>
      <c r="Z7" s="239" t="s">
        <v>242</v>
      </c>
      <c r="AA7" s="235" t="s">
        <v>238</v>
      </c>
      <c r="AB7" s="233" t="s">
        <v>239</v>
      </c>
      <c r="AC7" s="240" t="s">
        <v>243</v>
      </c>
      <c r="AD7" s="240" t="s">
        <v>244</v>
      </c>
    </row>
    <row r="8" spans="1:30" s="54" customFormat="1" ht="15.75">
      <c r="A8" s="150"/>
      <c r="B8" s="55"/>
      <c r="C8" s="56"/>
      <c r="D8" s="150"/>
      <c r="E8" s="152"/>
      <c r="F8" s="150"/>
      <c r="G8" s="148"/>
      <c r="H8" s="135">
        <v>0</v>
      </c>
      <c r="I8" s="135">
        <v>0</v>
      </c>
      <c r="J8" s="85">
        <v>4</v>
      </c>
      <c r="K8" s="93">
        <v>0</v>
      </c>
      <c r="L8" s="85">
        <v>0</v>
      </c>
      <c r="M8" s="85">
        <v>3</v>
      </c>
      <c r="N8" s="85">
        <v>0</v>
      </c>
      <c r="O8" s="85">
        <v>0</v>
      </c>
      <c r="P8" s="85">
        <v>4</v>
      </c>
      <c r="Q8" s="135">
        <v>0</v>
      </c>
      <c r="R8" s="135">
        <v>0</v>
      </c>
      <c r="S8" s="85">
        <v>5</v>
      </c>
      <c r="T8" s="85">
        <v>0</v>
      </c>
      <c r="U8" s="85">
        <v>0</v>
      </c>
      <c r="V8" s="85">
        <v>3</v>
      </c>
      <c r="W8" s="135">
        <v>0</v>
      </c>
      <c r="X8" s="135">
        <v>0</v>
      </c>
      <c r="Y8" s="85">
        <v>4</v>
      </c>
      <c r="Z8" s="85">
        <v>0</v>
      </c>
      <c r="AA8" s="85">
        <v>0</v>
      </c>
      <c r="AB8" s="85">
        <v>0</v>
      </c>
      <c r="AC8" s="85">
        <f>SUM(H8:AB8)</f>
        <v>23</v>
      </c>
      <c r="AD8" s="85"/>
    </row>
    <row r="9" spans="1:30" s="50" customFormat="1" ht="20.25" customHeight="1">
      <c r="A9" s="57">
        <v>1</v>
      </c>
      <c r="B9" s="58" t="s">
        <v>15</v>
      </c>
      <c r="C9" s="59" t="s">
        <v>16</v>
      </c>
      <c r="D9" s="57" t="s">
        <v>14</v>
      </c>
      <c r="E9" s="60" t="s">
        <v>18</v>
      </c>
      <c r="F9" s="57" t="s">
        <v>19</v>
      </c>
      <c r="G9" s="61" t="s">
        <v>17</v>
      </c>
      <c r="H9" s="86">
        <v>5</v>
      </c>
      <c r="I9" s="86"/>
      <c r="J9" s="87">
        <f aca="true" t="shared" si="0" ref="J9:J40">IF(I9="",H9,IF(AND(I9&gt;H9,I9&gt;=5),I9,MAX(H9,I9)))</f>
        <v>5</v>
      </c>
      <c r="K9" s="86">
        <v>8</v>
      </c>
      <c r="L9" s="86"/>
      <c r="M9" s="87">
        <f aca="true" t="shared" si="1" ref="M9:M40">IF(L9="",K9,IF(AND(L9&gt;K9,L9&gt;=5),L9,MAX(K9,L9)))</f>
        <v>8</v>
      </c>
      <c r="N9" s="87">
        <v>6</v>
      </c>
      <c r="O9" s="86"/>
      <c r="P9" s="87">
        <f aca="true" t="shared" si="2" ref="P9:P40">IF(O9="",N9,IF(AND(O9&gt;N9,O9&gt;=5),O9,MAX(N9,O9)))</f>
        <v>6</v>
      </c>
      <c r="Q9" s="87">
        <v>5</v>
      </c>
      <c r="R9" s="86"/>
      <c r="S9" s="87">
        <f aca="true" t="shared" si="3" ref="S9:S40">IF(R9="",Q9,IF(AND(R9&gt;Q9,R9&gt;=5),R9,MAX(Q9,R9)))</f>
        <v>5</v>
      </c>
      <c r="T9" s="86">
        <v>6</v>
      </c>
      <c r="U9" s="86"/>
      <c r="V9" s="87">
        <f aca="true" t="shared" si="4" ref="V9:V40">IF(U9="",T9,IF(AND(U9&gt;T9,U9&gt;=5),U9,MAX(T9,U9)))</f>
        <v>6</v>
      </c>
      <c r="W9" s="86">
        <f>'[2]TIN HOC DC'!$J10</f>
        <v>9</v>
      </c>
      <c r="X9" s="86"/>
      <c r="Y9" s="87">
        <f aca="true" t="shared" si="5" ref="Y9:Y40">IF(X9="",W9,IF(AND(X9&gt;W9,X9&gt;=5),X9,MAX(W9,X9)))</f>
        <v>9</v>
      </c>
      <c r="Z9" s="86">
        <f>'[2]GDTC 1'!$J10</f>
        <v>8</v>
      </c>
      <c r="AA9" s="86"/>
      <c r="AB9" s="87">
        <f aca="true" t="shared" si="6" ref="AB9:AB40">IF(AA9="",Z9,IF(AND(AA9&gt;Z9,AA9&gt;=5),AA9,MAX(Z9,AA9)))</f>
        <v>8</v>
      </c>
      <c r="AC9" s="107">
        <f aca="true" t="shared" si="7" ref="AC9:AC40">ROUND(SUMPRODUCT(H9:AB9,$H$8:$AB$8)/SUM($H$8:$AB$8),2)</f>
        <v>6.39</v>
      </c>
      <c r="AD9" s="108" t="str">
        <f aca="true" t="shared" si="8" ref="AD9:AD40">IF(AC9&gt;=9,"Xuất sắc",IF(AC9&gt;=8,"Giỏi",IF(AC9&gt;=7,"Khá",IF(AC9&gt;=6,"TBK",IF(AC9&gt;=5,"TB",IF(AC9&gt;=4,"Yếu","Kém"))))))</f>
        <v>TBK</v>
      </c>
    </row>
    <row r="10" spans="1:30" s="50" customFormat="1" ht="20.25" customHeight="1">
      <c r="A10" s="62">
        <v>2</v>
      </c>
      <c r="B10" s="63" t="s">
        <v>22</v>
      </c>
      <c r="C10" s="64" t="s">
        <v>23</v>
      </c>
      <c r="D10" s="62" t="s">
        <v>21</v>
      </c>
      <c r="E10" s="65" t="s">
        <v>25</v>
      </c>
      <c r="F10" s="62" t="s">
        <v>26</v>
      </c>
      <c r="G10" s="66" t="s">
        <v>24</v>
      </c>
      <c r="H10" s="88">
        <v>5</v>
      </c>
      <c r="I10" s="88"/>
      <c r="J10" s="101">
        <f t="shared" si="0"/>
        <v>5</v>
      </c>
      <c r="K10" s="88">
        <v>6</v>
      </c>
      <c r="L10" s="88"/>
      <c r="M10" s="101">
        <f t="shared" si="1"/>
        <v>6</v>
      </c>
      <c r="N10" s="101">
        <v>6</v>
      </c>
      <c r="O10" s="88"/>
      <c r="P10" s="101">
        <f t="shared" si="2"/>
        <v>6</v>
      </c>
      <c r="Q10" s="124">
        <v>3</v>
      </c>
      <c r="R10" s="123">
        <v>6</v>
      </c>
      <c r="S10" s="101">
        <f t="shared" si="3"/>
        <v>6</v>
      </c>
      <c r="T10" s="88">
        <v>5</v>
      </c>
      <c r="U10" s="88"/>
      <c r="V10" s="101">
        <f t="shared" si="4"/>
        <v>5</v>
      </c>
      <c r="W10" s="88">
        <f>'[2]TIN HOC DC'!$J11</f>
        <v>5</v>
      </c>
      <c r="X10" s="88"/>
      <c r="Y10" s="101">
        <f t="shared" si="5"/>
        <v>5</v>
      </c>
      <c r="Z10" s="88">
        <f>'[2]GDTC 1'!$J11</f>
        <v>6</v>
      </c>
      <c r="AA10" s="88"/>
      <c r="AB10" s="101">
        <f t="shared" si="6"/>
        <v>6</v>
      </c>
      <c r="AC10" s="109">
        <f t="shared" si="7"/>
        <v>5.52</v>
      </c>
      <c r="AD10" s="110" t="str">
        <f t="shared" si="8"/>
        <v>TB</v>
      </c>
    </row>
    <row r="11" spans="1:30" s="50" customFormat="1" ht="20.25" customHeight="1">
      <c r="A11" s="62">
        <v>3</v>
      </c>
      <c r="B11" s="63" t="s">
        <v>28</v>
      </c>
      <c r="C11" s="64" t="s">
        <v>29</v>
      </c>
      <c r="D11" s="62" t="s">
        <v>27</v>
      </c>
      <c r="E11" s="65" t="s">
        <v>30</v>
      </c>
      <c r="F11" s="62" t="s">
        <v>31</v>
      </c>
      <c r="G11" s="66" t="s">
        <v>24</v>
      </c>
      <c r="H11" s="88">
        <v>8</v>
      </c>
      <c r="I11" s="88"/>
      <c r="J11" s="101">
        <f t="shared" si="0"/>
        <v>8</v>
      </c>
      <c r="K11" s="88">
        <v>6</v>
      </c>
      <c r="L11" s="88"/>
      <c r="M11" s="101">
        <f t="shared" si="1"/>
        <v>6</v>
      </c>
      <c r="N11" s="101">
        <v>6</v>
      </c>
      <c r="O11" s="88"/>
      <c r="P11" s="101">
        <f t="shared" si="2"/>
        <v>6</v>
      </c>
      <c r="Q11" s="124">
        <v>3</v>
      </c>
      <c r="R11" s="123">
        <v>5</v>
      </c>
      <c r="S11" s="101">
        <f t="shared" si="3"/>
        <v>5</v>
      </c>
      <c r="T11" s="88">
        <v>6</v>
      </c>
      <c r="U11" s="88"/>
      <c r="V11" s="101">
        <f t="shared" si="4"/>
        <v>6</v>
      </c>
      <c r="W11" s="88">
        <f>'[2]TIN HOC DC'!$J12</f>
        <v>7</v>
      </c>
      <c r="X11" s="88"/>
      <c r="Y11" s="101">
        <f t="shared" si="5"/>
        <v>7</v>
      </c>
      <c r="Z11" s="88">
        <f>'[2]GDTC 1'!$J12</f>
        <v>6</v>
      </c>
      <c r="AA11" s="88"/>
      <c r="AB11" s="101">
        <f t="shared" si="6"/>
        <v>6</v>
      </c>
      <c r="AC11" s="109">
        <f t="shared" si="7"/>
        <v>6.3</v>
      </c>
      <c r="AD11" s="110" t="str">
        <f t="shared" si="8"/>
        <v>TBK</v>
      </c>
    </row>
    <row r="12" spans="1:30" s="50" customFormat="1" ht="20.25" customHeight="1">
      <c r="A12" s="62">
        <v>4</v>
      </c>
      <c r="B12" s="63" t="s">
        <v>33</v>
      </c>
      <c r="C12" s="64" t="s">
        <v>34</v>
      </c>
      <c r="D12" s="62" t="s">
        <v>32</v>
      </c>
      <c r="E12" s="65" t="s">
        <v>35</v>
      </c>
      <c r="F12" s="62" t="s">
        <v>36</v>
      </c>
      <c r="G12" s="66" t="s">
        <v>17</v>
      </c>
      <c r="H12" s="123">
        <v>3</v>
      </c>
      <c r="I12" s="123">
        <v>5</v>
      </c>
      <c r="J12" s="101">
        <f t="shared" si="0"/>
        <v>5</v>
      </c>
      <c r="K12" s="88">
        <v>7</v>
      </c>
      <c r="L12" s="88"/>
      <c r="M12" s="101">
        <f t="shared" si="1"/>
        <v>7</v>
      </c>
      <c r="N12" s="101">
        <v>5</v>
      </c>
      <c r="O12" s="88"/>
      <c r="P12" s="101">
        <f t="shared" si="2"/>
        <v>5</v>
      </c>
      <c r="Q12" s="101">
        <v>5</v>
      </c>
      <c r="R12" s="88"/>
      <c r="S12" s="101">
        <f t="shared" si="3"/>
        <v>5</v>
      </c>
      <c r="T12" s="88">
        <v>7</v>
      </c>
      <c r="U12" s="88"/>
      <c r="V12" s="101">
        <f t="shared" si="4"/>
        <v>7</v>
      </c>
      <c r="W12" s="88">
        <f>'[2]TIN HOC DC'!$J13</f>
        <v>8</v>
      </c>
      <c r="X12" s="88"/>
      <c r="Y12" s="101">
        <f t="shared" si="5"/>
        <v>8</v>
      </c>
      <c r="Z12" s="88">
        <f>'[2]GDTC 1'!$J13</f>
        <v>5</v>
      </c>
      <c r="AA12" s="88"/>
      <c r="AB12" s="101">
        <f t="shared" si="6"/>
        <v>5</v>
      </c>
      <c r="AC12" s="109">
        <f t="shared" si="7"/>
        <v>6.04</v>
      </c>
      <c r="AD12" s="110" t="str">
        <f t="shared" si="8"/>
        <v>TBK</v>
      </c>
    </row>
    <row r="13" spans="1:30" s="50" customFormat="1" ht="20.25" customHeight="1">
      <c r="A13" s="62">
        <v>5</v>
      </c>
      <c r="B13" s="63" t="s">
        <v>38</v>
      </c>
      <c r="C13" s="64" t="s">
        <v>39</v>
      </c>
      <c r="D13" s="62" t="s">
        <v>37</v>
      </c>
      <c r="E13" s="65" t="s">
        <v>40</v>
      </c>
      <c r="F13" s="62" t="s">
        <v>41</v>
      </c>
      <c r="G13" s="66" t="s">
        <v>17</v>
      </c>
      <c r="H13" s="88">
        <v>5</v>
      </c>
      <c r="I13" s="88"/>
      <c r="J13" s="101">
        <f t="shared" si="0"/>
        <v>5</v>
      </c>
      <c r="K13" s="88">
        <v>8</v>
      </c>
      <c r="L13" s="88"/>
      <c r="M13" s="101">
        <f t="shared" si="1"/>
        <v>8</v>
      </c>
      <c r="N13" s="101">
        <v>6</v>
      </c>
      <c r="O13" s="88"/>
      <c r="P13" s="101">
        <f t="shared" si="2"/>
        <v>6</v>
      </c>
      <c r="Q13" s="101">
        <v>7</v>
      </c>
      <c r="R13" s="88"/>
      <c r="S13" s="101">
        <f t="shared" si="3"/>
        <v>7</v>
      </c>
      <c r="T13" s="88">
        <v>6</v>
      </c>
      <c r="U13" s="88"/>
      <c r="V13" s="101">
        <f t="shared" si="4"/>
        <v>6</v>
      </c>
      <c r="W13" s="88">
        <f>'[2]TIN HOC DC'!$J14</f>
        <v>6</v>
      </c>
      <c r="X13" s="88"/>
      <c r="Y13" s="101">
        <f t="shared" si="5"/>
        <v>6</v>
      </c>
      <c r="Z13" s="88">
        <f>'[2]GDTC 1'!$J14</f>
        <v>8</v>
      </c>
      <c r="AA13" s="88"/>
      <c r="AB13" s="101">
        <f t="shared" si="6"/>
        <v>8</v>
      </c>
      <c r="AC13" s="109">
        <f t="shared" si="7"/>
        <v>6.3</v>
      </c>
      <c r="AD13" s="110" t="str">
        <f t="shared" si="8"/>
        <v>TBK</v>
      </c>
    </row>
    <row r="14" spans="1:30" s="50" customFormat="1" ht="20.25" customHeight="1">
      <c r="A14" s="62">
        <v>6</v>
      </c>
      <c r="B14" s="63" t="s">
        <v>43</v>
      </c>
      <c r="C14" s="64" t="s">
        <v>44</v>
      </c>
      <c r="D14" s="62" t="s">
        <v>42</v>
      </c>
      <c r="E14" s="65" t="s">
        <v>45</v>
      </c>
      <c r="F14" s="62" t="s">
        <v>46</v>
      </c>
      <c r="G14" s="66" t="s">
        <v>17</v>
      </c>
      <c r="H14" s="88">
        <v>7</v>
      </c>
      <c r="I14" s="88"/>
      <c r="J14" s="101">
        <f t="shared" si="0"/>
        <v>7</v>
      </c>
      <c r="K14" s="88">
        <v>8</v>
      </c>
      <c r="L14" s="88"/>
      <c r="M14" s="101">
        <f t="shared" si="1"/>
        <v>8</v>
      </c>
      <c r="N14" s="101">
        <v>6</v>
      </c>
      <c r="O14" s="88"/>
      <c r="P14" s="101">
        <f t="shared" si="2"/>
        <v>6</v>
      </c>
      <c r="Q14" s="101">
        <v>5</v>
      </c>
      <c r="R14" s="88"/>
      <c r="S14" s="101">
        <f t="shared" si="3"/>
        <v>5</v>
      </c>
      <c r="T14" s="88">
        <v>6</v>
      </c>
      <c r="U14" s="88"/>
      <c r="V14" s="101">
        <f t="shared" si="4"/>
        <v>6</v>
      </c>
      <c r="W14" s="88">
        <f>'[2]TIN HOC DC'!$J15</f>
        <v>6</v>
      </c>
      <c r="X14" s="88"/>
      <c r="Y14" s="101">
        <f t="shared" si="5"/>
        <v>6</v>
      </c>
      <c r="Z14" s="88">
        <f>'[2]GDTC 1'!$J15</f>
        <v>8</v>
      </c>
      <c r="AA14" s="88"/>
      <c r="AB14" s="101">
        <f t="shared" si="6"/>
        <v>8</v>
      </c>
      <c r="AC14" s="109">
        <f t="shared" si="7"/>
        <v>6.22</v>
      </c>
      <c r="AD14" s="110" t="str">
        <f t="shared" si="8"/>
        <v>TBK</v>
      </c>
    </row>
    <row r="15" spans="1:30" s="50" customFormat="1" ht="20.25" customHeight="1">
      <c r="A15" s="62">
        <v>7</v>
      </c>
      <c r="B15" s="63" t="s">
        <v>48</v>
      </c>
      <c r="C15" s="64" t="s">
        <v>49</v>
      </c>
      <c r="D15" s="62" t="s">
        <v>47</v>
      </c>
      <c r="E15" s="65" t="s">
        <v>50</v>
      </c>
      <c r="F15" s="62" t="s">
        <v>51</v>
      </c>
      <c r="G15" s="66" t="s">
        <v>17</v>
      </c>
      <c r="H15" s="88">
        <v>7</v>
      </c>
      <c r="I15" s="88"/>
      <c r="J15" s="101">
        <f t="shared" si="0"/>
        <v>7</v>
      </c>
      <c r="K15" s="88">
        <v>7</v>
      </c>
      <c r="L15" s="88"/>
      <c r="M15" s="101">
        <f t="shared" si="1"/>
        <v>7</v>
      </c>
      <c r="N15" s="101">
        <v>4</v>
      </c>
      <c r="O15" s="88">
        <v>6</v>
      </c>
      <c r="P15" s="101">
        <f t="shared" si="2"/>
        <v>6</v>
      </c>
      <c r="Q15" s="101">
        <v>7</v>
      </c>
      <c r="R15" s="88"/>
      <c r="S15" s="101">
        <f t="shared" si="3"/>
        <v>7</v>
      </c>
      <c r="T15" s="88">
        <v>6</v>
      </c>
      <c r="U15" s="88"/>
      <c r="V15" s="101">
        <f t="shared" si="4"/>
        <v>6</v>
      </c>
      <c r="W15" s="88">
        <f>'[2]TIN HOC DC'!$J16</f>
        <v>6</v>
      </c>
      <c r="X15" s="88"/>
      <c r="Y15" s="101">
        <f t="shared" si="5"/>
        <v>6</v>
      </c>
      <c r="Z15" s="88">
        <f>'[2]GDTC 1'!$J16</f>
        <v>7</v>
      </c>
      <c r="AA15" s="88"/>
      <c r="AB15" s="101">
        <f t="shared" si="6"/>
        <v>7</v>
      </c>
      <c r="AC15" s="109">
        <f t="shared" si="7"/>
        <v>6.52</v>
      </c>
      <c r="AD15" s="110" t="str">
        <f t="shared" si="8"/>
        <v>TBK</v>
      </c>
    </row>
    <row r="16" spans="1:30" s="50" customFormat="1" ht="20.25" customHeight="1">
      <c r="A16" s="62">
        <v>8</v>
      </c>
      <c r="B16" s="63" t="s">
        <v>53</v>
      </c>
      <c r="C16" s="64" t="s">
        <v>54</v>
      </c>
      <c r="D16" s="62" t="s">
        <v>52</v>
      </c>
      <c r="E16" s="65" t="s">
        <v>55</v>
      </c>
      <c r="F16" s="62" t="s">
        <v>56</v>
      </c>
      <c r="G16" s="66" t="s">
        <v>17</v>
      </c>
      <c r="H16" s="88">
        <v>8</v>
      </c>
      <c r="I16" s="88"/>
      <c r="J16" s="101">
        <f t="shared" si="0"/>
        <v>8</v>
      </c>
      <c r="K16" s="88">
        <v>6</v>
      </c>
      <c r="L16" s="88"/>
      <c r="M16" s="101">
        <f t="shared" si="1"/>
        <v>6</v>
      </c>
      <c r="N16" s="101">
        <v>7</v>
      </c>
      <c r="O16" s="88"/>
      <c r="P16" s="101">
        <f t="shared" si="2"/>
        <v>7</v>
      </c>
      <c r="Q16" s="101">
        <v>5</v>
      </c>
      <c r="R16" s="88"/>
      <c r="S16" s="101">
        <f t="shared" si="3"/>
        <v>5</v>
      </c>
      <c r="T16" s="88">
        <v>6</v>
      </c>
      <c r="U16" s="88"/>
      <c r="V16" s="101">
        <f t="shared" si="4"/>
        <v>6</v>
      </c>
      <c r="W16" s="88">
        <f>'[2]TIN HOC DC'!$J17</f>
        <v>5</v>
      </c>
      <c r="X16" s="88"/>
      <c r="Y16" s="101">
        <f t="shared" si="5"/>
        <v>5</v>
      </c>
      <c r="Z16" s="88">
        <f>'[2]GDTC 1'!$J17</f>
        <v>8</v>
      </c>
      <c r="AA16" s="88"/>
      <c r="AB16" s="101">
        <f t="shared" si="6"/>
        <v>8</v>
      </c>
      <c r="AC16" s="109">
        <f t="shared" si="7"/>
        <v>6.13</v>
      </c>
      <c r="AD16" s="110" t="str">
        <f t="shared" si="8"/>
        <v>TBK</v>
      </c>
    </row>
    <row r="17" spans="1:30" s="50" customFormat="1" ht="20.25" customHeight="1">
      <c r="A17" s="62">
        <v>9</v>
      </c>
      <c r="B17" s="63" t="s">
        <v>58</v>
      </c>
      <c r="C17" s="64" t="s">
        <v>59</v>
      </c>
      <c r="D17" s="62" t="s">
        <v>57</v>
      </c>
      <c r="E17" s="65" t="s">
        <v>60</v>
      </c>
      <c r="F17" s="62" t="s">
        <v>26</v>
      </c>
      <c r="G17" s="66" t="s">
        <v>17</v>
      </c>
      <c r="H17" s="88">
        <v>5</v>
      </c>
      <c r="I17" s="88"/>
      <c r="J17" s="101">
        <f t="shared" si="0"/>
        <v>5</v>
      </c>
      <c r="K17" s="88">
        <v>8</v>
      </c>
      <c r="L17" s="88"/>
      <c r="M17" s="101">
        <f t="shared" si="1"/>
        <v>8</v>
      </c>
      <c r="N17" s="101">
        <v>6</v>
      </c>
      <c r="O17" s="88"/>
      <c r="P17" s="101">
        <f t="shared" si="2"/>
        <v>6</v>
      </c>
      <c r="Q17" s="101">
        <v>5</v>
      </c>
      <c r="R17" s="88"/>
      <c r="S17" s="101">
        <f t="shared" si="3"/>
        <v>5</v>
      </c>
      <c r="T17" s="88">
        <v>6</v>
      </c>
      <c r="U17" s="88"/>
      <c r="V17" s="101">
        <f t="shared" si="4"/>
        <v>6</v>
      </c>
      <c r="W17" s="88">
        <f>'[2]TIN HOC DC'!$J18</f>
        <v>8</v>
      </c>
      <c r="X17" s="88"/>
      <c r="Y17" s="101">
        <f t="shared" si="5"/>
        <v>8</v>
      </c>
      <c r="Z17" s="88">
        <f>'[2]GDTC 1'!$J18</f>
        <v>6</v>
      </c>
      <c r="AA17" s="88"/>
      <c r="AB17" s="101">
        <f t="shared" si="6"/>
        <v>6</v>
      </c>
      <c r="AC17" s="109">
        <f t="shared" si="7"/>
        <v>6.22</v>
      </c>
      <c r="AD17" s="110" t="str">
        <f t="shared" si="8"/>
        <v>TBK</v>
      </c>
    </row>
    <row r="18" spans="1:30" s="50" customFormat="1" ht="20.25" customHeight="1">
      <c r="A18" s="62">
        <v>10</v>
      </c>
      <c r="B18" s="63" t="s">
        <v>62</v>
      </c>
      <c r="C18" s="64" t="s">
        <v>63</v>
      </c>
      <c r="D18" s="62" t="s">
        <v>61</v>
      </c>
      <c r="E18" s="65" t="s">
        <v>64</v>
      </c>
      <c r="F18" s="62" t="s">
        <v>65</v>
      </c>
      <c r="G18" s="66" t="s">
        <v>17</v>
      </c>
      <c r="H18" s="88">
        <v>5</v>
      </c>
      <c r="I18" s="88"/>
      <c r="J18" s="101">
        <f t="shared" si="0"/>
        <v>5</v>
      </c>
      <c r="K18" s="88">
        <v>7</v>
      </c>
      <c r="L18" s="88"/>
      <c r="M18" s="101">
        <f t="shared" si="1"/>
        <v>7</v>
      </c>
      <c r="N18" s="101">
        <v>4</v>
      </c>
      <c r="O18" s="88">
        <v>7</v>
      </c>
      <c r="P18" s="101">
        <f t="shared" si="2"/>
        <v>7</v>
      </c>
      <c r="Q18" s="101">
        <v>5</v>
      </c>
      <c r="R18" s="88"/>
      <c r="S18" s="101">
        <f t="shared" si="3"/>
        <v>5</v>
      </c>
      <c r="T18" s="88">
        <v>6</v>
      </c>
      <c r="U18" s="88"/>
      <c r="V18" s="101">
        <f t="shared" si="4"/>
        <v>6</v>
      </c>
      <c r="W18" s="88">
        <f>'[2]TIN HOC DC'!$J19</f>
        <v>7</v>
      </c>
      <c r="X18" s="88"/>
      <c r="Y18" s="101">
        <f t="shared" si="5"/>
        <v>7</v>
      </c>
      <c r="Z18" s="88">
        <f>'[2]GDTC 1'!$J19</f>
        <v>6</v>
      </c>
      <c r="AA18" s="88"/>
      <c r="AB18" s="101">
        <f t="shared" si="6"/>
        <v>6</v>
      </c>
      <c r="AC18" s="109">
        <f t="shared" si="7"/>
        <v>6.09</v>
      </c>
      <c r="AD18" s="110" t="str">
        <f t="shared" si="8"/>
        <v>TBK</v>
      </c>
    </row>
    <row r="19" spans="1:30" s="50" customFormat="1" ht="20.25" customHeight="1">
      <c r="A19" s="62">
        <v>11</v>
      </c>
      <c r="B19" s="63" t="s">
        <v>67</v>
      </c>
      <c r="C19" s="64" t="s">
        <v>68</v>
      </c>
      <c r="D19" s="62" t="s">
        <v>66</v>
      </c>
      <c r="E19" s="65" t="s">
        <v>69</v>
      </c>
      <c r="F19" s="62" t="s">
        <v>46</v>
      </c>
      <c r="G19" s="66" t="s">
        <v>24</v>
      </c>
      <c r="H19" s="88">
        <v>8</v>
      </c>
      <c r="I19" s="88"/>
      <c r="J19" s="101">
        <f t="shared" si="0"/>
        <v>8</v>
      </c>
      <c r="K19" s="88">
        <v>7</v>
      </c>
      <c r="L19" s="88"/>
      <c r="M19" s="101">
        <f t="shared" si="1"/>
        <v>7</v>
      </c>
      <c r="N19" s="101">
        <v>6</v>
      </c>
      <c r="O19" s="88"/>
      <c r="P19" s="101">
        <f t="shared" si="2"/>
        <v>6</v>
      </c>
      <c r="Q19" s="101">
        <v>5</v>
      </c>
      <c r="R19" s="88"/>
      <c r="S19" s="101">
        <f t="shared" si="3"/>
        <v>5</v>
      </c>
      <c r="T19" s="88">
        <v>6</v>
      </c>
      <c r="U19" s="88"/>
      <c r="V19" s="101">
        <f t="shared" si="4"/>
        <v>6</v>
      </c>
      <c r="W19" s="88">
        <f>'[2]TIN HOC DC'!$J20</f>
        <v>6</v>
      </c>
      <c r="X19" s="88"/>
      <c r="Y19" s="101">
        <f t="shared" si="5"/>
        <v>6</v>
      </c>
      <c r="Z19" s="88">
        <f>'[2]GDTC 1'!$J20</f>
        <v>5</v>
      </c>
      <c r="AA19" s="88"/>
      <c r="AB19" s="101">
        <f t="shared" si="6"/>
        <v>5</v>
      </c>
      <c r="AC19" s="109">
        <f t="shared" si="7"/>
        <v>6.26</v>
      </c>
      <c r="AD19" s="110" t="str">
        <f t="shared" si="8"/>
        <v>TBK</v>
      </c>
    </row>
    <row r="20" spans="1:30" s="50" customFormat="1" ht="20.25" customHeight="1">
      <c r="A20" s="62">
        <v>12</v>
      </c>
      <c r="B20" s="63" t="s">
        <v>71</v>
      </c>
      <c r="C20" s="64" t="s">
        <v>72</v>
      </c>
      <c r="D20" s="62" t="s">
        <v>70</v>
      </c>
      <c r="E20" s="65" t="s">
        <v>73</v>
      </c>
      <c r="F20" s="62" t="s">
        <v>26</v>
      </c>
      <c r="G20" s="66" t="s">
        <v>17</v>
      </c>
      <c r="H20" s="88">
        <v>10</v>
      </c>
      <c r="I20" s="88"/>
      <c r="J20" s="101">
        <f t="shared" si="0"/>
        <v>10</v>
      </c>
      <c r="K20" s="88">
        <v>7</v>
      </c>
      <c r="L20" s="88"/>
      <c r="M20" s="101">
        <f t="shared" si="1"/>
        <v>7</v>
      </c>
      <c r="N20" s="101">
        <v>6</v>
      </c>
      <c r="O20" s="88"/>
      <c r="P20" s="101">
        <f t="shared" si="2"/>
        <v>6</v>
      </c>
      <c r="Q20" s="101">
        <v>5</v>
      </c>
      <c r="R20" s="88"/>
      <c r="S20" s="101">
        <f t="shared" si="3"/>
        <v>5</v>
      </c>
      <c r="T20" s="88">
        <v>6</v>
      </c>
      <c r="U20" s="88"/>
      <c r="V20" s="101">
        <f t="shared" si="4"/>
        <v>6</v>
      </c>
      <c r="W20" s="88">
        <f>'[2]TIN HOC DC'!$J21</f>
        <v>6</v>
      </c>
      <c r="X20" s="88"/>
      <c r="Y20" s="101">
        <f t="shared" si="5"/>
        <v>6</v>
      </c>
      <c r="Z20" s="88">
        <f>'[2]GDTC 1'!$J21</f>
        <v>6</v>
      </c>
      <c r="AA20" s="88"/>
      <c r="AB20" s="101">
        <f t="shared" si="6"/>
        <v>6</v>
      </c>
      <c r="AC20" s="109">
        <f t="shared" si="7"/>
        <v>6.61</v>
      </c>
      <c r="AD20" s="110" t="str">
        <f t="shared" si="8"/>
        <v>TBK</v>
      </c>
    </row>
    <row r="21" spans="1:30" s="50" customFormat="1" ht="20.25" customHeight="1">
      <c r="A21" s="62">
        <v>13</v>
      </c>
      <c r="B21" s="63" t="s">
        <v>75</v>
      </c>
      <c r="C21" s="64" t="s">
        <v>76</v>
      </c>
      <c r="D21" s="62" t="s">
        <v>74</v>
      </c>
      <c r="E21" s="65" t="s">
        <v>77</v>
      </c>
      <c r="F21" s="62" t="s">
        <v>78</v>
      </c>
      <c r="G21" s="66" t="s">
        <v>24</v>
      </c>
      <c r="H21" s="88">
        <v>7</v>
      </c>
      <c r="I21" s="88"/>
      <c r="J21" s="101">
        <f t="shared" si="0"/>
        <v>7</v>
      </c>
      <c r="K21" s="88">
        <v>5</v>
      </c>
      <c r="L21" s="88"/>
      <c r="M21" s="101">
        <f t="shared" si="1"/>
        <v>5</v>
      </c>
      <c r="N21" s="101">
        <v>6</v>
      </c>
      <c r="O21" s="88"/>
      <c r="P21" s="101">
        <f t="shared" si="2"/>
        <v>6</v>
      </c>
      <c r="Q21" s="124">
        <v>3</v>
      </c>
      <c r="R21" s="123">
        <v>5</v>
      </c>
      <c r="S21" s="101">
        <f t="shared" si="3"/>
        <v>5</v>
      </c>
      <c r="T21" s="88">
        <v>8</v>
      </c>
      <c r="U21" s="88"/>
      <c r="V21" s="101">
        <f t="shared" si="4"/>
        <v>8</v>
      </c>
      <c r="W21" s="123">
        <f>'[2]TIN HOC DC'!$J22</f>
        <v>4</v>
      </c>
      <c r="X21" s="123">
        <v>5</v>
      </c>
      <c r="Y21" s="101">
        <f t="shared" si="5"/>
        <v>5</v>
      </c>
      <c r="Z21" s="88">
        <f>'[2]GDTC 1'!$J22</f>
        <v>5</v>
      </c>
      <c r="AA21" s="88"/>
      <c r="AB21" s="101">
        <f t="shared" si="6"/>
        <v>5</v>
      </c>
      <c r="AC21" s="109">
        <f t="shared" si="7"/>
        <v>5.91</v>
      </c>
      <c r="AD21" s="110" t="str">
        <f t="shared" si="8"/>
        <v>TB</v>
      </c>
    </row>
    <row r="22" spans="1:30" s="50" customFormat="1" ht="20.25" customHeight="1">
      <c r="A22" s="62">
        <v>14</v>
      </c>
      <c r="B22" s="63" t="s">
        <v>80</v>
      </c>
      <c r="C22" s="64" t="s">
        <v>81</v>
      </c>
      <c r="D22" s="62" t="s">
        <v>79</v>
      </c>
      <c r="E22" s="65" t="s">
        <v>82</v>
      </c>
      <c r="F22" s="62" t="s">
        <v>83</v>
      </c>
      <c r="G22" s="66" t="s">
        <v>17</v>
      </c>
      <c r="H22" s="123">
        <v>3</v>
      </c>
      <c r="I22" s="123">
        <v>5</v>
      </c>
      <c r="J22" s="101">
        <f t="shared" si="0"/>
        <v>5</v>
      </c>
      <c r="K22" s="88">
        <v>8</v>
      </c>
      <c r="L22" s="88"/>
      <c r="M22" s="101">
        <f t="shared" si="1"/>
        <v>8</v>
      </c>
      <c r="N22" s="101">
        <v>7</v>
      </c>
      <c r="O22" s="88"/>
      <c r="P22" s="101">
        <f t="shared" si="2"/>
        <v>7</v>
      </c>
      <c r="Q22" s="101">
        <v>5</v>
      </c>
      <c r="R22" s="88"/>
      <c r="S22" s="101">
        <f t="shared" si="3"/>
        <v>5</v>
      </c>
      <c r="T22" s="88">
        <v>6</v>
      </c>
      <c r="U22" s="88"/>
      <c r="V22" s="101">
        <f t="shared" si="4"/>
        <v>6</v>
      </c>
      <c r="W22" s="88">
        <f>'[2]TIN HOC DC'!$J23</f>
        <v>5</v>
      </c>
      <c r="X22" s="88"/>
      <c r="Y22" s="101">
        <f t="shared" si="5"/>
        <v>5</v>
      </c>
      <c r="Z22" s="88">
        <f>'[2]GDTC 1'!$J23</f>
        <v>7</v>
      </c>
      <c r="AA22" s="88"/>
      <c r="AB22" s="101">
        <f t="shared" si="6"/>
        <v>7</v>
      </c>
      <c r="AC22" s="109">
        <f t="shared" si="7"/>
        <v>5.87</v>
      </c>
      <c r="AD22" s="110" t="str">
        <f t="shared" si="8"/>
        <v>TB</v>
      </c>
    </row>
    <row r="23" spans="1:30" s="50" customFormat="1" ht="20.25" customHeight="1">
      <c r="A23" s="62">
        <v>15</v>
      </c>
      <c r="B23" s="63" t="s">
        <v>85</v>
      </c>
      <c r="C23" s="64" t="s">
        <v>86</v>
      </c>
      <c r="D23" s="62" t="s">
        <v>84</v>
      </c>
      <c r="E23" s="65" t="s">
        <v>87</v>
      </c>
      <c r="F23" s="62" t="s">
        <v>88</v>
      </c>
      <c r="G23" s="66" t="s">
        <v>17</v>
      </c>
      <c r="H23" s="88">
        <v>10</v>
      </c>
      <c r="I23" s="88"/>
      <c r="J23" s="101">
        <f t="shared" si="0"/>
        <v>10</v>
      </c>
      <c r="K23" s="88">
        <v>7</v>
      </c>
      <c r="L23" s="88"/>
      <c r="M23" s="101">
        <f t="shared" si="1"/>
        <v>7</v>
      </c>
      <c r="N23" s="101">
        <v>7</v>
      </c>
      <c r="O23" s="88"/>
      <c r="P23" s="101">
        <f t="shared" si="2"/>
        <v>7</v>
      </c>
      <c r="Q23" s="101">
        <v>7</v>
      </c>
      <c r="R23" s="88"/>
      <c r="S23" s="101">
        <f t="shared" si="3"/>
        <v>7</v>
      </c>
      <c r="T23" s="88">
        <v>9</v>
      </c>
      <c r="U23" s="88"/>
      <c r="V23" s="101">
        <f t="shared" si="4"/>
        <v>9</v>
      </c>
      <c r="W23" s="88">
        <f>'[2]TIN HOC DC'!$J24</f>
        <v>7</v>
      </c>
      <c r="X23" s="88"/>
      <c r="Y23" s="101">
        <f t="shared" si="5"/>
        <v>7</v>
      </c>
      <c r="Z23" s="88">
        <f>'[2]GDTC 1'!$J24</f>
        <v>8</v>
      </c>
      <c r="AA23" s="88"/>
      <c r="AB23" s="101">
        <f t="shared" si="6"/>
        <v>8</v>
      </c>
      <c r="AC23" s="109">
        <f t="shared" si="7"/>
        <v>7.78</v>
      </c>
      <c r="AD23" s="110" t="str">
        <f t="shared" si="8"/>
        <v>Khá</v>
      </c>
    </row>
    <row r="24" spans="1:30" s="50" customFormat="1" ht="20.25" customHeight="1">
      <c r="A24" s="62">
        <v>16</v>
      </c>
      <c r="B24" s="63" t="s">
        <v>90</v>
      </c>
      <c r="C24" s="64" t="s">
        <v>91</v>
      </c>
      <c r="D24" s="62" t="s">
        <v>89</v>
      </c>
      <c r="E24" s="65" t="s">
        <v>92</v>
      </c>
      <c r="F24" s="62" t="s">
        <v>93</v>
      </c>
      <c r="G24" s="66" t="s">
        <v>17</v>
      </c>
      <c r="H24" s="88">
        <v>5</v>
      </c>
      <c r="I24" s="88"/>
      <c r="J24" s="101">
        <f t="shared" si="0"/>
        <v>5</v>
      </c>
      <c r="K24" s="88">
        <v>8</v>
      </c>
      <c r="L24" s="88"/>
      <c r="M24" s="101">
        <f t="shared" si="1"/>
        <v>8</v>
      </c>
      <c r="N24" s="101">
        <v>6</v>
      </c>
      <c r="O24" s="88"/>
      <c r="P24" s="101">
        <f t="shared" si="2"/>
        <v>6</v>
      </c>
      <c r="Q24" s="101">
        <v>6</v>
      </c>
      <c r="R24" s="88"/>
      <c r="S24" s="101">
        <f t="shared" si="3"/>
        <v>6</v>
      </c>
      <c r="T24" s="88">
        <v>6</v>
      </c>
      <c r="U24" s="88"/>
      <c r="V24" s="101">
        <f t="shared" si="4"/>
        <v>6</v>
      </c>
      <c r="W24" s="88">
        <f>'[2]TIN HOC DC'!$J25</f>
        <v>7</v>
      </c>
      <c r="X24" s="88"/>
      <c r="Y24" s="101">
        <f t="shared" si="5"/>
        <v>7</v>
      </c>
      <c r="Z24" s="88">
        <f>'[2]GDTC 1'!$J25</f>
        <v>5</v>
      </c>
      <c r="AA24" s="88"/>
      <c r="AB24" s="101">
        <f t="shared" si="6"/>
        <v>5</v>
      </c>
      <c r="AC24" s="109">
        <f t="shared" si="7"/>
        <v>6.26</v>
      </c>
      <c r="AD24" s="110" t="str">
        <f t="shared" si="8"/>
        <v>TBK</v>
      </c>
    </row>
    <row r="25" spans="1:30" s="50" customFormat="1" ht="20.25" customHeight="1">
      <c r="A25" s="62">
        <v>17</v>
      </c>
      <c r="B25" s="63" t="s">
        <v>95</v>
      </c>
      <c r="C25" s="64" t="s">
        <v>96</v>
      </c>
      <c r="D25" s="62" t="s">
        <v>94</v>
      </c>
      <c r="E25" s="65" t="s">
        <v>97</v>
      </c>
      <c r="F25" s="62" t="s">
        <v>98</v>
      </c>
      <c r="G25" s="66" t="s">
        <v>17</v>
      </c>
      <c r="H25" s="88">
        <v>8</v>
      </c>
      <c r="I25" s="88"/>
      <c r="J25" s="101">
        <f t="shared" si="0"/>
        <v>8</v>
      </c>
      <c r="K25" s="88">
        <v>5</v>
      </c>
      <c r="L25" s="88"/>
      <c r="M25" s="101">
        <f t="shared" si="1"/>
        <v>5</v>
      </c>
      <c r="N25" s="101">
        <v>7</v>
      </c>
      <c r="O25" s="88"/>
      <c r="P25" s="101">
        <f t="shared" si="2"/>
        <v>7</v>
      </c>
      <c r="Q25" s="124">
        <v>3</v>
      </c>
      <c r="R25" s="123"/>
      <c r="S25" s="101">
        <f t="shared" si="3"/>
        <v>3</v>
      </c>
      <c r="T25" s="88">
        <v>5</v>
      </c>
      <c r="U25" s="88"/>
      <c r="V25" s="101">
        <f t="shared" si="4"/>
        <v>5</v>
      </c>
      <c r="W25" s="88">
        <f>'[2]TIN HOC DC'!$J26</f>
        <v>5</v>
      </c>
      <c r="X25" s="88"/>
      <c r="Y25" s="101">
        <f t="shared" si="5"/>
        <v>5</v>
      </c>
      <c r="Z25" s="88">
        <f>'[2]GDTC 1'!$J26</f>
        <v>7</v>
      </c>
      <c r="AA25" s="88"/>
      <c r="AB25" s="101">
        <f t="shared" si="6"/>
        <v>7</v>
      </c>
      <c r="AC25" s="109">
        <f t="shared" si="7"/>
        <v>5.43</v>
      </c>
      <c r="AD25" s="110" t="str">
        <f t="shared" si="8"/>
        <v>TB</v>
      </c>
    </row>
    <row r="26" spans="1:30" s="50" customFormat="1" ht="20.25" customHeight="1">
      <c r="A26" s="62">
        <v>18</v>
      </c>
      <c r="B26" s="63" t="s">
        <v>100</v>
      </c>
      <c r="C26" s="64" t="s">
        <v>101</v>
      </c>
      <c r="D26" s="62" t="s">
        <v>99</v>
      </c>
      <c r="E26" s="65" t="s">
        <v>102</v>
      </c>
      <c r="F26" s="62" t="s">
        <v>36</v>
      </c>
      <c r="G26" s="66" t="s">
        <v>17</v>
      </c>
      <c r="H26" s="88">
        <v>6</v>
      </c>
      <c r="I26" s="88"/>
      <c r="J26" s="101">
        <f t="shared" si="0"/>
        <v>6</v>
      </c>
      <c r="K26" s="88">
        <v>8</v>
      </c>
      <c r="L26" s="88"/>
      <c r="M26" s="101">
        <f t="shared" si="1"/>
        <v>8</v>
      </c>
      <c r="N26" s="101">
        <v>8</v>
      </c>
      <c r="O26" s="88"/>
      <c r="P26" s="101">
        <f t="shared" si="2"/>
        <v>8</v>
      </c>
      <c r="Q26" s="101">
        <v>5</v>
      </c>
      <c r="R26" s="88"/>
      <c r="S26" s="101">
        <f t="shared" si="3"/>
        <v>5</v>
      </c>
      <c r="T26" s="88">
        <v>6</v>
      </c>
      <c r="U26" s="88"/>
      <c r="V26" s="101">
        <f t="shared" si="4"/>
        <v>6</v>
      </c>
      <c r="W26" s="88">
        <f>'[2]TIN HOC DC'!$J27</f>
        <v>6</v>
      </c>
      <c r="X26" s="88"/>
      <c r="Y26" s="101">
        <f t="shared" si="5"/>
        <v>6</v>
      </c>
      <c r="Z26" s="88">
        <f>'[2]GDTC 1'!$J27</f>
        <v>5</v>
      </c>
      <c r="AA26" s="88"/>
      <c r="AB26" s="101">
        <f t="shared" si="6"/>
        <v>5</v>
      </c>
      <c r="AC26" s="109">
        <f t="shared" si="7"/>
        <v>6.39</v>
      </c>
      <c r="AD26" s="110" t="str">
        <f t="shared" si="8"/>
        <v>TBK</v>
      </c>
    </row>
    <row r="27" spans="1:30" s="146" customFormat="1" ht="20.25" customHeight="1">
      <c r="A27" s="137">
        <v>19</v>
      </c>
      <c r="B27" s="138" t="s">
        <v>90</v>
      </c>
      <c r="C27" s="139" t="s">
        <v>104</v>
      </c>
      <c r="D27" s="137" t="s">
        <v>103</v>
      </c>
      <c r="E27" s="140" t="s">
        <v>105</v>
      </c>
      <c r="F27" s="137" t="s">
        <v>106</v>
      </c>
      <c r="G27" s="141" t="s">
        <v>17</v>
      </c>
      <c r="H27" s="142">
        <v>9</v>
      </c>
      <c r="I27" s="142"/>
      <c r="J27" s="143">
        <f t="shared" si="0"/>
        <v>9</v>
      </c>
      <c r="K27" s="142">
        <v>7</v>
      </c>
      <c r="L27" s="142"/>
      <c r="M27" s="143">
        <f t="shared" si="1"/>
        <v>7</v>
      </c>
      <c r="N27" s="143">
        <v>5</v>
      </c>
      <c r="O27" s="142"/>
      <c r="P27" s="143">
        <f t="shared" si="2"/>
        <v>5</v>
      </c>
      <c r="Q27" s="143">
        <v>5</v>
      </c>
      <c r="R27" s="142"/>
      <c r="S27" s="143">
        <f t="shared" si="3"/>
        <v>5</v>
      </c>
      <c r="T27" s="142">
        <v>6</v>
      </c>
      <c r="U27" s="142"/>
      <c r="V27" s="143">
        <f t="shared" si="4"/>
        <v>6</v>
      </c>
      <c r="W27" s="142">
        <f>'[2]TIN HOC DC'!$J28</f>
        <v>6</v>
      </c>
      <c r="X27" s="142"/>
      <c r="Y27" s="143">
        <f t="shared" si="5"/>
        <v>6</v>
      </c>
      <c r="Z27" s="142">
        <f>'[2]GDTC 1'!$J28</f>
        <v>8</v>
      </c>
      <c r="AA27" s="142"/>
      <c r="AB27" s="143">
        <f t="shared" si="6"/>
        <v>8</v>
      </c>
      <c r="AC27" s="144">
        <f t="shared" si="7"/>
        <v>6.26</v>
      </c>
      <c r="AD27" s="145" t="str">
        <f t="shared" si="8"/>
        <v>TBK</v>
      </c>
    </row>
    <row r="28" spans="1:30" s="50" customFormat="1" ht="20.25" customHeight="1">
      <c r="A28" s="62">
        <v>20</v>
      </c>
      <c r="B28" s="63" t="s">
        <v>15</v>
      </c>
      <c r="C28" s="64" t="s">
        <v>108</v>
      </c>
      <c r="D28" s="62" t="s">
        <v>107</v>
      </c>
      <c r="E28" s="65" t="s">
        <v>109</v>
      </c>
      <c r="F28" s="62" t="s">
        <v>110</v>
      </c>
      <c r="G28" s="66" t="s">
        <v>17</v>
      </c>
      <c r="H28" s="88">
        <v>5</v>
      </c>
      <c r="I28" s="88"/>
      <c r="J28" s="101">
        <f t="shared" si="0"/>
        <v>5</v>
      </c>
      <c r="K28" s="88">
        <v>8</v>
      </c>
      <c r="L28" s="88"/>
      <c r="M28" s="101">
        <f t="shared" si="1"/>
        <v>8</v>
      </c>
      <c r="N28" s="101">
        <v>7</v>
      </c>
      <c r="O28" s="88"/>
      <c r="P28" s="101">
        <f t="shared" si="2"/>
        <v>7</v>
      </c>
      <c r="Q28" s="101">
        <v>5</v>
      </c>
      <c r="R28" s="88"/>
      <c r="S28" s="101">
        <f t="shared" si="3"/>
        <v>5</v>
      </c>
      <c r="T28" s="88">
        <v>6</v>
      </c>
      <c r="U28" s="88"/>
      <c r="V28" s="101">
        <f t="shared" si="4"/>
        <v>6</v>
      </c>
      <c r="W28" s="88">
        <f>'[2]TIN HOC DC'!$J29</f>
        <v>6</v>
      </c>
      <c r="X28" s="88"/>
      <c r="Y28" s="101">
        <f t="shared" si="5"/>
        <v>6</v>
      </c>
      <c r="Z28" s="88">
        <f>'[2]GDTC 1'!$J29</f>
        <v>5</v>
      </c>
      <c r="AA28" s="88"/>
      <c r="AB28" s="101">
        <f t="shared" si="6"/>
        <v>5</v>
      </c>
      <c r="AC28" s="109">
        <f t="shared" si="7"/>
        <v>6.04</v>
      </c>
      <c r="AD28" s="110" t="str">
        <f t="shared" si="8"/>
        <v>TBK</v>
      </c>
    </row>
    <row r="29" spans="1:30" s="50" customFormat="1" ht="20.25" customHeight="1">
      <c r="A29" s="62">
        <v>21</v>
      </c>
      <c r="B29" s="63" t="s">
        <v>112</v>
      </c>
      <c r="C29" s="64" t="s">
        <v>113</v>
      </c>
      <c r="D29" s="62" t="s">
        <v>111</v>
      </c>
      <c r="E29" s="65" t="s">
        <v>114</v>
      </c>
      <c r="F29" s="62" t="s">
        <v>115</v>
      </c>
      <c r="G29" s="66" t="s">
        <v>17</v>
      </c>
      <c r="H29" s="88">
        <v>9</v>
      </c>
      <c r="I29" s="88"/>
      <c r="J29" s="101">
        <f t="shared" si="0"/>
        <v>9</v>
      </c>
      <c r="K29" s="88">
        <v>7</v>
      </c>
      <c r="L29" s="88"/>
      <c r="M29" s="101">
        <f t="shared" si="1"/>
        <v>7</v>
      </c>
      <c r="N29" s="101">
        <v>7</v>
      </c>
      <c r="O29" s="88"/>
      <c r="P29" s="101">
        <f t="shared" si="2"/>
        <v>7</v>
      </c>
      <c r="Q29" s="101">
        <v>5</v>
      </c>
      <c r="R29" s="88"/>
      <c r="S29" s="101">
        <f t="shared" si="3"/>
        <v>5</v>
      </c>
      <c r="T29" s="88">
        <v>9</v>
      </c>
      <c r="U29" s="88"/>
      <c r="V29" s="101">
        <f t="shared" si="4"/>
        <v>9</v>
      </c>
      <c r="W29" s="88">
        <f>'[2]TIN HOC DC'!$J30</f>
        <v>6</v>
      </c>
      <c r="X29" s="88"/>
      <c r="Y29" s="101">
        <f t="shared" si="5"/>
        <v>6</v>
      </c>
      <c r="Z29" s="88">
        <f>'[2]GDTC 1'!$J30</f>
        <v>5</v>
      </c>
      <c r="AA29" s="88"/>
      <c r="AB29" s="101">
        <f t="shared" si="6"/>
        <v>5</v>
      </c>
      <c r="AC29" s="109">
        <f t="shared" si="7"/>
        <v>7</v>
      </c>
      <c r="AD29" s="110" t="str">
        <f t="shared" si="8"/>
        <v>Khá</v>
      </c>
    </row>
    <row r="30" spans="1:30" s="50" customFormat="1" ht="20.25" customHeight="1">
      <c r="A30" s="62">
        <v>22</v>
      </c>
      <c r="B30" s="63" t="s">
        <v>117</v>
      </c>
      <c r="C30" s="64" t="s">
        <v>118</v>
      </c>
      <c r="D30" s="62" t="s">
        <v>116</v>
      </c>
      <c r="E30" s="65" t="s">
        <v>119</v>
      </c>
      <c r="F30" s="62" t="s">
        <v>120</v>
      </c>
      <c r="G30" s="66" t="s">
        <v>24</v>
      </c>
      <c r="H30" s="88">
        <v>5</v>
      </c>
      <c r="I30" s="88"/>
      <c r="J30" s="101">
        <f t="shared" si="0"/>
        <v>5</v>
      </c>
      <c r="K30" s="88">
        <v>6</v>
      </c>
      <c r="L30" s="88"/>
      <c r="M30" s="101">
        <f t="shared" si="1"/>
        <v>6</v>
      </c>
      <c r="N30" s="101">
        <v>5</v>
      </c>
      <c r="O30" s="88"/>
      <c r="P30" s="101">
        <f t="shared" si="2"/>
        <v>5</v>
      </c>
      <c r="Q30" s="124">
        <v>0</v>
      </c>
      <c r="R30" s="123"/>
      <c r="S30" s="101">
        <f t="shared" si="3"/>
        <v>0</v>
      </c>
      <c r="T30" s="88">
        <v>6</v>
      </c>
      <c r="U30" s="88"/>
      <c r="V30" s="101">
        <f t="shared" si="4"/>
        <v>6</v>
      </c>
      <c r="W30" s="88">
        <f>'[2]TIN HOC DC'!$J31</f>
        <v>5</v>
      </c>
      <c r="X30" s="88"/>
      <c r="Y30" s="101">
        <f t="shared" si="5"/>
        <v>5</v>
      </c>
      <c r="Z30" s="88">
        <f>'[2]GDTC 1'!$J31</f>
        <v>5</v>
      </c>
      <c r="AA30" s="88"/>
      <c r="AB30" s="101">
        <f t="shared" si="6"/>
        <v>5</v>
      </c>
      <c r="AC30" s="109">
        <f t="shared" si="7"/>
        <v>4.17</v>
      </c>
      <c r="AD30" s="110" t="str">
        <f t="shared" si="8"/>
        <v>Yếu</v>
      </c>
    </row>
    <row r="31" spans="1:30" s="50" customFormat="1" ht="20.25" customHeight="1">
      <c r="A31" s="62">
        <v>23</v>
      </c>
      <c r="B31" s="63" t="s">
        <v>122</v>
      </c>
      <c r="C31" s="64" t="s">
        <v>123</v>
      </c>
      <c r="D31" s="62" t="s">
        <v>121</v>
      </c>
      <c r="E31" s="65" t="s">
        <v>124</v>
      </c>
      <c r="F31" s="62" t="s">
        <v>36</v>
      </c>
      <c r="G31" s="66" t="s">
        <v>17</v>
      </c>
      <c r="H31" s="88">
        <v>6</v>
      </c>
      <c r="I31" s="62"/>
      <c r="J31" s="101">
        <f t="shared" si="0"/>
        <v>6</v>
      </c>
      <c r="K31" s="88">
        <v>7</v>
      </c>
      <c r="L31" s="62"/>
      <c r="M31" s="101">
        <f t="shared" si="1"/>
        <v>7</v>
      </c>
      <c r="N31" s="101">
        <v>7</v>
      </c>
      <c r="O31" s="62"/>
      <c r="P31" s="101">
        <f t="shared" si="2"/>
        <v>7</v>
      </c>
      <c r="Q31" s="101">
        <v>5</v>
      </c>
      <c r="R31" s="62"/>
      <c r="S31" s="101">
        <f t="shared" si="3"/>
        <v>5</v>
      </c>
      <c r="T31" s="88">
        <v>6</v>
      </c>
      <c r="U31" s="62"/>
      <c r="V31" s="101">
        <f t="shared" si="4"/>
        <v>6</v>
      </c>
      <c r="W31" s="88">
        <f>'[2]TIN HOC DC'!$J32</f>
        <v>7</v>
      </c>
      <c r="X31" s="62"/>
      <c r="Y31" s="101">
        <f t="shared" si="5"/>
        <v>7</v>
      </c>
      <c r="Z31" s="88">
        <f>'[2]GDTC 1'!$J32</f>
        <v>5</v>
      </c>
      <c r="AA31" s="62"/>
      <c r="AB31" s="101">
        <f t="shared" si="6"/>
        <v>5</v>
      </c>
      <c r="AC31" s="109">
        <f t="shared" si="7"/>
        <v>6.26</v>
      </c>
      <c r="AD31" s="110" t="str">
        <f t="shared" si="8"/>
        <v>TBK</v>
      </c>
    </row>
    <row r="32" spans="1:30" s="50" customFormat="1" ht="20.25" customHeight="1">
      <c r="A32" s="62">
        <v>24</v>
      </c>
      <c r="B32" s="63" t="s">
        <v>126</v>
      </c>
      <c r="C32" s="64" t="s">
        <v>127</v>
      </c>
      <c r="D32" s="62" t="s">
        <v>125</v>
      </c>
      <c r="E32" s="65" t="s">
        <v>128</v>
      </c>
      <c r="F32" s="62" t="s">
        <v>129</v>
      </c>
      <c r="G32" s="66" t="s">
        <v>17</v>
      </c>
      <c r="H32" s="123">
        <v>1</v>
      </c>
      <c r="I32" s="125"/>
      <c r="J32" s="101">
        <f t="shared" si="0"/>
        <v>1</v>
      </c>
      <c r="K32" s="88">
        <v>4</v>
      </c>
      <c r="L32" s="62"/>
      <c r="M32" s="101">
        <f t="shared" si="1"/>
        <v>4</v>
      </c>
      <c r="N32" s="101">
        <v>2</v>
      </c>
      <c r="O32" s="62"/>
      <c r="P32" s="101">
        <f t="shared" si="2"/>
        <v>2</v>
      </c>
      <c r="Q32" s="124">
        <v>0</v>
      </c>
      <c r="R32" s="125"/>
      <c r="S32" s="101">
        <f t="shared" si="3"/>
        <v>0</v>
      </c>
      <c r="T32" s="88">
        <v>2</v>
      </c>
      <c r="U32" s="62"/>
      <c r="V32" s="101">
        <f t="shared" si="4"/>
        <v>2</v>
      </c>
      <c r="W32" s="123">
        <f>'[2]TIN HOC DC'!$J33</f>
        <v>1</v>
      </c>
      <c r="X32" s="125"/>
      <c r="Y32" s="101">
        <f t="shared" si="5"/>
        <v>1</v>
      </c>
      <c r="Z32" s="88">
        <f>'[2]GDTC 1'!$J33</f>
        <v>7</v>
      </c>
      <c r="AA32" s="62"/>
      <c r="AB32" s="101">
        <f t="shared" si="6"/>
        <v>7</v>
      </c>
      <c r="AC32" s="109">
        <f t="shared" si="7"/>
        <v>1.48</v>
      </c>
      <c r="AD32" s="110" t="str">
        <f t="shared" si="8"/>
        <v>Kém</v>
      </c>
    </row>
    <row r="33" spans="1:30" s="50" customFormat="1" ht="20.25" customHeight="1">
      <c r="A33" s="62">
        <v>25</v>
      </c>
      <c r="B33" s="63" t="s">
        <v>131</v>
      </c>
      <c r="C33" s="64" t="s">
        <v>127</v>
      </c>
      <c r="D33" s="62" t="s">
        <v>130</v>
      </c>
      <c r="E33" s="65" t="s">
        <v>132</v>
      </c>
      <c r="F33" s="62" t="s">
        <v>133</v>
      </c>
      <c r="G33" s="66" t="s">
        <v>17</v>
      </c>
      <c r="H33" s="88">
        <v>5</v>
      </c>
      <c r="I33" s="62"/>
      <c r="J33" s="101">
        <f t="shared" si="0"/>
        <v>5</v>
      </c>
      <c r="K33" s="88">
        <v>8</v>
      </c>
      <c r="L33" s="62"/>
      <c r="M33" s="101">
        <f t="shared" si="1"/>
        <v>8</v>
      </c>
      <c r="N33" s="101">
        <v>6</v>
      </c>
      <c r="O33" s="62"/>
      <c r="P33" s="101">
        <f t="shared" si="2"/>
        <v>6</v>
      </c>
      <c r="Q33" s="101">
        <v>5</v>
      </c>
      <c r="R33" s="62"/>
      <c r="S33" s="101">
        <f t="shared" si="3"/>
        <v>5</v>
      </c>
      <c r="T33" s="88">
        <v>8</v>
      </c>
      <c r="U33" s="62"/>
      <c r="V33" s="101">
        <f t="shared" si="4"/>
        <v>8</v>
      </c>
      <c r="W33" s="88">
        <f>'[2]TIN HOC DC'!$J34</f>
        <v>5</v>
      </c>
      <c r="X33" s="62"/>
      <c r="Y33" s="101">
        <f t="shared" si="5"/>
        <v>5</v>
      </c>
      <c r="Z33" s="88">
        <f>'[2]GDTC 1'!$J34</f>
        <v>5</v>
      </c>
      <c r="AA33" s="62"/>
      <c r="AB33" s="101">
        <f t="shared" si="6"/>
        <v>5</v>
      </c>
      <c r="AC33" s="109">
        <f t="shared" si="7"/>
        <v>5.96</v>
      </c>
      <c r="AD33" s="110" t="str">
        <f t="shared" si="8"/>
        <v>TB</v>
      </c>
    </row>
    <row r="34" spans="1:30" s="50" customFormat="1" ht="20.25" customHeight="1">
      <c r="A34" s="62">
        <v>26</v>
      </c>
      <c r="B34" s="63" t="s">
        <v>15</v>
      </c>
      <c r="C34" s="64" t="s">
        <v>127</v>
      </c>
      <c r="D34" s="62" t="s">
        <v>134</v>
      </c>
      <c r="E34" s="65" t="s">
        <v>135</v>
      </c>
      <c r="F34" s="62" t="s">
        <v>98</v>
      </c>
      <c r="G34" s="66" t="s">
        <v>17</v>
      </c>
      <c r="H34" s="88">
        <v>6</v>
      </c>
      <c r="I34" s="62"/>
      <c r="J34" s="101">
        <f t="shared" si="0"/>
        <v>6</v>
      </c>
      <c r="K34" s="88">
        <v>7</v>
      </c>
      <c r="L34" s="62"/>
      <c r="M34" s="101">
        <f t="shared" si="1"/>
        <v>7</v>
      </c>
      <c r="N34" s="101">
        <v>7</v>
      </c>
      <c r="O34" s="62"/>
      <c r="P34" s="101">
        <f t="shared" si="2"/>
        <v>7</v>
      </c>
      <c r="Q34" s="101">
        <v>6</v>
      </c>
      <c r="R34" s="62"/>
      <c r="S34" s="101">
        <f t="shared" si="3"/>
        <v>6</v>
      </c>
      <c r="T34" s="88">
        <v>6</v>
      </c>
      <c r="U34" s="62"/>
      <c r="V34" s="101">
        <f t="shared" si="4"/>
        <v>6</v>
      </c>
      <c r="W34" s="88">
        <f>'[2]TIN HOC DC'!$J35</f>
        <v>8</v>
      </c>
      <c r="X34" s="62"/>
      <c r="Y34" s="101">
        <f t="shared" si="5"/>
        <v>8</v>
      </c>
      <c r="Z34" s="88">
        <f>'[2]GDTC 1'!$J35</f>
        <v>7</v>
      </c>
      <c r="AA34" s="62"/>
      <c r="AB34" s="101">
        <f t="shared" si="6"/>
        <v>7</v>
      </c>
      <c r="AC34" s="109">
        <f t="shared" si="7"/>
        <v>6.65</v>
      </c>
      <c r="AD34" s="110" t="str">
        <f t="shared" si="8"/>
        <v>TBK</v>
      </c>
    </row>
    <row r="35" spans="1:30" s="50" customFormat="1" ht="20.25" customHeight="1">
      <c r="A35" s="62">
        <v>27</v>
      </c>
      <c r="B35" s="63" t="s">
        <v>137</v>
      </c>
      <c r="C35" s="64" t="s">
        <v>127</v>
      </c>
      <c r="D35" s="62" t="s">
        <v>136</v>
      </c>
      <c r="E35" s="65" t="s">
        <v>138</v>
      </c>
      <c r="F35" s="62" t="s">
        <v>65</v>
      </c>
      <c r="G35" s="66" t="s">
        <v>17</v>
      </c>
      <c r="H35" s="88">
        <v>5</v>
      </c>
      <c r="I35" s="62"/>
      <c r="J35" s="101">
        <f t="shared" si="0"/>
        <v>5</v>
      </c>
      <c r="K35" s="88">
        <v>7</v>
      </c>
      <c r="L35" s="62"/>
      <c r="M35" s="101">
        <f t="shared" si="1"/>
        <v>7</v>
      </c>
      <c r="N35" s="101">
        <v>6</v>
      </c>
      <c r="O35" s="62"/>
      <c r="P35" s="101">
        <f t="shared" si="2"/>
        <v>6</v>
      </c>
      <c r="Q35" s="101">
        <v>5</v>
      </c>
      <c r="R35" s="62"/>
      <c r="S35" s="101">
        <f t="shared" si="3"/>
        <v>5</v>
      </c>
      <c r="T35" s="88">
        <v>9</v>
      </c>
      <c r="U35" s="62"/>
      <c r="V35" s="101">
        <f t="shared" si="4"/>
        <v>9</v>
      </c>
      <c r="W35" s="88">
        <f>'[2]TIN HOC DC'!$J36</f>
        <v>5</v>
      </c>
      <c r="X35" s="62"/>
      <c r="Y35" s="101">
        <f t="shared" si="5"/>
        <v>5</v>
      </c>
      <c r="Z35" s="88">
        <f>'[2]GDTC 1'!$J36</f>
        <v>8</v>
      </c>
      <c r="AA35" s="62"/>
      <c r="AB35" s="101">
        <f t="shared" si="6"/>
        <v>8</v>
      </c>
      <c r="AC35" s="109">
        <f t="shared" si="7"/>
        <v>5.96</v>
      </c>
      <c r="AD35" s="110" t="str">
        <f t="shared" si="8"/>
        <v>TB</v>
      </c>
    </row>
    <row r="36" spans="1:30" s="50" customFormat="1" ht="20.25" customHeight="1">
      <c r="A36" s="62">
        <v>28</v>
      </c>
      <c r="B36" s="63" t="s">
        <v>140</v>
      </c>
      <c r="C36" s="64" t="s">
        <v>141</v>
      </c>
      <c r="D36" s="62" t="s">
        <v>139</v>
      </c>
      <c r="E36" s="65" t="s">
        <v>142</v>
      </c>
      <c r="F36" s="62" t="s">
        <v>36</v>
      </c>
      <c r="G36" s="66" t="s">
        <v>17</v>
      </c>
      <c r="H36" s="88">
        <v>10</v>
      </c>
      <c r="I36" s="62"/>
      <c r="J36" s="101">
        <f t="shared" si="0"/>
        <v>10</v>
      </c>
      <c r="K36" s="88">
        <v>8</v>
      </c>
      <c r="L36" s="62"/>
      <c r="M36" s="101">
        <f t="shared" si="1"/>
        <v>8</v>
      </c>
      <c r="N36" s="101">
        <v>7</v>
      </c>
      <c r="O36" s="62"/>
      <c r="P36" s="101">
        <f t="shared" si="2"/>
        <v>7</v>
      </c>
      <c r="Q36" s="101">
        <v>5</v>
      </c>
      <c r="R36" s="62"/>
      <c r="S36" s="101">
        <f t="shared" si="3"/>
        <v>5</v>
      </c>
      <c r="T36" s="88">
        <v>6</v>
      </c>
      <c r="U36" s="62"/>
      <c r="V36" s="101">
        <f t="shared" si="4"/>
        <v>6</v>
      </c>
      <c r="W36" s="88">
        <f>'[2]TIN HOC DC'!$J37</f>
        <v>9</v>
      </c>
      <c r="X36" s="62"/>
      <c r="Y36" s="101">
        <f t="shared" si="5"/>
        <v>9</v>
      </c>
      <c r="Z36" s="88">
        <f>'[2]GDTC 1'!$J37</f>
        <v>6</v>
      </c>
      <c r="AA36" s="62"/>
      <c r="AB36" s="101">
        <f t="shared" si="6"/>
        <v>6</v>
      </c>
      <c r="AC36" s="109">
        <f t="shared" si="7"/>
        <v>7.43</v>
      </c>
      <c r="AD36" s="110" t="str">
        <f t="shared" si="8"/>
        <v>Khá</v>
      </c>
    </row>
    <row r="37" spans="1:30" s="50" customFormat="1" ht="20.25" customHeight="1">
      <c r="A37" s="62">
        <v>29</v>
      </c>
      <c r="B37" s="63" t="s">
        <v>144</v>
      </c>
      <c r="C37" s="64" t="s">
        <v>145</v>
      </c>
      <c r="D37" s="62" t="s">
        <v>143</v>
      </c>
      <c r="E37" s="65" t="s">
        <v>146</v>
      </c>
      <c r="F37" s="62" t="s">
        <v>65</v>
      </c>
      <c r="G37" s="66" t="s">
        <v>24</v>
      </c>
      <c r="H37" s="88">
        <v>6</v>
      </c>
      <c r="I37" s="62"/>
      <c r="J37" s="101">
        <f t="shared" si="0"/>
        <v>6</v>
      </c>
      <c r="K37" s="88">
        <v>8</v>
      </c>
      <c r="L37" s="62"/>
      <c r="M37" s="101">
        <f t="shared" si="1"/>
        <v>8</v>
      </c>
      <c r="N37" s="101">
        <v>7</v>
      </c>
      <c r="O37" s="62"/>
      <c r="P37" s="101">
        <f t="shared" si="2"/>
        <v>7</v>
      </c>
      <c r="Q37" s="101">
        <v>5</v>
      </c>
      <c r="R37" s="62"/>
      <c r="S37" s="101">
        <f t="shared" si="3"/>
        <v>5</v>
      </c>
      <c r="T37" s="88">
        <v>7</v>
      </c>
      <c r="U37" s="62"/>
      <c r="V37" s="101">
        <f t="shared" si="4"/>
        <v>7</v>
      </c>
      <c r="W37" s="88">
        <f>'[2]TIN HOC DC'!$J38</f>
        <v>8</v>
      </c>
      <c r="X37" s="62"/>
      <c r="Y37" s="101">
        <f t="shared" si="5"/>
        <v>8</v>
      </c>
      <c r="Z37" s="88">
        <f>'[2]GDTC 1'!$J38</f>
        <v>6</v>
      </c>
      <c r="AA37" s="62"/>
      <c r="AB37" s="101">
        <f t="shared" si="6"/>
        <v>6</v>
      </c>
      <c r="AC37" s="109">
        <f t="shared" si="7"/>
        <v>6.7</v>
      </c>
      <c r="AD37" s="110" t="str">
        <f t="shared" si="8"/>
        <v>TBK</v>
      </c>
    </row>
    <row r="38" spans="1:30" s="50" customFormat="1" ht="20.25" customHeight="1">
      <c r="A38" s="62">
        <v>30</v>
      </c>
      <c r="B38" s="63" t="s">
        <v>148</v>
      </c>
      <c r="C38" s="64" t="s">
        <v>149</v>
      </c>
      <c r="D38" s="62" t="s">
        <v>147</v>
      </c>
      <c r="E38" s="65" t="s">
        <v>150</v>
      </c>
      <c r="F38" s="62" t="s">
        <v>151</v>
      </c>
      <c r="G38" s="66" t="s">
        <v>17</v>
      </c>
      <c r="H38" s="88">
        <v>6</v>
      </c>
      <c r="I38" s="62"/>
      <c r="J38" s="101">
        <f t="shared" si="0"/>
        <v>6</v>
      </c>
      <c r="K38" s="88">
        <v>7</v>
      </c>
      <c r="L38" s="62"/>
      <c r="M38" s="101">
        <f t="shared" si="1"/>
        <v>7</v>
      </c>
      <c r="N38" s="101">
        <v>5</v>
      </c>
      <c r="O38" s="62"/>
      <c r="P38" s="101">
        <f t="shared" si="2"/>
        <v>5</v>
      </c>
      <c r="Q38" s="101">
        <v>7</v>
      </c>
      <c r="R38" s="62"/>
      <c r="S38" s="101">
        <f t="shared" si="3"/>
        <v>7</v>
      </c>
      <c r="T38" s="88">
        <v>9</v>
      </c>
      <c r="U38" s="62"/>
      <c r="V38" s="101">
        <f t="shared" si="4"/>
        <v>9</v>
      </c>
      <c r="W38" s="123">
        <f>'[2]TIN HOC DC'!$J39</f>
        <v>4</v>
      </c>
      <c r="X38" s="125">
        <v>5</v>
      </c>
      <c r="Y38" s="101">
        <f t="shared" si="5"/>
        <v>5</v>
      </c>
      <c r="Z38" s="88">
        <f>'[2]GDTC 1'!$J39</f>
        <v>8</v>
      </c>
      <c r="AA38" s="62"/>
      <c r="AB38" s="101">
        <f t="shared" si="6"/>
        <v>8</v>
      </c>
      <c r="AC38" s="109">
        <f t="shared" si="7"/>
        <v>6.39</v>
      </c>
      <c r="AD38" s="110" t="str">
        <f t="shared" si="8"/>
        <v>TBK</v>
      </c>
    </row>
    <row r="39" spans="1:30" s="50" customFormat="1" ht="20.25" customHeight="1">
      <c r="A39" s="62">
        <v>31</v>
      </c>
      <c r="B39" s="63" t="s">
        <v>153</v>
      </c>
      <c r="C39" s="64" t="s">
        <v>154</v>
      </c>
      <c r="D39" s="62" t="s">
        <v>152</v>
      </c>
      <c r="E39" s="65" t="s">
        <v>155</v>
      </c>
      <c r="F39" s="62" t="s">
        <v>56</v>
      </c>
      <c r="G39" s="66" t="s">
        <v>17</v>
      </c>
      <c r="H39" s="88">
        <v>9</v>
      </c>
      <c r="I39" s="62"/>
      <c r="J39" s="101">
        <f t="shared" si="0"/>
        <v>9</v>
      </c>
      <c r="K39" s="88">
        <v>7</v>
      </c>
      <c r="L39" s="62"/>
      <c r="M39" s="101">
        <f t="shared" si="1"/>
        <v>7</v>
      </c>
      <c r="N39" s="101">
        <v>6</v>
      </c>
      <c r="O39" s="62"/>
      <c r="P39" s="101">
        <f t="shared" si="2"/>
        <v>6</v>
      </c>
      <c r="Q39" s="101">
        <v>5</v>
      </c>
      <c r="R39" s="62"/>
      <c r="S39" s="101">
        <f t="shared" si="3"/>
        <v>5</v>
      </c>
      <c r="T39" s="88">
        <v>6</v>
      </c>
      <c r="U39" s="62"/>
      <c r="V39" s="101">
        <f t="shared" si="4"/>
        <v>6</v>
      </c>
      <c r="W39" s="123">
        <f>'[2]TIN HOC DC'!$J40</f>
        <v>2</v>
      </c>
      <c r="X39" s="125">
        <v>6</v>
      </c>
      <c r="Y39" s="101">
        <f t="shared" si="5"/>
        <v>6</v>
      </c>
      <c r="Z39" s="88">
        <f>'[2]GDTC 1'!$J40</f>
        <v>5</v>
      </c>
      <c r="AA39" s="62"/>
      <c r="AB39" s="101">
        <f t="shared" si="6"/>
        <v>5</v>
      </c>
      <c r="AC39" s="109">
        <f t="shared" si="7"/>
        <v>6.43</v>
      </c>
      <c r="AD39" s="110" t="str">
        <f t="shared" si="8"/>
        <v>TBK</v>
      </c>
    </row>
    <row r="40" spans="1:30" s="50" customFormat="1" ht="20.25" customHeight="1">
      <c r="A40" s="62">
        <v>32</v>
      </c>
      <c r="B40" s="63" t="s">
        <v>157</v>
      </c>
      <c r="C40" s="64" t="s">
        <v>154</v>
      </c>
      <c r="D40" s="62" t="s">
        <v>156</v>
      </c>
      <c r="E40" s="65" t="s">
        <v>158</v>
      </c>
      <c r="F40" s="62" t="s">
        <v>159</v>
      </c>
      <c r="G40" s="66" t="s">
        <v>17</v>
      </c>
      <c r="H40" s="88">
        <v>5</v>
      </c>
      <c r="I40" s="62"/>
      <c r="J40" s="101">
        <f t="shared" si="0"/>
        <v>5</v>
      </c>
      <c r="K40" s="88">
        <v>8</v>
      </c>
      <c r="L40" s="62"/>
      <c r="M40" s="101">
        <f t="shared" si="1"/>
        <v>8</v>
      </c>
      <c r="N40" s="101">
        <v>6</v>
      </c>
      <c r="O40" s="62"/>
      <c r="P40" s="101">
        <f t="shared" si="2"/>
        <v>6</v>
      </c>
      <c r="Q40" s="101">
        <v>6</v>
      </c>
      <c r="R40" s="62"/>
      <c r="S40" s="101">
        <f t="shared" si="3"/>
        <v>6</v>
      </c>
      <c r="T40" s="88">
        <v>9</v>
      </c>
      <c r="U40" s="62"/>
      <c r="V40" s="101">
        <f t="shared" si="4"/>
        <v>9</v>
      </c>
      <c r="W40" s="88">
        <f>'[2]TIN HOC DC'!$J41</f>
        <v>5</v>
      </c>
      <c r="X40" s="62"/>
      <c r="Y40" s="101">
        <f t="shared" si="5"/>
        <v>5</v>
      </c>
      <c r="Z40" s="88">
        <f>'[2]GDTC 1'!$J41</f>
        <v>5</v>
      </c>
      <c r="AA40" s="62"/>
      <c r="AB40" s="101">
        <f t="shared" si="6"/>
        <v>5</v>
      </c>
      <c r="AC40" s="109">
        <f t="shared" si="7"/>
        <v>6.3</v>
      </c>
      <c r="AD40" s="110" t="str">
        <f t="shared" si="8"/>
        <v>TBK</v>
      </c>
    </row>
    <row r="41" spans="1:30" s="50" customFormat="1" ht="20.25" customHeight="1">
      <c r="A41" s="62">
        <v>33</v>
      </c>
      <c r="B41" s="63" t="s">
        <v>161</v>
      </c>
      <c r="C41" s="64" t="s">
        <v>154</v>
      </c>
      <c r="D41" s="62" t="s">
        <v>160</v>
      </c>
      <c r="E41" s="65" t="s">
        <v>162</v>
      </c>
      <c r="F41" s="62" t="s">
        <v>56</v>
      </c>
      <c r="G41" s="66" t="s">
        <v>17</v>
      </c>
      <c r="H41" s="88">
        <v>9</v>
      </c>
      <c r="I41" s="62"/>
      <c r="J41" s="101">
        <f aca="true" t="shared" si="9" ref="J41:J57">IF(I41="",H41,IF(AND(I41&gt;H41,I41&gt;=5),I41,MAX(H41,I41)))</f>
        <v>9</v>
      </c>
      <c r="K41" s="88">
        <v>7</v>
      </c>
      <c r="L41" s="62"/>
      <c r="M41" s="101">
        <f aca="true" t="shared" si="10" ref="M41:M57">IF(L41="",K41,IF(AND(L41&gt;K41,L41&gt;=5),L41,MAX(K41,L41)))</f>
        <v>7</v>
      </c>
      <c r="N41" s="101">
        <v>7</v>
      </c>
      <c r="O41" s="62"/>
      <c r="P41" s="101">
        <f aca="true" t="shared" si="11" ref="P41:P57">IF(O41="",N41,IF(AND(O41&gt;N41,O41&gt;=5),O41,MAX(N41,O41)))</f>
        <v>7</v>
      </c>
      <c r="Q41" s="101">
        <v>5</v>
      </c>
      <c r="R41" s="62"/>
      <c r="S41" s="101">
        <f aca="true" t="shared" si="12" ref="S41:S57">IF(R41="",Q41,IF(AND(R41&gt;Q41,R41&gt;=5),R41,MAX(Q41,R41)))</f>
        <v>5</v>
      </c>
      <c r="T41" s="88">
        <v>6</v>
      </c>
      <c r="U41" s="62"/>
      <c r="V41" s="101">
        <f aca="true" t="shared" si="13" ref="V41:V57">IF(U41="",T41,IF(AND(U41&gt;T41,U41&gt;=5),U41,MAX(T41,U41)))</f>
        <v>6</v>
      </c>
      <c r="W41" s="123">
        <f>'[2]TIN HOC DC'!$J42</f>
        <v>2</v>
      </c>
      <c r="X41" s="125">
        <v>7</v>
      </c>
      <c r="Y41" s="101">
        <f aca="true" t="shared" si="14" ref="Y41:Y57">IF(X41="",W41,IF(AND(X41&gt;W41,X41&gt;=5),X41,MAX(W41,X41)))</f>
        <v>7</v>
      </c>
      <c r="Z41" s="88">
        <f>'[2]GDTC 1'!$J42</f>
        <v>7</v>
      </c>
      <c r="AA41" s="62"/>
      <c r="AB41" s="101">
        <f aca="true" t="shared" si="15" ref="AB41:AB57">IF(AA41="",Z41,IF(AND(AA41&gt;Z41,AA41&gt;=5),AA41,MAX(Z41,AA41)))</f>
        <v>7</v>
      </c>
      <c r="AC41" s="109">
        <f aca="true" t="shared" si="16" ref="AC41:AC57">ROUND(SUMPRODUCT(H41:AB41,$H$8:$AB$8)/SUM($H$8:$AB$8),2)</f>
        <v>6.78</v>
      </c>
      <c r="AD41" s="110" t="str">
        <f aca="true" t="shared" si="17" ref="AD41:AD57">IF(AC41&gt;=9,"Xuất sắc",IF(AC41&gt;=8,"Giỏi",IF(AC41&gt;=7,"Khá",IF(AC41&gt;=6,"TBK",IF(AC41&gt;=5,"TB",IF(AC41&gt;=4,"Yếu","Kém"))))))</f>
        <v>TBK</v>
      </c>
    </row>
    <row r="42" spans="1:30" s="50" customFormat="1" ht="20.25" customHeight="1">
      <c r="A42" s="62">
        <v>34</v>
      </c>
      <c r="B42" s="63" t="s">
        <v>164</v>
      </c>
      <c r="C42" s="64" t="s">
        <v>154</v>
      </c>
      <c r="D42" s="62" t="s">
        <v>163</v>
      </c>
      <c r="E42" s="65" t="s">
        <v>165</v>
      </c>
      <c r="F42" s="62" t="s">
        <v>88</v>
      </c>
      <c r="G42" s="66" t="s">
        <v>17</v>
      </c>
      <c r="H42" s="88">
        <v>5</v>
      </c>
      <c r="I42" s="62"/>
      <c r="J42" s="101">
        <f t="shared" si="9"/>
        <v>5</v>
      </c>
      <c r="K42" s="88">
        <v>7</v>
      </c>
      <c r="L42" s="62"/>
      <c r="M42" s="101">
        <f t="shared" si="10"/>
        <v>7</v>
      </c>
      <c r="N42" s="101">
        <v>6</v>
      </c>
      <c r="O42" s="62"/>
      <c r="P42" s="101">
        <f t="shared" si="11"/>
        <v>6</v>
      </c>
      <c r="Q42" s="124">
        <v>4</v>
      </c>
      <c r="R42" s="125">
        <v>5</v>
      </c>
      <c r="S42" s="101">
        <f t="shared" si="12"/>
        <v>5</v>
      </c>
      <c r="T42" s="88">
        <v>6</v>
      </c>
      <c r="U42" s="62"/>
      <c r="V42" s="101">
        <f t="shared" si="13"/>
        <v>6</v>
      </c>
      <c r="W42" s="123">
        <f>'[2]TIN HOC DC'!$J43</f>
        <v>4</v>
      </c>
      <c r="X42" s="125">
        <v>7</v>
      </c>
      <c r="Y42" s="101">
        <f t="shared" si="14"/>
        <v>7</v>
      </c>
      <c r="Z42" s="88">
        <f>'[2]GDTC 1'!$J43</f>
        <v>6</v>
      </c>
      <c r="AA42" s="62"/>
      <c r="AB42" s="101">
        <f t="shared" si="15"/>
        <v>6</v>
      </c>
      <c r="AC42" s="109">
        <f t="shared" si="16"/>
        <v>5.91</v>
      </c>
      <c r="AD42" s="110" t="str">
        <f t="shared" si="17"/>
        <v>TB</v>
      </c>
    </row>
    <row r="43" spans="1:30" s="50" customFormat="1" ht="20.25" customHeight="1">
      <c r="A43" s="62">
        <v>35</v>
      </c>
      <c r="B43" s="63" t="s">
        <v>167</v>
      </c>
      <c r="C43" s="64" t="s">
        <v>168</v>
      </c>
      <c r="D43" s="62" t="s">
        <v>166</v>
      </c>
      <c r="E43" s="65" t="s">
        <v>169</v>
      </c>
      <c r="F43" s="62" t="s">
        <v>88</v>
      </c>
      <c r="G43" s="66" t="s">
        <v>17</v>
      </c>
      <c r="H43" s="88">
        <v>6</v>
      </c>
      <c r="I43" s="62"/>
      <c r="J43" s="101">
        <f t="shared" si="9"/>
        <v>6</v>
      </c>
      <c r="K43" s="88">
        <v>6</v>
      </c>
      <c r="L43" s="62"/>
      <c r="M43" s="101">
        <f t="shared" si="10"/>
        <v>6</v>
      </c>
      <c r="N43" s="101">
        <v>5</v>
      </c>
      <c r="O43" s="62"/>
      <c r="P43" s="101">
        <f t="shared" si="11"/>
        <v>5</v>
      </c>
      <c r="Q43" s="101">
        <v>5</v>
      </c>
      <c r="R43" s="62"/>
      <c r="S43" s="101">
        <f t="shared" si="12"/>
        <v>5</v>
      </c>
      <c r="T43" s="88">
        <v>6</v>
      </c>
      <c r="U43" s="62"/>
      <c r="V43" s="101">
        <f t="shared" si="13"/>
        <v>6</v>
      </c>
      <c r="W43" s="88">
        <f>'[2]TIN HOC DC'!$J44</f>
        <v>5</v>
      </c>
      <c r="X43" s="62"/>
      <c r="Y43" s="101">
        <f t="shared" si="14"/>
        <v>5</v>
      </c>
      <c r="Z43" s="88">
        <f>'[2]GDTC 1'!$J44</f>
        <v>5</v>
      </c>
      <c r="AA43" s="62"/>
      <c r="AB43" s="101">
        <f t="shared" si="15"/>
        <v>5</v>
      </c>
      <c r="AC43" s="109">
        <f t="shared" si="16"/>
        <v>5.43</v>
      </c>
      <c r="AD43" s="110" t="str">
        <f t="shared" si="17"/>
        <v>TB</v>
      </c>
    </row>
    <row r="44" spans="1:30" s="50" customFormat="1" ht="20.25" customHeight="1">
      <c r="A44" s="62">
        <v>36</v>
      </c>
      <c r="B44" s="63" t="s">
        <v>90</v>
      </c>
      <c r="C44" s="64" t="s">
        <v>171</v>
      </c>
      <c r="D44" s="62" t="s">
        <v>170</v>
      </c>
      <c r="E44" s="65" t="s">
        <v>172</v>
      </c>
      <c r="F44" s="62" t="s">
        <v>133</v>
      </c>
      <c r="G44" s="66" t="s">
        <v>17</v>
      </c>
      <c r="H44" s="88">
        <v>6</v>
      </c>
      <c r="I44" s="62"/>
      <c r="J44" s="101">
        <f t="shared" si="9"/>
        <v>6</v>
      </c>
      <c r="K44" s="88">
        <v>7</v>
      </c>
      <c r="L44" s="62"/>
      <c r="M44" s="101">
        <f t="shared" si="10"/>
        <v>7</v>
      </c>
      <c r="N44" s="101">
        <v>6</v>
      </c>
      <c r="O44" s="62"/>
      <c r="P44" s="101">
        <f t="shared" si="11"/>
        <v>6</v>
      </c>
      <c r="Q44" s="101">
        <v>7</v>
      </c>
      <c r="R44" s="62"/>
      <c r="S44" s="101">
        <f t="shared" si="12"/>
        <v>7</v>
      </c>
      <c r="T44" s="88">
        <v>6</v>
      </c>
      <c r="U44" s="62"/>
      <c r="V44" s="101">
        <f t="shared" si="13"/>
        <v>6</v>
      </c>
      <c r="W44" s="88">
        <f>'[2]TIN HOC DC'!$J45</f>
        <v>5</v>
      </c>
      <c r="X44" s="62"/>
      <c r="Y44" s="101">
        <f t="shared" si="14"/>
        <v>5</v>
      </c>
      <c r="Z44" s="88">
        <f>'[2]GDTC 1'!$J45</f>
        <v>5</v>
      </c>
      <c r="AA44" s="62"/>
      <c r="AB44" s="101">
        <f t="shared" si="15"/>
        <v>5</v>
      </c>
      <c r="AC44" s="109">
        <f t="shared" si="16"/>
        <v>6.17</v>
      </c>
      <c r="AD44" s="110" t="str">
        <f t="shared" si="17"/>
        <v>TBK</v>
      </c>
    </row>
    <row r="45" spans="1:30" s="50" customFormat="1" ht="20.25" customHeight="1">
      <c r="A45" s="62">
        <v>37</v>
      </c>
      <c r="B45" s="63" t="s">
        <v>174</v>
      </c>
      <c r="C45" s="64" t="s">
        <v>175</v>
      </c>
      <c r="D45" s="62" t="s">
        <v>173</v>
      </c>
      <c r="E45" s="65" t="s">
        <v>176</v>
      </c>
      <c r="F45" s="62" t="s">
        <v>65</v>
      </c>
      <c r="G45" s="66" t="s">
        <v>17</v>
      </c>
      <c r="H45" s="88">
        <v>7</v>
      </c>
      <c r="I45" s="62"/>
      <c r="J45" s="101">
        <f t="shared" si="9"/>
        <v>7</v>
      </c>
      <c r="K45" s="88">
        <v>7</v>
      </c>
      <c r="L45" s="62"/>
      <c r="M45" s="101">
        <f t="shared" si="10"/>
        <v>7</v>
      </c>
      <c r="N45" s="101">
        <v>7</v>
      </c>
      <c r="O45" s="62"/>
      <c r="P45" s="101">
        <f t="shared" si="11"/>
        <v>7</v>
      </c>
      <c r="Q45" s="101">
        <v>5</v>
      </c>
      <c r="R45" s="62"/>
      <c r="S45" s="101">
        <f t="shared" si="12"/>
        <v>5</v>
      </c>
      <c r="T45" s="88">
        <v>8</v>
      </c>
      <c r="U45" s="62"/>
      <c r="V45" s="101">
        <f t="shared" si="13"/>
        <v>8</v>
      </c>
      <c r="W45" s="123">
        <f>'[2]TIN HOC DC'!$J46</f>
        <v>2</v>
      </c>
      <c r="X45" s="125">
        <v>8</v>
      </c>
      <c r="Y45" s="101">
        <f t="shared" si="14"/>
        <v>8</v>
      </c>
      <c r="Z45" s="88">
        <f>'[2]GDTC 1'!$J46</f>
        <v>8</v>
      </c>
      <c r="AA45" s="62"/>
      <c r="AB45" s="101">
        <f t="shared" si="15"/>
        <v>8</v>
      </c>
      <c r="AC45" s="109">
        <f t="shared" si="16"/>
        <v>6.87</v>
      </c>
      <c r="AD45" s="110" t="str">
        <f t="shared" si="17"/>
        <v>TBK</v>
      </c>
    </row>
    <row r="46" spans="1:30" s="50" customFormat="1" ht="20.25" customHeight="1">
      <c r="A46" s="62">
        <v>38</v>
      </c>
      <c r="B46" s="63" t="s">
        <v>137</v>
      </c>
      <c r="C46" s="64" t="s">
        <v>175</v>
      </c>
      <c r="D46" s="62" t="s">
        <v>177</v>
      </c>
      <c r="E46" s="65" t="s">
        <v>178</v>
      </c>
      <c r="F46" s="62" t="s">
        <v>159</v>
      </c>
      <c r="G46" s="66" t="s">
        <v>17</v>
      </c>
      <c r="H46" s="88">
        <v>9</v>
      </c>
      <c r="I46" s="62"/>
      <c r="J46" s="101">
        <f t="shared" si="9"/>
        <v>9</v>
      </c>
      <c r="K46" s="88">
        <v>8</v>
      </c>
      <c r="L46" s="62"/>
      <c r="M46" s="101">
        <f t="shared" si="10"/>
        <v>8</v>
      </c>
      <c r="N46" s="101">
        <v>5</v>
      </c>
      <c r="O46" s="62"/>
      <c r="P46" s="101">
        <f t="shared" si="11"/>
        <v>5</v>
      </c>
      <c r="Q46" s="124">
        <v>4</v>
      </c>
      <c r="R46" s="125">
        <v>5</v>
      </c>
      <c r="S46" s="101">
        <f t="shared" si="12"/>
        <v>5</v>
      </c>
      <c r="T46" s="88">
        <v>7</v>
      </c>
      <c r="U46" s="62"/>
      <c r="V46" s="101">
        <f t="shared" si="13"/>
        <v>7</v>
      </c>
      <c r="W46" s="123">
        <f>'[2]TIN HOC DC'!$J47</f>
        <v>3</v>
      </c>
      <c r="X46" s="125">
        <v>5</v>
      </c>
      <c r="Y46" s="101">
        <f t="shared" si="14"/>
        <v>5</v>
      </c>
      <c r="Z46" s="88">
        <f>'[2]GDTC 1'!$J47</f>
        <v>6</v>
      </c>
      <c r="AA46" s="62"/>
      <c r="AB46" s="101">
        <f t="shared" si="15"/>
        <v>6</v>
      </c>
      <c r="AC46" s="109">
        <f t="shared" si="16"/>
        <v>6.35</v>
      </c>
      <c r="AD46" s="110" t="str">
        <f t="shared" si="17"/>
        <v>TBK</v>
      </c>
    </row>
    <row r="47" spans="1:30" s="50" customFormat="1" ht="20.25" customHeight="1">
      <c r="A47" s="62">
        <v>39</v>
      </c>
      <c r="B47" s="63" t="s">
        <v>180</v>
      </c>
      <c r="C47" s="64" t="s">
        <v>175</v>
      </c>
      <c r="D47" s="62" t="s">
        <v>179</v>
      </c>
      <c r="E47" s="65" t="s">
        <v>181</v>
      </c>
      <c r="F47" s="62" t="s">
        <v>65</v>
      </c>
      <c r="G47" s="66" t="s">
        <v>17</v>
      </c>
      <c r="H47" s="123">
        <v>3</v>
      </c>
      <c r="I47" s="125">
        <v>5</v>
      </c>
      <c r="J47" s="101">
        <f t="shared" si="9"/>
        <v>5</v>
      </c>
      <c r="K47" s="88">
        <v>7</v>
      </c>
      <c r="L47" s="62"/>
      <c r="M47" s="101">
        <f t="shared" si="10"/>
        <v>7</v>
      </c>
      <c r="N47" s="101">
        <v>7</v>
      </c>
      <c r="O47" s="62"/>
      <c r="P47" s="101">
        <f t="shared" si="11"/>
        <v>7</v>
      </c>
      <c r="Q47" s="101">
        <v>6</v>
      </c>
      <c r="R47" s="62"/>
      <c r="S47" s="101">
        <f t="shared" si="12"/>
        <v>6</v>
      </c>
      <c r="T47" s="88">
        <v>5</v>
      </c>
      <c r="U47" s="62"/>
      <c r="V47" s="101">
        <f t="shared" si="13"/>
        <v>5</v>
      </c>
      <c r="W47" s="123">
        <f>'[2]TIN HOC DC'!$J48</f>
        <v>2</v>
      </c>
      <c r="X47" s="125">
        <v>5</v>
      </c>
      <c r="Y47" s="101">
        <f t="shared" si="14"/>
        <v>5</v>
      </c>
      <c r="Z47" s="88">
        <f>'[2]GDTC 1'!$J48</f>
        <v>8</v>
      </c>
      <c r="AA47" s="62"/>
      <c r="AB47" s="101">
        <f t="shared" si="15"/>
        <v>8</v>
      </c>
      <c r="AC47" s="109">
        <f t="shared" si="16"/>
        <v>5.83</v>
      </c>
      <c r="AD47" s="110" t="str">
        <f t="shared" si="17"/>
        <v>TB</v>
      </c>
    </row>
    <row r="48" spans="1:30" s="50" customFormat="1" ht="20.25" customHeight="1">
      <c r="A48" s="62">
        <v>40</v>
      </c>
      <c r="B48" s="63" t="s">
        <v>183</v>
      </c>
      <c r="C48" s="64" t="s">
        <v>184</v>
      </c>
      <c r="D48" s="62" t="s">
        <v>182</v>
      </c>
      <c r="E48" s="65" t="s">
        <v>185</v>
      </c>
      <c r="F48" s="62" t="s">
        <v>115</v>
      </c>
      <c r="G48" s="66" t="s">
        <v>17</v>
      </c>
      <c r="H48" s="88">
        <v>7</v>
      </c>
      <c r="I48" s="62"/>
      <c r="J48" s="101">
        <f t="shared" si="9"/>
        <v>7</v>
      </c>
      <c r="K48" s="88">
        <v>7</v>
      </c>
      <c r="L48" s="62"/>
      <c r="M48" s="101">
        <f t="shared" si="10"/>
        <v>7</v>
      </c>
      <c r="N48" s="101">
        <v>6</v>
      </c>
      <c r="O48" s="62"/>
      <c r="P48" s="101">
        <f t="shared" si="11"/>
        <v>6</v>
      </c>
      <c r="Q48" s="101">
        <v>7</v>
      </c>
      <c r="R48" s="62"/>
      <c r="S48" s="101">
        <f t="shared" si="12"/>
        <v>7</v>
      </c>
      <c r="T48" s="88">
        <v>6</v>
      </c>
      <c r="U48" s="62"/>
      <c r="V48" s="101">
        <f t="shared" si="13"/>
        <v>6</v>
      </c>
      <c r="W48" s="123">
        <f>'[2]TIN HOC DC'!$J49</f>
        <v>4</v>
      </c>
      <c r="X48" s="125">
        <v>6</v>
      </c>
      <c r="Y48" s="101">
        <f t="shared" si="14"/>
        <v>6</v>
      </c>
      <c r="Z48" s="88">
        <f>'[2]GDTC 1'!$J49</f>
        <v>8</v>
      </c>
      <c r="AA48" s="62"/>
      <c r="AB48" s="101">
        <f t="shared" si="15"/>
        <v>8</v>
      </c>
      <c r="AC48" s="109">
        <f t="shared" si="16"/>
        <v>6.52</v>
      </c>
      <c r="AD48" s="110" t="str">
        <f t="shared" si="17"/>
        <v>TBK</v>
      </c>
    </row>
    <row r="49" spans="1:30" s="50" customFormat="1" ht="20.25" customHeight="1">
      <c r="A49" s="62">
        <v>41</v>
      </c>
      <c r="B49" s="63" t="s">
        <v>187</v>
      </c>
      <c r="C49" s="64" t="s">
        <v>188</v>
      </c>
      <c r="D49" s="62" t="s">
        <v>186</v>
      </c>
      <c r="E49" s="65" t="s">
        <v>189</v>
      </c>
      <c r="F49" s="62" t="s">
        <v>36</v>
      </c>
      <c r="G49" s="66" t="s">
        <v>17</v>
      </c>
      <c r="H49" s="123">
        <v>1</v>
      </c>
      <c r="I49" s="125"/>
      <c r="J49" s="101">
        <f t="shared" si="9"/>
        <v>1</v>
      </c>
      <c r="K49" s="88">
        <v>2</v>
      </c>
      <c r="L49" s="62"/>
      <c r="M49" s="101">
        <f t="shared" si="10"/>
        <v>2</v>
      </c>
      <c r="N49" s="101">
        <v>0</v>
      </c>
      <c r="O49" s="62"/>
      <c r="P49" s="101">
        <f t="shared" si="11"/>
        <v>0</v>
      </c>
      <c r="Q49" s="124">
        <v>0</v>
      </c>
      <c r="R49" s="125"/>
      <c r="S49" s="101">
        <f t="shared" si="12"/>
        <v>0</v>
      </c>
      <c r="T49" s="88">
        <v>0</v>
      </c>
      <c r="U49" s="62"/>
      <c r="V49" s="101">
        <f t="shared" si="13"/>
        <v>0</v>
      </c>
      <c r="W49" s="123">
        <f>'[2]TIN HOC DC'!$J50</f>
        <v>1</v>
      </c>
      <c r="X49" s="125"/>
      <c r="Y49" s="101">
        <f t="shared" si="14"/>
        <v>1</v>
      </c>
      <c r="Z49" s="88">
        <f>'[2]GDTC 1'!$J50</f>
        <v>0</v>
      </c>
      <c r="AA49" s="62"/>
      <c r="AB49" s="101">
        <f t="shared" si="15"/>
        <v>0</v>
      </c>
      <c r="AC49" s="109">
        <f t="shared" si="16"/>
        <v>0.61</v>
      </c>
      <c r="AD49" s="110" t="str">
        <f t="shared" si="17"/>
        <v>Kém</v>
      </c>
    </row>
    <row r="50" spans="1:30" s="50" customFormat="1" ht="20.25" customHeight="1">
      <c r="A50" s="62">
        <v>42</v>
      </c>
      <c r="B50" s="63" t="s">
        <v>191</v>
      </c>
      <c r="C50" s="64" t="s">
        <v>192</v>
      </c>
      <c r="D50" s="62" t="s">
        <v>190</v>
      </c>
      <c r="E50" s="65" t="s">
        <v>193</v>
      </c>
      <c r="F50" s="62" t="s">
        <v>129</v>
      </c>
      <c r="G50" s="66" t="s">
        <v>17</v>
      </c>
      <c r="H50" s="88">
        <v>10</v>
      </c>
      <c r="I50" s="62"/>
      <c r="J50" s="101">
        <f t="shared" si="9"/>
        <v>10</v>
      </c>
      <c r="K50" s="88">
        <v>8</v>
      </c>
      <c r="L50" s="62"/>
      <c r="M50" s="101">
        <f t="shared" si="10"/>
        <v>8</v>
      </c>
      <c r="N50" s="101">
        <v>7</v>
      </c>
      <c r="O50" s="62"/>
      <c r="P50" s="101">
        <f t="shared" si="11"/>
        <v>7</v>
      </c>
      <c r="Q50" s="101">
        <v>5</v>
      </c>
      <c r="R50" s="62"/>
      <c r="S50" s="101">
        <f t="shared" si="12"/>
        <v>5</v>
      </c>
      <c r="T50" s="88">
        <v>9</v>
      </c>
      <c r="U50" s="88"/>
      <c r="V50" s="101">
        <f t="shared" si="13"/>
        <v>9</v>
      </c>
      <c r="W50" s="123">
        <f>'[2]TIN HOC DC'!$J51</f>
        <v>2</v>
      </c>
      <c r="X50" s="123">
        <v>6</v>
      </c>
      <c r="Y50" s="101">
        <f t="shared" si="14"/>
        <v>6</v>
      </c>
      <c r="Z50" s="88">
        <f>'[2]GDTC 1'!$J51</f>
        <v>7</v>
      </c>
      <c r="AA50" s="88"/>
      <c r="AB50" s="101">
        <f t="shared" si="15"/>
        <v>7</v>
      </c>
      <c r="AC50" s="109">
        <f t="shared" si="16"/>
        <v>7.3</v>
      </c>
      <c r="AD50" s="110" t="str">
        <f t="shared" si="17"/>
        <v>Khá</v>
      </c>
    </row>
    <row r="51" spans="1:30" s="50" customFormat="1" ht="20.25" customHeight="1">
      <c r="A51" s="62">
        <v>43</v>
      </c>
      <c r="B51" s="63" t="s">
        <v>195</v>
      </c>
      <c r="C51" s="64" t="s">
        <v>196</v>
      </c>
      <c r="D51" s="62" t="s">
        <v>194</v>
      </c>
      <c r="E51" s="65" t="s">
        <v>197</v>
      </c>
      <c r="F51" s="62" t="s">
        <v>65</v>
      </c>
      <c r="G51" s="66" t="s">
        <v>17</v>
      </c>
      <c r="H51" s="88">
        <v>6</v>
      </c>
      <c r="I51" s="62"/>
      <c r="J51" s="101">
        <f t="shared" si="9"/>
        <v>6</v>
      </c>
      <c r="K51" s="88">
        <v>6</v>
      </c>
      <c r="L51" s="62"/>
      <c r="M51" s="101">
        <f t="shared" si="10"/>
        <v>6</v>
      </c>
      <c r="N51" s="101">
        <v>6</v>
      </c>
      <c r="O51" s="62"/>
      <c r="P51" s="101">
        <f t="shared" si="11"/>
        <v>6</v>
      </c>
      <c r="Q51" s="101">
        <v>5</v>
      </c>
      <c r="R51" s="62"/>
      <c r="S51" s="101">
        <f t="shared" si="12"/>
        <v>5</v>
      </c>
      <c r="T51" s="88">
        <v>5</v>
      </c>
      <c r="U51" s="62"/>
      <c r="V51" s="101">
        <f t="shared" si="13"/>
        <v>5</v>
      </c>
      <c r="W51" s="123">
        <f>'[2]TIN HOC DC'!$J52</f>
        <v>4</v>
      </c>
      <c r="X51" s="125">
        <v>7</v>
      </c>
      <c r="Y51" s="101">
        <f t="shared" si="14"/>
        <v>7</v>
      </c>
      <c r="Z51" s="88">
        <f>'[2]GDTC 1'!$J52</f>
        <v>7</v>
      </c>
      <c r="AA51" s="62"/>
      <c r="AB51" s="101">
        <f t="shared" si="15"/>
        <v>7</v>
      </c>
      <c r="AC51" s="109">
        <f t="shared" si="16"/>
        <v>5.83</v>
      </c>
      <c r="AD51" s="110" t="str">
        <f t="shared" si="17"/>
        <v>TB</v>
      </c>
    </row>
    <row r="52" spans="1:30" s="50" customFormat="1" ht="20.25" customHeight="1">
      <c r="A52" s="62">
        <v>44</v>
      </c>
      <c r="B52" s="63" t="s">
        <v>199</v>
      </c>
      <c r="C52" s="64" t="s">
        <v>200</v>
      </c>
      <c r="D52" s="62" t="s">
        <v>198</v>
      </c>
      <c r="E52" s="65" t="s">
        <v>201</v>
      </c>
      <c r="F52" s="62" t="s">
        <v>36</v>
      </c>
      <c r="G52" s="66" t="s">
        <v>17</v>
      </c>
      <c r="H52" s="88">
        <v>6</v>
      </c>
      <c r="I52" s="62"/>
      <c r="J52" s="101">
        <f t="shared" si="9"/>
        <v>6</v>
      </c>
      <c r="K52" s="88">
        <v>7</v>
      </c>
      <c r="L52" s="62"/>
      <c r="M52" s="101">
        <f t="shared" si="10"/>
        <v>7</v>
      </c>
      <c r="N52" s="101">
        <v>7</v>
      </c>
      <c r="O52" s="62"/>
      <c r="P52" s="101">
        <f t="shared" si="11"/>
        <v>7</v>
      </c>
      <c r="Q52" s="101">
        <v>5</v>
      </c>
      <c r="R52" s="62"/>
      <c r="S52" s="101">
        <f t="shared" si="12"/>
        <v>5</v>
      </c>
      <c r="T52" s="88">
        <v>7</v>
      </c>
      <c r="U52" s="62"/>
      <c r="V52" s="101">
        <f t="shared" si="13"/>
        <v>7</v>
      </c>
      <c r="W52" s="88">
        <f>'[2]TIN HOC DC'!$J53</f>
        <v>6</v>
      </c>
      <c r="X52" s="62"/>
      <c r="Y52" s="101">
        <f t="shared" si="14"/>
        <v>6</v>
      </c>
      <c r="Z52" s="88">
        <f>'[2]GDTC 1'!$J53</f>
        <v>6</v>
      </c>
      <c r="AA52" s="62"/>
      <c r="AB52" s="101">
        <f t="shared" si="15"/>
        <v>6</v>
      </c>
      <c r="AC52" s="109">
        <f t="shared" si="16"/>
        <v>6.22</v>
      </c>
      <c r="AD52" s="110" t="str">
        <f t="shared" si="17"/>
        <v>TBK</v>
      </c>
    </row>
    <row r="53" spans="1:30" s="50" customFormat="1" ht="20.25" customHeight="1">
      <c r="A53" s="62">
        <v>45</v>
      </c>
      <c r="B53" s="63" t="s">
        <v>203</v>
      </c>
      <c r="C53" s="64" t="s">
        <v>204</v>
      </c>
      <c r="D53" s="62" t="s">
        <v>202</v>
      </c>
      <c r="E53" s="65" t="s">
        <v>205</v>
      </c>
      <c r="F53" s="62" t="s">
        <v>206</v>
      </c>
      <c r="G53" s="66" t="s">
        <v>17</v>
      </c>
      <c r="H53" s="88">
        <v>6</v>
      </c>
      <c r="I53" s="62"/>
      <c r="J53" s="101">
        <f t="shared" si="9"/>
        <v>6</v>
      </c>
      <c r="K53" s="88">
        <v>7</v>
      </c>
      <c r="L53" s="62"/>
      <c r="M53" s="101">
        <f t="shared" si="10"/>
        <v>7</v>
      </c>
      <c r="N53" s="101">
        <v>7</v>
      </c>
      <c r="O53" s="62"/>
      <c r="P53" s="101">
        <f t="shared" si="11"/>
        <v>7</v>
      </c>
      <c r="Q53" s="101">
        <v>5</v>
      </c>
      <c r="R53" s="62"/>
      <c r="S53" s="101">
        <f t="shared" si="12"/>
        <v>5</v>
      </c>
      <c r="T53" s="88">
        <v>7</v>
      </c>
      <c r="U53" s="62"/>
      <c r="V53" s="101">
        <f t="shared" si="13"/>
        <v>7</v>
      </c>
      <c r="W53" s="88">
        <f>'[2]TIN HOC DC'!$J54</f>
        <v>6</v>
      </c>
      <c r="X53" s="62"/>
      <c r="Y53" s="101">
        <f t="shared" si="14"/>
        <v>6</v>
      </c>
      <c r="Z53" s="88">
        <f>'[2]GDTC 1'!$J54</f>
        <v>7</v>
      </c>
      <c r="AA53" s="62"/>
      <c r="AB53" s="101">
        <f t="shared" si="15"/>
        <v>7</v>
      </c>
      <c r="AC53" s="109">
        <f t="shared" si="16"/>
        <v>6.22</v>
      </c>
      <c r="AD53" s="110" t="str">
        <f t="shared" si="17"/>
        <v>TBK</v>
      </c>
    </row>
    <row r="54" spans="1:30" s="50" customFormat="1" ht="20.25" customHeight="1">
      <c r="A54" s="62">
        <v>46</v>
      </c>
      <c r="B54" s="63" t="s">
        <v>208</v>
      </c>
      <c r="C54" s="64" t="s">
        <v>209</v>
      </c>
      <c r="D54" s="62" t="s">
        <v>207</v>
      </c>
      <c r="E54" s="65" t="s">
        <v>210</v>
      </c>
      <c r="F54" s="62" t="s">
        <v>46</v>
      </c>
      <c r="G54" s="66" t="s">
        <v>17</v>
      </c>
      <c r="H54" s="88">
        <v>7</v>
      </c>
      <c r="I54" s="62"/>
      <c r="J54" s="101">
        <f t="shared" si="9"/>
        <v>7</v>
      </c>
      <c r="K54" s="88">
        <v>7</v>
      </c>
      <c r="L54" s="62"/>
      <c r="M54" s="101">
        <f t="shared" si="10"/>
        <v>7</v>
      </c>
      <c r="N54" s="101">
        <v>6</v>
      </c>
      <c r="O54" s="62"/>
      <c r="P54" s="101">
        <f t="shared" si="11"/>
        <v>6</v>
      </c>
      <c r="Q54" s="101">
        <v>5</v>
      </c>
      <c r="R54" s="62"/>
      <c r="S54" s="101">
        <f t="shared" si="12"/>
        <v>5</v>
      </c>
      <c r="T54" s="88">
        <v>7</v>
      </c>
      <c r="U54" s="62"/>
      <c r="V54" s="101">
        <f t="shared" si="13"/>
        <v>7</v>
      </c>
      <c r="W54" s="88">
        <f>'[2]TIN HOC DC'!$J55</f>
        <v>7</v>
      </c>
      <c r="X54" s="62"/>
      <c r="Y54" s="101">
        <f t="shared" si="14"/>
        <v>7</v>
      </c>
      <c r="Z54" s="88">
        <f>'[2]GDTC 1'!$J55</f>
        <v>8</v>
      </c>
      <c r="AA54" s="62"/>
      <c r="AB54" s="101">
        <f t="shared" si="15"/>
        <v>8</v>
      </c>
      <c r="AC54" s="109">
        <f t="shared" si="16"/>
        <v>6.39</v>
      </c>
      <c r="AD54" s="110" t="str">
        <f t="shared" si="17"/>
        <v>TBK</v>
      </c>
    </row>
    <row r="55" spans="1:30" s="50" customFormat="1" ht="20.25" customHeight="1">
      <c r="A55" s="62">
        <v>47</v>
      </c>
      <c r="B55" s="63" t="s">
        <v>212</v>
      </c>
      <c r="C55" s="64" t="s">
        <v>209</v>
      </c>
      <c r="D55" s="62" t="s">
        <v>211</v>
      </c>
      <c r="E55" s="65" t="s">
        <v>213</v>
      </c>
      <c r="F55" s="62" t="s">
        <v>98</v>
      </c>
      <c r="G55" s="66" t="s">
        <v>17</v>
      </c>
      <c r="H55" s="123">
        <v>3</v>
      </c>
      <c r="I55" s="125">
        <v>5</v>
      </c>
      <c r="J55" s="101">
        <f t="shared" si="9"/>
        <v>5</v>
      </c>
      <c r="K55" s="88">
        <v>7</v>
      </c>
      <c r="L55" s="62"/>
      <c r="M55" s="101">
        <f t="shared" si="10"/>
        <v>7</v>
      </c>
      <c r="N55" s="101">
        <v>7</v>
      </c>
      <c r="O55" s="62"/>
      <c r="P55" s="101">
        <f t="shared" si="11"/>
        <v>7</v>
      </c>
      <c r="Q55" s="101">
        <v>5</v>
      </c>
      <c r="R55" s="62"/>
      <c r="S55" s="101">
        <f t="shared" si="12"/>
        <v>5</v>
      </c>
      <c r="T55" s="88">
        <v>8</v>
      </c>
      <c r="U55" s="62"/>
      <c r="V55" s="101">
        <f t="shared" si="13"/>
        <v>8</v>
      </c>
      <c r="W55" s="88">
        <f>'[2]TIN HOC DC'!$J56</f>
        <v>7</v>
      </c>
      <c r="X55" s="62"/>
      <c r="Y55" s="101">
        <f t="shared" si="14"/>
        <v>7</v>
      </c>
      <c r="Z55" s="88">
        <f>'[2]GDTC 1'!$J56</f>
        <v>6</v>
      </c>
      <c r="AA55" s="62"/>
      <c r="AB55" s="101">
        <f t="shared" si="15"/>
        <v>6</v>
      </c>
      <c r="AC55" s="109">
        <f t="shared" si="16"/>
        <v>6.35</v>
      </c>
      <c r="AD55" s="110" t="str">
        <f t="shared" si="17"/>
        <v>TBK</v>
      </c>
    </row>
    <row r="56" spans="1:30" s="50" customFormat="1" ht="20.25" customHeight="1">
      <c r="A56" s="62">
        <v>48</v>
      </c>
      <c r="B56" s="63" t="s">
        <v>215</v>
      </c>
      <c r="C56" s="64" t="s">
        <v>209</v>
      </c>
      <c r="D56" s="62" t="s">
        <v>214</v>
      </c>
      <c r="E56" s="65" t="s">
        <v>216</v>
      </c>
      <c r="F56" s="62" t="s">
        <v>217</v>
      </c>
      <c r="G56" s="66" t="s">
        <v>17</v>
      </c>
      <c r="H56" s="88">
        <v>6</v>
      </c>
      <c r="I56" s="62"/>
      <c r="J56" s="101">
        <f t="shared" si="9"/>
        <v>6</v>
      </c>
      <c r="K56" s="88">
        <v>6</v>
      </c>
      <c r="L56" s="62"/>
      <c r="M56" s="101">
        <f t="shared" si="10"/>
        <v>6</v>
      </c>
      <c r="N56" s="101">
        <v>8</v>
      </c>
      <c r="O56" s="62"/>
      <c r="P56" s="101">
        <f t="shared" si="11"/>
        <v>8</v>
      </c>
      <c r="Q56" s="101">
        <v>5</v>
      </c>
      <c r="R56" s="62"/>
      <c r="S56" s="101">
        <f t="shared" si="12"/>
        <v>5</v>
      </c>
      <c r="T56" s="88">
        <v>6</v>
      </c>
      <c r="U56" s="62"/>
      <c r="V56" s="101">
        <f t="shared" si="13"/>
        <v>6</v>
      </c>
      <c r="W56" s="88">
        <f>'[2]TIN HOC DC'!$J57</f>
        <v>6</v>
      </c>
      <c r="X56" s="62"/>
      <c r="Y56" s="101">
        <f t="shared" si="14"/>
        <v>6</v>
      </c>
      <c r="Z56" s="88">
        <f>'[2]GDTC 1'!$J57</f>
        <v>8</v>
      </c>
      <c r="AA56" s="62"/>
      <c r="AB56" s="101">
        <f t="shared" si="15"/>
        <v>8</v>
      </c>
      <c r="AC56" s="109">
        <f t="shared" si="16"/>
        <v>6.13</v>
      </c>
      <c r="AD56" s="110" t="str">
        <f t="shared" si="17"/>
        <v>TBK</v>
      </c>
    </row>
    <row r="57" spans="1:30" s="50" customFormat="1" ht="20.25" customHeight="1">
      <c r="A57" s="103">
        <v>49</v>
      </c>
      <c r="B57" s="115" t="s">
        <v>219</v>
      </c>
      <c r="C57" s="116" t="s">
        <v>220</v>
      </c>
      <c r="D57" s="103" t="s">
        <v>218</v>
      </c>
      <c r="E57" s="117" t="s">
        <v>221</v>
      </c>
      <c r="F57" s="103" t="s">
        <v>222</v>
      </c>
      <c r="G57" s="118" t="s">
        <v>17</v>
      </c>
      <c r="H57" s="102">
        <v>7</v>
      </c>
      <c r="I57" s="103"/>
      <c r="J57" s="104">
        <f t="shared" si="9"/>
        <v>7</v>
      </c>
      <c r="K57" s="102">
        <v>7</v>
      </c>
      <c r="L57" s="103"/>
      <c r="M57" s="104">
        <f t="shared" si="10"/>
        <v>7</v>
      </c>
      <c r="N57" s="104">
        <v>7</v>
      </c>
      <c r="O57" s="103"/>
      <c r="P57" s="104">
        <f t="shared" si="11"/>
        <v>7</v>
      </c>
      <c r="Q57" s="104">
        <v>6</v>
      </c>
      <c r="R57" s="103"/>
      <c r="S57" s="104">
        <f t="shared" si="12"/>
        <v>6</v>
      </c>
      <c r="T57" s="102">
        <v>7</v>
      </c>
      <c r="U57" s="103"/>
      <c r="V57" s="104">
        <f t="shared" si="13"/>
        <v>7</v>
      </c>
      <c r="W57" s="102">
        <f>'[2]TIN HOC DC'!$J58</f>
        <v>9</v>
      </c>
      <c r="X57" s="103"/>
      <c r="Y57" s="104">
        <f t="shared" si="14"/>
        <v>9</v>
      </c>
      <c r="Z57" s="102">
        <f>'[2]GDTC 1'!$J58</f>
        <v>5</v>
      </c>
      <c r="AA57" s="103"/>
      <c r="AB57" s="104">
        <f t="shared" si="15"/>
        <v>5</v>
      </c>
      <c r="AC57" s="111">
        <f t="shared" si="16"/>
        <v>7.13</v>
      </c>
      <c r="AD57" s="112" t="str">
        <f t="shared" si="17"/>
        <v>Khá</v>
      </c>
    </row>
    <row r="58" spans="1:29" s="72" customFormat="1" ht="33.75" customHeight="1">
      <c r="A58" s="67"/>
      <c r="B58" s="68"/>
      <c r="C58" s="68"/>
      <c r="D58" s="69"/>
      <c r="E58" s="70"/>
      <c r="F58" s="69"/>
      <c r="G58" s="71"/>
      <c r="H58" s="126"/>
      <c r="I58" s="126"/>
      <c r="J58" s="89"/>
      <c r="K58" s="89"/>
      <c r="L58" s="89"/>
      <c r="M58" s="89"/>
      <c r="N58" s="89"/>
      <c r="O58" s="89"/>
      <c r="P58" s="96"/>
      <c r="Q58" s="127"/>
      <c r="R58" s="128"/>
      <c r="S58" s="96"/>
      <c r="T58" s="96"/>
      <c r="U58" s="96"/>
      <c r="V58" s="96"/>
      <c r="W58" s="127"/>
      <c r="X58" s="127"/>
      <c r="Y58" s="96"/>
      <c r="Z58" s="79"/>
      <c r="AC58" s="78"/>
    </row>
    <row r="59" spans="1:29" s="72" customFormat="1" ht="15" customHeight="1">
      <c r="A59" s="67"/>
      <c r="B59" s="68"/>
      <c r="D59" s="73" t="s">
        <v>246</v>
      </c>
      <c r="E59" s="74"/>
      <c r="F59" s="74"/>
      <c r="G59" s="75"/>
      <c r="H59" s="126"/>
      <c r="I59" s="126"/>
      <c r="J59" s="89"/>
      <c r="K59" s="89"/>
      <c r="L59" s="89"/>
      <c r="M59" s="89"/>
      <c r="N59" s="89"/>
      <c r="O59" s="89"/>
      <c r="P59" s="96"/>
      <c r="Q59" s="127"/>
      <c r="R59" s="128"/>
      <c r="S59" s="96"/>
      <c r="T59" s="96"/>
      <c r="U59" s="78" t="s">
        <v>245</v>
      </c>
      <c r="V59" s="96"/>
      <c r="W59" s="127"/>
      <c r="X59" s="128"/>
      <c r="Y59" s="96"/>
      <c r="Z59" s="79"/>
      <c r="AC59" s="78"/>
    </row>
    <row r="60" spans="1:29" s="72" customFormat="1" ht="15" customHeight="1">
      <c r="A60" s="67"/>
      <c r="D60" s="76" t="s">
        <v>247</v>
      </c>
      <c r="E60" s="67"/>
      <c r="F60" s="67"/>
      <c r="G60" s="77"/>
      <c r="H60" s="126"/>
      <c r="I60" s="126"/>
      <c r="J60" s="89"/>
      <c r="K60" s="89"/>
      <c r="L60" s="89"/>
      <c r="M60" s="89"/>
      <c r="N60" s="89"/>
      <c r="O60" s="89"/>
      <c r="P60" s="96"/>
      <c r="Q60" s="127"/>
      <c r="R60" s="128"/>
      <c r="S60" s="96"/>
      <c r="T60" s="96"/>
      <c r="U60" s="78" t="s">
        <v>229</v>
      </c>
      <c r="V60" s="96"/>
      <c r="W60" s="127"/>
      <c r="X60" s="128"/>
      <c r="Y60" s="96"/>
      <c r="Z60" s="97"/>
      <c r="AC60" s="79"/>
    </row>
    <row r="61" spans="1:29" s="72" customFormat="1" ht="15.75">
      <c r="A61" s="67"/>
      <c r="D61" s="78"/>
      <c r="E61" s="67"/>
      <c r="F61" s="67"/>
      <c r="G61" s="77"/>
      <c r="H61" s="126"/>
      <c r="I61" s="126"/>
      <c r="J61" s="89"/>
      <c r="K61" s="89"/>
      <c r="L61" s="89"/>
      <c r="M61" s="89"/>
      <c r="N61" s="89"/>
      <c r="O61" s="89"/>
      <c r="P61" s="96"/>
      <c r="Q61" s="127"/>
      <c r="R61" s="128"/>
      <c r="S61" s="96"/>
      <c r="T61" s="96"/>
      <c r="U61" s="79" t="s">
        <v>248</v>
      </c>
      <c r="V61" s="96"/>
      <c r="W61" s="127"/>
      <c r="X61" s="128"/>
      <c r="Y61" s="96"/>
      <c r="Z61" s="79"/>
      <c r="AC61" s="79"/>
    </row>
    <row r="62" spans="1:29" s="72" customFormat="1" ht="22.5" customHeight="1">
      <c r="A62" s="67"/>
      <c r="C62" s="79"/>
      <c r="D62" s="79"/>
      <c r="E62" s="67"/>
      <c r="F62" s="67"/>
      <c r="G62" s="77"/>
      <c r="H62" s="126"/>
      <c r="I62" s="126"/>
      <c r="J62" s="89"/>
      <c r="K62" s="89"/>
      <c r="L62" s="89"/>
      <c r="M62" s="89"/>
      <c r="N62" s="89"/>
      <c r="O62" s="89"/>
      <c r="P62" s="96"/>
      <c r="Q62" s="127"/>
      <c r="R62" s="128"/>
      <c r="S62" s="96"/>
      <c r="T62" s="96"/>
      <c r="U62" s="79"/>
      <c r="V62" s="96"/>
      <c r="W62" s="127"/>
      <c r="X62" s="128"/>
      <c r="Y62" s="96"/>
      <c r="Z62" s="94"/>
      <c r="AC62" s="79"/>
    </row>
    <row r="63" spans="1:29" s="72" customFormat="1" ht="18">
      <c r="A63" s="80"/>
      <c r="C63" s="80"/>
      <c r="D63" s="81"/>
      <c r="E63" s="67"/>
      <c r="F63" s="67"/>
      <c r="G63" s="77"/>
      <c r="H63" s="126"/>
      <c r="I63" s="126"/>
      <c r="J63" s="89"/>
      <c r="K63" s="89"/>
      <c r="L63" s="89"/>
      <c r="M63" s="89"/>
      <c r="N63" s="89"/>
      <c r="O63" s="89"/>
      <c r="P63" s="97"/>
      <c r="Q63" s="129"/>
      <c r="R63" s="128"/>
      <c r="S63" s="97"/>
      <c r="T63" s="97"/>
      <c r="U63" s="79"/>
      <c r="V63" s="99"/>
      <c r="W63" s="129"/>
      <c r="X63" s="128"/>
      <c r="Y63" s="99"/>
      <c r="Z63" s="94"/>
      <c r="AC63" s="97"/>
    </row>
    <row r="64" spans="1:29" s="72" customFormat="1" ht="18">
      <c r="A64" s="67"/>
      <c r="D64" s="79" t="s">
        <v>249</v>
      </c>
      <c r="E64" s="67"/>
      <c r="F64" s="67"/>
      <c r="G64" s="77"/>
      <c r="H64" s="126"/>
      <c r="I64" s="126"/>
      <c r="J64" s="89"/>
      <c r="K64" s="89"/>
      <c r="L64" s="89"/>
      <c r="M64" s="89"/>
      <c r="N64" s="98"/>
      <c r="O64" s="89"/>
      <c r="P64" s="97"/>
      <c r="Q64" s="129"/>
      <c r="R64" s="128"/>
      <c r="S64" s="89"/>
      <c r="T64" s="97"/>
      <c r="U64" s="97"/>
      <c r="V64" s="99"/>
      <c r="W64" s="129"/>
      <c r="X64" s="128"/>
      <c r="Y64" s="99"/>
      <c r="Z64" s="94"/>
      <c r="AC64" s="79"/>
    </row>
    <row r="65" spans="7:30" s="52" customFormat="1" ht="19.5">
      <c r="G65" s="82"/>
      <c r="H65" s="131"/>
      <c r="I65" s="131"/>
      <c r="J65" s="90"/>
      <c r="K65" s="94"/>
      <c r="L65" s="90"/>
      <c r="M65" s="90"/>
      <c r="N65" s="90"/>
      <c r="O65" s="90"/>
      <c r="P65" s="90"/>
      <c r="Q65" s="131"/>
      <c r="R65" s="131"/>
      <c r="S65" s="90"/>
      <c r="T65" s="94"/>
      <c r="U65" s="79" t="s">
        <v>250</v>
      </c>
      <c r="V65" s="90"/>
      <c r="W65" s="130"/>
      <c r="X65" s="136"/>
      <c r="Y65" s="90"/>
      <c r="Z65" s="94"/>
      <c r="AA65" s="90"/>
      <c r="AB65" s="90"/>
      <c r="AC65" s="90"/>
      <c r="AD65" s="113"/>
    </row>
    <row r="66" spans="7:30" s="52" customFormat="1" ht="19.5">
      <c r="G66" s="82"/>
      <c r="H66" s="131"/>
      <c r="I66" s="131"/>
      <c r="J66" s="90"/>
      <c r="K66" s="94"/>
      <c r="L66" s="90"/>
      <c r="M66" s="90"/>
      <c r="N66" s="90"/>
      <c r="O66" s="90"/>
      <c r="P66" s="90"/>
      <c r="Q66" s="131"/>
      <c r="R66" s="131"/>
      <c r="S66" s="90"/>
      <c r="T66" s="94"/>
      <c r="U66" s="90"/>
      <c r="V66" s="90"/>
      <c r="W66" s="130"/>
      <c r="X66" s="131"/>
      <c r="Y66" s="90"/>
      <c r="Z66" s="94"/>
      <c r="AA66" s="90"/>
      <c r="AB66" s="90"/>
      <c r="AC66" s="90"/>
      <c r="AD66" s="113"/>
    </row>
    <row r="67" spans="7:30" s="52" customFormat="1" ht="19.5">
      <c r="G67" s="82"/>
      <c r="H67" s="131"/>
      <c r="I67" s="131"/>
      <c r="J67" s="90"/>
      <c r="K67" s="94"/>
      <c r="L67" s="90"/>
      <c r="M67" s="90"/>
      <c r="N67" s="90"/>
      <c r="O67" s="90"/>
      <c r="P67" s="90"/>
      <c r="Q67" s="131"/>
      <c r="R67" s="131"/>
      <c r="S67" s="90"/>
      <c r="T67" s="94"/>
      <c r="U67" s="90"/>
      <c r="V67" s="90"/>
      <c r="W67" s="130"/>
      <c r="X67" s="131"/>
      <c r="Y67" s="90"/>
      <c r="Z67" s="94"/>
      <c r="AA67" s="90"/>
      <c r="AB67" s="90"/>
      <c r="AC67" s="90"/>
      <c r="AD67" s="113"/>
    </row>
    <row r="68" spans="7:30" s="52" customFormat="1" ht="19.5">
      <c r="G68" s="82"/>
      <c r="H68" s="131"/>
      <c r="I68" s="131"/>
      <c r="J68" s="90"/>
      <c r="K68" s="94"/>
      <c r="L68" s="90"/>
      <c r="M68" s="90"/>
      <c r="N68" s="90"/>
      <c r="O68" s="90"/>
      <c r="P68" s="90"/>
      <c r="Q68" s="131"/>
      <c r="R68" s="131"/>
      <c r="S68" s="90"/>
      <c r="T68" s="94"/>
      <c r="U68" s="90"/>
      <c r="V68" s="90"/>
      <c r="W68" s="130"/>
      <c r="X68" s="131"/>
      <c r="Y68" s="90"/>
      <c r="Z68" s="94"/>
      <c r="AA68" s="90"/>
      <c r="AB68" s="90"/>
      <c r="AC68" s="90"/>
      <c r="AD68" s="113"/>
    </row>
    <row r="69" spans="7:30" s="52" customFormat="1" ht="19.5">
      <c r="G69" s="82"/>
      <c r="H69" s="131"/>
      <c r="I69" s="131"/>
      <c r="J69" s="90"/>
      <c r="K69" s="94"/>
      <c r="L69" s="90"/>
      <c r="M69" s="90"/>
      <c r="N69" s="90"/>
      <c r="O69" s="90"/>
      <c r="P69" s="90"/>
      <c r="Q69" s="131"/>
      <c r="R69" s="131"/>
      <c r="S69" s="90"/>
      <c r="T69" s="94"/>
      <c r="U69" s="90"/>
      <c r="V69" s="90"/>
      <c r="W69" s="130"/>
      <c r="X69" s="131"/>
      <c r="Y69" s="90"/>
      <c r="Z69" s="94"/>
      <c r="AA69" s="90"/>
      <c r="AB69" s="90"/>
      <c r="AC69" s="90"/>
      <c r="AD69" s="113"/>
    </row>
    <row r="70" spans="7:30" s="52" customFormat="1" ht="19.5">
      <c r="G70" s="82"/>
      <c r="H70" s="131"/>
      <c r="I70" s="131"/>
      <c r="J70" s="90"/>
      <c r="K70" s="94"/>
      <c r="L70" s="90"/>
      <c r="M70" s="90"/>
      <c r="N70" s="90"/>
      <c r="O70" s="90"/>
      <c r="P70" s="90"/>
      <c r="Q70" s="131"/>
      <c r="R70" s="131"/>
      <c r="S70" s="90"/>
      <c r="T70" s="94"/>
      <c r="U70" s="90"/>
      <c r="V70" s="90"/>
      <c r="W70" s="130"/>
      <c r="X70" s="131"/>
      <c r="Y70" s="90"/>
      <c r="Z70" s="94"/>
      <c r="AA70" s="90"/>
      <c r="AB70" s="90"/>
      <c r="AC70" s="90"/>
      <c r="AD70" s="113"/>
    </row>
    <row r="71" spans="7:30" s="52" customFormat="1" ht="19.5">
      <c r="G71" s="82"/>
      <c r="H71" s="131"/>
      <c r="I71" s="131"/>
      <c r="J71" s="90"/>
      <c r="K71" s="94"/>
      <c r="L71" s="90"/>
      <c r="M71" s="90"/>
      <c r="N71" s="90"/>
      <c r="O71" s="90"/>
      <c r="P71" s="90"/>
      <c r="Q71" s="131"/>
      <c r="R71" s="131"/>
      <c r="S71" s="90"/>
      <c r="T71" s="94"/>
      <c r="U71" s="90"/>
      <c r="V71" s="90"/>
      <c r="W71" s="130"/>
      <c r="X71" s="131"/>
      <c r="Y71" s="90"/>
      <c r="Z71" s="94"/>
      <c r="AA71" s="90"/>
      <c r="AB71" s="90"/>
      <c r="AC71" s="90"/>
      <c r="AD71" s="113"/>
    </row>
    <row r="72" spans="7:30" s="52" customFormat="1" ht="19.5">
      <c r="G72" s="82"/>
      <c r="H72" s="131"/>
      <c r="I72" s="131"/>
      <c r="J72" s="90"/>
      <c r="K72" s="94"/>
      <c r="L72" s="90"/>
      <c r="M72" s="90"/>
      <c r="N72" s="90"/>
      <c r="O72" s="90"/>
      <c r="P72" s="90"/>
      <c r="Q72" s="131"/>
      <c r="R72" s="131"/>
      <c r="S72" s="90"/>
      <c r="T72" s="94"/>
      <c r="U72" s="90"/>
      <c r="V72" s="90"/>
      <c r="W72" s="130"/>
      <c r="X72" s="131"/>
      <c r="Y72" s="90"/>
      <c r="Z72" s="94"/>
      <c r="AA72" s="90"/>
      <c r="AB72" s="90"/>
      <c r="AC72" s="90"/>
      <c r="AD72" s="113"/>
    </row>
    <row r="73" spans="7:30" s="52" customFormat="1" ht="19.5">
      <c r="G73" s="82"/>
      <c r="H73" s="131"/>
      <c r="I73" s="131"/>
      <c r="J73" s="90"/>
      <c r="K73" s="94"/>
      <c r="L73" s="90"/>
      <c r="M73" s="90"/>
      <c r="N73" s="90"/>
      <c r="O73" s="90"/>
      <c r="P73" s="90"/>
      <c r="Q73" s="131"/>
      <c r="R73" s="131"/>
      <c r="S73" s="90"/>
      <c r="T73" s="94"/>
      <c r="U73" s="90"/>
      <c r="V73" s="90"/>
      <c r="W73" s="130"/>
      <c r="X73" s="131"/>
      <c r="Y73" s="90"/>
      <c r="Z73" s="94"/>
      <c r="AA73" s="90"/>
      <c r="AB73" s="90"/>
      <c r="AC73" s="90"/>
      <c r="AD73" s="113"/>
    </row>
    <row r="74" spans="7:30" s="52" customFormat="1" ht="19.5">
      <c r="G74" s="82"/>
      <c r="H74" s="131"/>
      <c r="I74" s="131"/>
      <c r="J74" s="90"/>
      <c r="K74" s="94"/>
      <c r="L74" s="90"/>
      <c r="M74" s="90"/>
      <c r="N74" s="90"/>
      <c r="O74" s="90"/>
      <c r="P74" s="90"/>
      <c r="Q74" s="131"/>
      <c r="R74" s="131"/>
      <c r="S74" s="90"/>
      <c r="T74" s="94"/>
      <c r="U74" s="90"/>
      <c r="V74" s="90"/>
      <c r="W74" s="130"/>
      <c r="X74" s="131"/>
      <c r="Y74" s="90"/>
      <c r="Z74" s="94"/>
      <c r="AA74" s="90"/>
      <c r="AB74" s="90"/>
      <c r="AC74" s="90"/>
      <c r="AD74" s="113"/>
    </row>
    <row r="75" spans="7:30" s="52" customFormat="1" ht="19.5">
      <c r="G75" s="82"/>
      <c r="H75" s="131"/>
      <c r="I75" s="131"/>
      <c r="J75" s="90"/>
      <c r="K75" s="94"/>
      <c r="L75" s="90"/>
      <c r="M75" s="90"/>
      <c r="N75" s="90"/>
      <c r="O75" s="90"/>
      <c r="P75" s="90"/>
      <c r="Q75" s="131"/>
      <c r="R75" s="131"/>
      <c r="S75" s="90"/>
      <c r="T75" s="94"/>
      <c r="U75" s="90"/>
      <c r="V75" s="90"/>
      <c r="W75" s="130"/>
      <c r="X75" s="131"/>
      <c r="Y75" s="90"/>
      <c r="Z75" s="94"/>
      <c r="AA75" s="90"/>
      <c r="AB75" s="90"/>
      <c r="AC75" s="90"/>
      <c r="AD75" s="113"/>
    </row>
    <row r="76" spans="7:30" s="52" customFormat="1" ht="19.5">
      <c r="G76" s="82"/>
      <c r="H76" s="131"/>
      <c r="I76" s="131"/>
      <c r="J76" s="90"/>
      <c r="K76" s="94"/>
      <c r="L76" s="90"/>
      <c r="M76" s="90"/>
      <c r="N76" s="90"/>
      <c r="O76" s="90"/>
      <c r="P76" s="90"/>
      <c r="Q76" s="131"/>
      <c r="R76" s="131"/>
      <c r="S76" s="90"/>
      <c r="T76" s="94"/>
      <c r="U76" s="90"/>
      <c r="V76" s="90"/>
      <c r="W76" s="130"/>
      <c r="X76" s="131"/>
      <c r="Y76" s="90"/>
      <c r="Z76" s="94"/>
      <c r="AA76" s="90"/>
      <c r="AB76" s="90"/>
      <c r="AC76" s="90"/>
      <c r="AD76" s="113"/>
    </row>
    <row r="77" spans="7:30" s="52" customFormat="1" ht="19.5">
      <c r="G77" s="82"/>
      <c r="H77" s="131"/>
      <c r="I77" s="131"/>
      <c r="J77" s="90"/>
      <c r="K77" s="94"/>
      <c r="L77" s="90"/>
      <c r="M77" s="90"/>
      <c r="N77" s="90"/>
      <c r="O77" s="90"/>
      <c r="P77" s="90"/>
      <c r="Q77" s="131"/>
      <c r="R77" s="131"/>
      <c r="S77" s="90"/>
      <c r="T77" s="94"/>
      <c r="U77" s="90"/>
      <c r="V77" s="90"/>
      <c r="W77" s="130"/>
      <c r="X77" s="131"/>
      <c r="Y77" s="90"/>
      <c r="Z77" s="94"/>
      <c r="AA77" s="90"/>
      <c r="AB77" s="90"/>
      <c r="AC77" s="90"/>
      <c r="AD77" s="113"/>
    </row>
    <row r="78" spans="7:30" s="52" customFormat="1" ht="19.5">
      <c r="G78" s="82"/>
      <c r="H78" s="131"/>
      <c r="I78" s="131"/>
      <c r="J78" s="90"/>
      <c r="K78" s="94"/>
      <c r="L78" s="90"/>
      <c r="M78" s="90"/>
      <c r="N78" s="90"/>
      <c r="O78" s="90"/>
      <c r="P78" s="90"/>
      <c r="Q78" s="131"/>
      <c r="R78" s="131"/>
      <c r="S78" s="90"/>
      <c r="T78" s="94"/>
      <c r="U78" s="90"/>
      <c r="V78" s="90"/>
      <c r="W78" s="130"/>
      <c r="X78" s="131"/>
      <c r="Y78" s="90"/>
      <c r="Z78" s="94"/>
      <c r="AA78" s="90"/>
      <c r="AB78" s="90"/>
      <c r="AC78" s="90"/>
      <c r="AD78" s="113"/>
    </row>
    <row r="79" spans="7:30" s="52" customFormat="1" ht="19.5">
      <c r="G79" s="82"/>
      <c r="H79" s="131"/>
      <c r="I79" s="131"/>
      <c r="J79" s="90"/>
      <c r="K79" s="94"/>
      <c r="L79" s="90"/>
      <c r="M79" s="90"/>
      <c r="N79" s="90"/>
      <c r="O79" s="90"/>
      <c r="P79" s="90"/>
      <c r="Q79" s="131"/>
      <c r="R79" s="131"/>
      <c r="S79" s="90"/>
      <c r="T79" s="94"/>
      <c r="U79" s="90"/>
      <c r="V79" s="90"/>
      <c r="W79" s="130"/>
      <c r="X79" s="131"/>
      <c r="Y79" s="90"/>
      <c r="Z79" s="94"/>
      <c r="AA79" s="90"/>
      <c r="AB79" s="90"/>
      <c r="AC79" s="90"/>
      <c r="AD79" s="113"/>
    </row>
    <row r="80" spans="7:30" s="52" customFormat="1" ht="19.5">
      <c r="G80" s="82"/>
      <c r="H80" s="131"/>
      <c r="I80" s="131"/>
      <c r="J80" s="90"/>
      <c r="K80" s="94"/>
      <c r="L80" s="90"/>
      <c r="M80" s="90"/>
      <c r="N80" s="90"/>
      <c r="O80" s="90"/>
      <c r="P80" s="90"/>
      <c r="Q80" s="131"/>
      <c r="R80" s="131"/>
      <c r="S80" s="90"/>
      <c r="T80" s="94"/>
      <c r="U80" s="90"/>
      <c r="V80" s="90"/>
      <c r="W80" s="130"/>
      <c r="X80" s="131"/>
      <c r="Y80" s="90"/>
      <c r="Z80" s="94"/>
      <c r="AA80" s="90"/>
      <c r="AB80" s="90"/>
      <c r="AC80" s="90"/>
      <c r="AD80" s="113"/>
    </row>
    <row r="81" spans="7:30" s="52" customFormat="1" ht="19.5">
      <c r="G81" s="82"/>
      <c r="H81" s="131"/>
      <c r="I81" s="131"/>
      <c r="J81" s="90"/>
      <c r="K81" s="94"/>
      <c r="L81" s="90"/>
      <c r="M81" s="90"/>
      <c r="N81" s="90"/>
      <c r="O81" s="90"/>
      <c r="P81" s="90"/>
      <c r="Q81" s="131"/>
      <c r="R81" s="131"/>
      <c r="S81" s="90"/>
      <c r="T81" s="94"/>
      <c r="U81" s="90"/>
      <c r="V81" s="90"/>
      <c r="W81" s="130"/>
      <c r="X81" s="131"/>
      <c r="Y81" s="90"/>
      <c r="Z81" s="94"/>
      <c r="AA81" s="90"/>
      <c r="AB81" s="90"/>
      <c r="AC81" s="90"/>
      <c r="AD81" s="113"/>
    </row>
    <row r="82" spans="7:30" s="52" customFormat="1" ht="19.5">
      <c r="G82" s="82"/>
      <c r="H82" s="131"/>
      <c r="I82" s="131"/>
      <c r="J82" s="90"/>
      <c r="K82" s="94"/>
      <c r="L82" s="90"/>
      <c r="M82" s="90"/>
      <c r="N82" s="90"/>
      <c r="O82" s="90"/>
      <c r="P82" s="90"/>
      <c r="Q82" s="131"/>
      <c r="R82" s="131"/>
      <c r="S82" s="90"/>
      <c r="T82" s="94"/>
      <c r="U82" s="90"/>
      <c r="V82" s="90"/>
      <c r="W82" s="130"/>
      <c r="X82" s="131"/>
      <c r="Y82" s="90"/>
      <c r="Z82" s="94"/>
      <c r="AA82" s="90"/>
      <c r="AB82" s="90"/>
      <c r="AC82" s="90"/>
      <c r="AD82" s="113"/>
    </row>
    <row r="83" spans="7:30" s="52" customFormat="1" ht="19.5">
      <c r="G83" s="82"/>
      <c r="H83" s="131"/>
      <c r="I83" s="131"/>
      <c r="J83" s="90"/>
      <c r="K83" s="94"/>
      <c r="L83" s="90"/>
      <c r="M83" s="90"/>
      <c r="N83" s="90"/>
      <c r="O83" s="90"/>
      <c r="P83" s="90"/>
      <c r="Q83" s="131"/>
      <c r="R83" s="131"/>
      <c r="S83" s="90"/>
      <c r="T83" s="94"/>
      <c r="U83" s="90"/>
      <c r="V83" s="90"/>
      <c r="W83" s="130"/>
      <c r="X83" s="131"/>
      <c r="Y83" s="90"/>
      <c r="Z83" s="94"/>
      <c r="AA83" s="90"/>
      <c r="AB83" s="90"/>
      <c r="AC83" s="90"/>
      <c r="AD83" s="113"/>
    </row>
    <row r="84" spans="7:30" s="52" customFormat="1" ht="19.5">
      <c r="G84" s="82"/>
      <c r="H84" s="131"/>
      <c r="I84" s="131"/>
      <c r="J84" s="90"/>
      <c r="K84" s="94"/>
      <c r="L84" s="90"/>
      <c r="M84" s="90"/>
      <c r="N84" s="90"/>
      <c r="O84" s="90"/>
      <c r="P84" s="90"/>
      <c r="Q84" s="131"/>
      <c r="R84" s="131"/>
      <c r="S84" s="90"/>
      <c r="T84" s="94"/>
      <c r="U84" s="90"/>
      <c r="V84" s="90"/>
      <c r="W84" s="130"/>
      <c r="X84" s="131"/>
      <c r="Y84" s="90"/>
      <c r="Z84" s="94"/>
      <c r="AA84" s="90"/>
      <c r="AB84" s="90"/>
      <c r="AC84" s="90"/>
      <c r="AD84" s="113"/>
    </row>
    <row r="85" spans="7:30" s="52" customFormat="1" ht="19.5">
      <c r="G85" s="82"/>
      <c r="H85" s="131"/>
      <c r="I85" s="131"/>
      <c r="J85" s="90"/>
      <c r="K85" s="94"/>
      <c r="L85" s="90"/>
      <c r="M85" s="90"/>
      <c r="N85" s="90"/>
      <c r="O85" s="90"/>
      <c r="P85" s="90"/>
      <c r="Q85" s="131"/>
      <c r="R85" s="131"/>
      <c r="S85" s="90"/>
      <c r="T85" s="94"/>
      <c r="U85" s="90"/>
      <c r="V85" s="90"/>
      <c r="W85" s="130"/>
      <c r="X85" s="131"/>
      <c r="Y85" s="90"/>
      <c r="Z85" s="94"/>
      <c r="AA85" s="90"/>
      <c r="AB85" s="90"/>
      <c r="AC85" s="90"/>
      <c r="AD85" s="113"/>
    </row>
    <row r="86" spans="7:30" s="52" customFormat="1" ht="19.5">
      <c r="G86" s="82"/>
      <c r="H86" s="131"/>
      <c r="I86" s="131"/>
      <c r="J86" s="90"/>
      <c r="K86" s="94"/>
      <c r="L86" s="90"/>
      <c r="M86" s="90"/>
      <c r="N86" s="90"/>
      <c r="O86" s="90"/>
      <c r="P86" s="90"/>
      <c r="Q86" s="131"/>
      <c r="R86" s="131"/>
      <c r="S86" s="90"/>
      <c r="T86" s="94"/>
      <c r="U86" s="90"/>
      <c r="V86" s="90"/>
      <c r="W86" s="130"/>
      <c r="X86" s="131"/>
      <c r="Y86" s="90"/>
      <c r="Z86" s="94"/>
      <c r="AA86" s="90"/>
      <c r="AB86" s="90"/>
      <c r="AC86" s="90"/>
      <c r="AD86" s="113"/>
    </row>
    <row r="87" spans="7:30" s="52" customFormat="1" ht="19.5">
      <c r="G87" s="82"/>
      <c r="H87" s="131"/>
      <c r="I87" s="131"/>
      <c r="J87" s="90"/>
      <c r="K87" s="94"/>
      <c r="L87" s="90"/>
      <c r="M87" s="90"/>
      <c r="N87" s="90"/>
      <c r="O87" s="90"/>
      <c r="P87" s="90"/>
      <c r="Q87" s="131"/>
      <c r="R87" s="131"/>
      <c r="S87" s="90"/>
      <c r="T87" s="94"/>
      <c r="U87" s="90"/>
      <c r="V87" s="90"/>
      <c r="W87" s="130"/>
      <c r="X87" s="131"/>
      <c r="Y87" s="90"/>
      <c r="Z87" s="94"/>
      <c r="AA87" s="90"/>
      <c r="AB87" s="90"/>
      <c r="AC87" s="90"/>
      <c r="AD87" s="113"/>
    </row>
    <row r="88" spans="7:30" s="52" customFormat="1" ht="19.5">
      <c r="G88" s="82"/>
      <c r="H88" s="131"/>
      <c r="I88" s="131"/>
      <c r="J88" s="90"/>
      <c r="K88" s="94"/>
      <c r="L88" s="90"/>
      <c r="M88" s="90"/>
      <c r="N88" s="90"/>
      <c r="O88" s="90"/>
      <c r="P88" s="90"/>
      <c r="Q88" s="131"/>
      <c r="R88" s="131"/>
      <c r="S88" s="90"/>
      <c r="T88" s="94"/>
      <c r="U88" s="90"/>
      <c r="V88" s="90"/>
      <c r="W88" s="130"/>
      <c r="X88" s="131"/>
      <c r="Y88" s="90"/>
      <c r="Z88" s="94"/>
      <c r="AA88" s="90"/>
      <c r="AB88" s="90"/>
      <c r="AC88" s="90"/>
      <c r="AD88" s="113"/>
    </row>
    <row r="89" spans="7:30" s="52" customFormat="1" ht="19.5">
      <c r="G89" s="82"/>
      <c r="H89" s="131"/>
      <c r="I89" s="131"/>
      <c r="J89" s="90"/>
      <c r="K89" s="94"/>
      <c r="L89" s="90"/>
      <c r="M89" s="90"/>
      <c r="N89" s="90"/>
      <c r="O89" s="90"/>
      <c r="P89" s="90"/>
      <c r="Q89" s="131"/>
      <c r="R89" s="131"/>
      <c r="S89" s="90"/>
      <c r="T89" s="94"/>
      <c r="U89" s="90"/>
      <c r="V89" s="90"/>
      <c r="W89" s="130"/>
      <c r="X89" s="131"/>
      <c r="Y89" s="90"/>
      <c r="Z89" s="94"/>
      <c r="AA89" s="90"/>
      <c r="AB89" s="90"/>
      <c r="AC89" s="90"/>
      <c r="AD89" s="113"/>
    </row>
    <row r="90" spans="7:30" s="52" customFormat="1" ht="19.5">
      <c r="G90" s="82"/>
      <c r="H90" s="131"/>
      <c r="I90" s="131"/>
      <c r="J90" s="90"/>
      <c r="K90" s="94"/>
      <c r="L90" s="90"/>
      <c r="M90" s="90"/>
      <c r="N90" s="90"/>
      <c r="O90" s="90"/>
      <c r="P90" s="90"/>
      <c r="Q90" s="131"/>
      <c r="R90" s="131"/>
      <c r="S90" s="90"/>
      <c r="T90" s="94"/>
      <c r="U90" s="90"/>
      <c r="V90" s="90"/>
      <c r="W90" s="130"/>
      <c r="X90" s="131"/>
      <c r="Y90" s="90"/>
      <c r="Z90" s="94"/>
      <c r="AA90" s="90"/>
      <c r="AB90" s="90"/>
      <c r="AC90" s="90"/>
      <c r="AD90" s="113"/>
    </row>
    <row r="91" spans="7:30" s="52" customFormat="1" ht="19.5">
      <c r="G91" s="82"/>
      <c r="H91" s="131"/>
      <c r="I91" s="131"/>
      <c r="J91" s="90"/>
      <c r="K91" s="94"/>
      <c r="L91" s="90"/>
      <c r="M91" s="90"/>
      <c r="N91" s="90"/>
      <c r="O91" s="90"/>
      <c r="P91" s="90"/>
      <c r="Q91" s="131"/>
      <c r="R91" s="131"/>
      <c r="S91" s="90"/>
      <c r="T91" s="94"/>
      <c r="U91" s="90"/>
      <c r="V91" s="90"/>
      <c r="W91" s="130"/>
      <c r="X91" s="131"/>
      <c r="Y91" s="90"/>
      <c r="Z91" s="94"/>
      <c r="AA91" s="90"/>
      <c r="AB91" s="90"/>
      <c r="AC91" s="90"/>
      <c r="AD91" s="113"/>
    </row>
    <row r="92" spans="7:30" s="52" customFormat="1" ht="19.5">
      <c r="G92" s="82"/>
      <c r="H92" s="131"/>
      <c r="I92" s="131"/>
      <c r="J92" s="90"/>
      <c r="K92" s="94"/>
      <c r="L92" s="90"/>
      <c r="M92" s="90"/>
      <c r="N92" s="90"/>
      <c r="O92" s="90"/>
      <c r="P92" s="90"/>
      <c r="Q92" s="131"/>
      <c r="R92" s="131"/>
      <c r="S92" s="90"/>
      <c r="T92" s="94"/>
      <c r="U92" s="90"/>
      <c r="V92" s="90"/>
      <c r="W92" s="130"/>
      <c r="X92" s="131"/>
      <c r="Y92" s="90"/>
      <c r="Z92" s="94"/>
      <c r="AA92" s="90"/>
      <c r="AB92" s="90"/>
      <c r="AC92" s="90"/>
      <c r="AD92" s="113"/>
    </row>
    <row r="93" spans="7:30" s="52" customFormat="1" ht="19.5">
      <c r="G93" s="82"/>
      <c r="H93" s="131"/>
      <c r="I93" s="131"/>
      <c r="J93" s="90"/>
      <c r="K93" s="94"/>
      <c r="L93" s="90"/>
      <c r="M93" s="90"/>
      <c r="N93" s="90"/>
      <c r="O93" s="90"/>
      <c r="P93" s="90"/>
      <c r="Q93" s="131"/>
      <c r="R93" s="131"/>
      <c r="S93" s="90"/>
      <c r="T93" s="94"/>
      <c r="U93" s="90"/>
      <c r="V93" s="90"/>
      <c r="W93" s="130"/>
      <c r="X93" s="131"/>
      <c r="Y93" s="90"/>
      <c r="Z93" s="94"/>
      <c r="AA93" s="90"/>
      <c r="AB93" s="90"/>
      <c r="AC93" s="90"/>
      <c r="AD93" s="113"/>
    </row>
    <row r="94" spans="7:30" s="52" customFormat="1" ht="19.5">
      <c r="G94" s="82"/>
      <c r="H94" s="131"/>
      <c r="I94" s="131"/>
      <c r="J94" s="90"/>
      <c r="K94" s="94"/>
      <c r="L94" s="90"/>
      <c r="M94" s="90"/>
      <c r="N94" s="90"/>
      <c r="O94" s="90"/>
      <c r="P94" s="90"/>
      <c r="Q94" s="131"/>
      <c r="R94" s="131"/>
      <c r="S94" s="90"/>
      <c r="T94" s="94"/>
      <c r="U94" s="90"/>
      <c r="V94" s="90"/>
      <c r="W94" s="130"/>
      <c r="X94" s="131"/>
      <c r="Y94" s="90"/>
      <c r="Z94" s="94"/>
      <c r="AA94" s="90"/>
      <c r="AB94" s="90"/>
      <c r="AC94" s="90"/>
      <c r="AD94" s="113"/>
    </row>
    <row r="95" spans="7:30" s="52" customFormat="1" ht="19.5">
      <c r="G95" s="82"/>
      <c r="H95" s="131"/>
      <c r="I95" s="131"/>
      <c r="J95" s="90"/>
      <c r="K95" s="94"/>
      <c r="L95" s="90"/>
      <c r="M95" s="90"/>
      <c r="N95" s="90"/>
      <c r="O95" s="90"/>
      <c r="P95" s="90"/>
      <c r="Q95" s="131"/>
      <c r="R95" s="131"/>
      <c r="S95" s="90"/>
      <c r="T95" s="94"/>
      <c r="U95" s="90"/>
      <c r="V95" s="90"/>
      <c r="W95" s="130"/>
      <c r="X95" s="131"/>
      <c r="Y95" s="90"/>
      <c r="Z95" s="94"/>
      <c r="AA95" s="90"/>
      <c r="AB95" s="90"/>
      <c r="AC95" s="90"/>
      <c r="AD95" s="113"/>
    </row>
    <row r="96" spans="7:30" s="52" customFormat="1" ht="19.5">
      <c r="G96" s="82"/>
      <c r="H96" s="131"/>
      <c r="I96" s="131"/>
      <c r="J96" s="90"/>
      <c r="K96" s="94"/>
      <c r="L96" s="90"/>
      <c r="M96" s="90"/>
      <c r="N96" s="90"/>
      <c r="O96" s="90"/>
      <c r="P96" s="90"/>
      <c r="Q96" s="131"/>
      <c r="R96" s="131"/>
      <c r="S96" s="90"/>
      <c r="T96" s="94"/>
      <c r="U96" s="90"/>
      <c r="V96" s="90"/>
      <c r="W96" s="130"/>
      <c r="X96" s="131"/>
      <c r="Y96" s="90"/>
      <c r="Z96" s="94"/>
      <c r="AA96" s="90"/>
      <c r="AB96" s="90"/>
      <c r="AC96" s="90"/>
      <c r="AD96" s="113"/>
    </row>
    <row r="97" spans="7:30" s="52" customFormat="1" ht="19.5">
      <c r="G97" s="82"/>
      <c r="H97" s="131"/>
      <c r="I97" s="131"/>
      <c r="J97" s="90"/>
      <c r="K97" s="94"/>
      <c r="L97" s="90"/>
      <c r="M97" s="90"/>
      <c r="N97" s="90"/>
      <c r="O97" s="90"/>
      <c r="P97" s="90"/>
      <c r="Q97" s="131"/>
      <c r="R97" s="131"/>
      <c r="S97" s="90"/>
      <c r="T97" s="94"/>
      <c r="U97" s="90"/>
      <c r="V97" s="90"/>
      <c r="W97" s="130"/>
      <c r="X97" s="131"/>
      <c r="Y97" s="90"/>
      <c r="Z97" s="94"/>
      <c r="AA97" s="90"/>
      <c r="AB97" s="90"/>
      <c r="AC97" s="90"/>
      <c r="AD97" s="113"/>
    </row>
    <row r="98" spans="7:30" s="52" customFormat="1" ht="19.5">
      <c r="G98" s="82"/>
      <c r="H98" s="131"/>
      <c r="I98" s="131"/>
      <c r="J98" s="90"/>
      <c r="K98" s="94"/>
      <c r="L98" s="90"/>
      <c r="M98" s="90"/>
      <c r="N98" s="90"/>
      <c r="O98" s="90"/>
      <c r="P98" s="90"/>
      <c r="Q98" s="131"/>
      <c r="R98" s="131"/>
      <c r="S98" s="90"/>
      <c r="T98" s="94"/>
      <c r="U98" s="90"/>
      <c r="V98" s="90"/>
      <c r="W98" s="130"/>
      <c r="X98" s="131"/>
      <c r="Y98" s="90"/>
      <c r="Z98" s="94"/>
      <c r="AA98" s="90"/>
      <c r="AB98" s="90"/>
      <c r="AC98" s="90"/>
      <c r="AD98" s="113"/>
    </row>
    <row r="99" spans="7:30" s="52" customFormat="1" ht="19.5">
      <c r="G99" s="82"/>
      <c r="H99" s="131"/>
      <c r="I99" s="131"/>
      <c r="J99" s="90"/>
      <c r="K99" s="94"/>
      <c r="L99" s="90"/>
      <c r="M99" s="90"/>
      <c r="N99" s="90"/>
      <c r="O99" s="90"/>
      <c r="P99" s="90"/>
      <c r="Q99" s="131"/>
      <c r="R99" s="131"/>
      <c r="S99" s="90"/>
      <c r="T99" s="94"/>
      <c r="U99" s="90"/>
      <c r="V99" s="90"/>
      <c r="W99" s="130"/>
      <c r="X99" s="131"/>
      <c r="Y99" s="90"/>
      <c r="Z99" s="94"/>
      <c r="AA99" s="90"/>
      <c r="AB99" s="90"/>
      <c r="AC99" s="90"/>
      <c r="AD99" s="113"/>
    </row>
    <row r="100" spans="7:30" s="52" customFormat="1" ht="19.5">
      <c r="G100" s="82"/>
      <c r="H100" s="131"/>
      <c r="I100" s="131"/>
      <c r="J100" s="90"/>
      <c r="K100" s="94"/>
      <c r="L100" s="90"/>
      <c r="M100" s="90"/>
      <c r="N100" s="90"/>
      <c r="O100" s="90"/>
      <c r="P100" s="90"/>
      <c r="Q100" s="131"/>
      <c r="R100" s="131"/>
      <c r="S100" s="90"/>
      <c r="T100" s="94"/>
      <c r="U100" s="90"/>
      <c r="V100" s="90"/>
      <c r="W100" s="130"/>
      <c r="X100" s="131"/>
      <c r="Y100" s="90"/>
      <c r="Z100" s="94"/>
      <c r="AA100" s="90"/>
      <c r="AB100" s="90"/>
      <c r="AC100" s="90"/>
      <c r="AD100" s="113"/>
    </row>
    <row r="101" spans="7:30" s="52" customFormat="1" ht="19.5">
      <c r="G101" s="82"/>
      <c r="H101" s="131"/>
      <c r="I101" s="131"/>
      <c r="J101" s="90"/>
      <c r="K101" s="94"/>
      <c r="L101" s="90"/>
      <c r="M101" s="90"/>
      <c r="N101" s="90"/>
      <c r="O101" s="90"/>
      <c r="P101" s="90"/>
      <c r="Q101" s="131"/>
      <c r="R101" s="131"/>
      <c r="S101" s="90"/>
      <c r="T101" s="94"/>
      <c r="U101" s="90"/>
      <c r="V101" s="90"/>
      <c r="W101" s="130"/>
      <c r="X101" s="131"/>
      <c r="Y101" s="90"/>
      <c r="Z101" s="94"/>
      <c r="AA101" s="90"/>
      <c r="AB101" s="90"/>
      <c r="AC101" s="90"/>
      <c r="AD101" s="113"/>
    </row>
    <row r="102" spans="7:30" s="52" customFormat="1" ht="19.5">
      <c r="G102" s="82"/>
      <c r="H102" s="131"/>
      <c r="I102" s="131"/>
      <c r="J102" s="90"/>
      <c r="K102" s="94"/>
      <c r="L102" s="90"/>
      <c r="M102" s="90"/>
      <c r="N102" s="90"/>
      <c r="O102" s="90"/>
      <c r="P102" s="90"/>
      <c r="Q102" s="131"/>
      <c r="R102" s="131"/>
      <c r="S102" s="90"/>
      <c r="T102" s="94"/>
      <c r="U102" s="90"/>
      <c r="V102" s="90"/>
      <c r="W102" s="130"/>
      <c r="X102" s="131"/>
      <c r="Y102" s="90"/>
      <c r="Z102" s="94"/>
      <c r="AA102" s="90"/>
      <c r="AB102" s="90"/>
      <c r="AC102" s="90"/>
      <c r="AD102" s="113"/>
    </row>
    <row r="103" spans="7:30" s="52" customFormat="1" ht="19.5">
      <c r="G103" s="82"/>
      <c r="H103" s="131"/>
      <c r="I103" s="131"/>
      <c r="J103" s="90"/>
      <c r="K103" s="94"/>
      <c r="L103" s="90"/>
      <c r="M103" s="90"/>
      <c r="N103" s="90"/>
      <c r="O103" s="90"/>
      <c r="P103" s="90"/>
      <c r="Q103" s="131"/>
      <c r="R103" s="131"/>
      <c r="S103" s="90"/>
      <c r="T103" s="94"/>
      <c r="U103" s="90"/>
      <c r="V103" s="90"/>
      <c r="W103" s="130"/>
      <c r="X103" s="131"/>
      <c r="Y103" s="90"/>
      <c r="Z103" s="94"/>
      <c r="AA103" s="90"/>
      <c r="AB103" s="90"/>
      <c r="AC103" s="90"/>
      <c r="AD103" s="113"/>
    </row>
    <row r="104" spans="7:30" s="52" customFormat="1" ht="19.5">
      <c r="G104" s="82"/>
      <c r="H104" s="131"/>
      <c r="I104" s="131"/>
      <c r="J104" s="90"/>
      <c r="K104" s="94"/>
      <c r="L104" s="90"/>
      <c r="M104" s="90"/>
      <c r="N104" s="90"/>
      <c r="O104" s="90"/>
      <c r="P104" s="90"/>
      <c r="Q104" s="131"/>
      <c r="R104" s="131"/>
      <c r="S104" s="90"/>
      <c r="T104" s="94"/>
      <c r="U104" s="90"/>
      <c r="V104" s="90"/>
      <c r="W104" s="130"/>
      <c r="X104" s="131"/>
      <c r="Y104" s="90"/>
      <c r="Z104" s="94"/>
      <c r="AA104" s="90"/>
      <c r="AB104" s="90"/>
      <c r="AC104" s="90"/>
      <c r="AD104" s="113"/>
    </row>
    <row r="105" spans="7:30" s="52" customFormat="1" ht="19.5">
      <c r="G105" s="82"/>
      <c r="H105" s="131"/>
      <c r="I105" s="131"/>
      <c r="J105" s="90"/>
      <c r="K105" s="94"/>
      <c r="L105" s="90"/>
      <c r="M105" s="90"/>
      <c r="N105" s="90"/>
      <c r="O105" s="90"/>
      <c r="P105" s="90"/>
      <c r="Q105" s="131"/>
      <c r="R105" s="131"/>
      <c r="S105" s="90"/>
      <c r="T105" s="94"/>
      <c r="U105" s="90"/>
      <c r="V105" s="90"/>
      <c r="W105" s="130"/>
      <c r="X105" s="131"/>
      <c r="Y105" s="90"/>
      <c r="Z105" s="94"/>
      <c r="AA105" s="90"/>
      <c r="AB105" s="90"/>
      <c r="AC105" s="90"/>
      <c r="AD105" s="113"/>
    </row>
    <row r="106" spans="7:30" s="52" customFormat="1" ht="19.5">
      <c r="G106" s="82"/>
      <c r="H106" s="131"/>
      <c r="I106" s="131"/>
      <c r="J106" s="90"/>
      <c r="K106" s="94"/>
      <c r="L106" s="90"/>
      <c r="M106" s="90"/>
      <c r="N106" s="90"/>
      <c r="O106" s="90"/>
      <c r="P106" s="90"/>
      <c r="Q106" s="131"/>
      <c r="R106" s="131"/>
      <c r="S106" s="90"/>
      <c r="T106" s="94"/>
      <c r="U106" s="90"/>
      <c r="V106" s="90"/>
      <c r="W106" s="130"/>
      <c r="X106" s="131"/>
      <c r="Y106" s="90"/>
      <c r="Z106" s="94"/>
      <c r="AA106" s="90"/>
      <c r="AB106" s="90"/>
      <c r="AC106" s="90"/>
      <c r="AD106" s="113"/>
    </row>
    <row r="107" spans="7:30" s="52" customFormat="1" ht="19.5">
      <c r="G107" s="82"/>
      <c r="H107" s="131"/>
      <c r="I107" s="131"/>
      <c r="J107" s="90"/>
      <c r="K107" s="94"/>
      <c r="L107" s="90"/>
      <c r="M107" s="90"/>
      <c r="N107" s="90"/>
      <c r="O107" s="90"/>
      <c r="P107" s="90"/>
      <c r="Q107" s="131"/>
      <c r="R107" s="131"/>
      <c r="S107" s="90"/>
      <c r="T107" s="94"/>
      <c r="U107" s="90"/>
      <c r="V107" s="90"/>
      <c r="W107" s="130"/>
      <c r="X107" s="131"/>
      <c r="Y107" s="90"/>
      <c r="Z107" s="94"/>
      <c r="AA107" s="90"/>
      <c r="AB107" s="90"/>
      <c r="AC107" s="90"/>
      <c r="AD107" s="113"/>
    </row>
    <row r="108" spans="7:30" s="52" customFormat="1" ht="19.5">
      <c r="G108" s="82"/>
      <c r="H108" s="131"/>
      <c r="I108" s="131"/>
      <c r="J108" s="90"/>
      <c r="K108" s="94"/>
      <c r="L108" s="90"/>
      <c r="M108" s="90"/>
      <c r="N108" s="90"/>
      <c r="O108" s="90"/>
      <c r="P108" s="90"/>
      <c r="Q108" s="131"/>
      <c r="R108" s="131"/>
      <c r="S108" s="90"/>
      <c r="T108" s="94"/>
      <c r="U108" s="90"/>
      <c r="V108" s="90"/>
      <c r="W108" s="130"/>
      <c r="X108" s="131"/>
      <c r="Y108" s="90"/>
      <c r="Z108" s="94"/>
      <c r="AA108" s="90"/>
      <c r="AB108" s="90"/>
      <c r="AC108" s="90"/>
      <c r="AD108" s="113"/>
    </row>
    <row r="109" spans="7:30" s="52" customFormat="1" ht="19.5">
      <c r="G109" s="82"/>
      <c r="H109" s="131"/>
      <c r="I109" s="131"/>
      <c r="J109" s="90"/>
      <c r="K109" s="94"/>
      <c r="L109" s="90"/>
      <c r="M109" s="90"/>
      <c r="N109" s="90"/>
      <c r="O109" s="90"/>
      <c r="P109" s="90"/>
      <c r="Q109" s="131"/>
      <c r="R109" s="131"/>
      <c r="S109" s="90"/>
      <c r="T109" s="94"/>
      <c r="U109" s="90"/>
      <c r="V109" s="90"/>
      <c r="W109" s="130"/>
      <c r="X109" s="131"/>
      <c r="Y109" s="90"/>
      <c r="Z109" s="94"/>
      <c r="AA109" s="90"/>
      <c r="AB109" s="90"/>
      <c r="AC109" s="90"/>
      <c r="AD109" s="113"/>
    </row>
    <row r="110" spans="7:30" s="52" customFormat="1" ht="19.5">
      <c r="G110" s="82"/>
      <c r="H110" s="131"/>
      <c r="I110" s="131"/>
      <c r="J110" s="90"/>
      <c r="K110" s="94"/>
      <c r="L110" s="90"/>
      <c r="M110" s="90"/>
      <c r="N110" s="90"/>
      <c r="O110" s="90"/>
      <c r="P110" s="90"/>
      <c r="Q110" s="131"/>
      <c r="R110" s="131"/>
      <c r="S110" s="90"/>
      <c r="T110" s="94"/>
      <c r="U110" s="90"/>
      <c r="V110" s="90"/>
      <c r="W110" s="130"/>
      <c r="X110" s="131"/>
      <c r="Y110" s="90"/>
      <c r="Z110" s="94"/>
      <c r="AA110" s="90"/>
      <c r="AB110" s="90"/>
      <c r="AC110" s="90"/>
      <c r="AD110" s="113"/>
    </row>
    <row r="111" spans="7:30" s="52" customFormat="1" ht="19.5">
      <c r="G111" s="82"/>
      <c r="H111" s="131"/>
      <c r="I111" s="131"/>
      <c r="J111" s="90"/>
      <c r="K111" s="94"/>
      <c r="L111" s="90"/>
      <c r="M111" s="90"/>
      <c r="N111" s="90"/>
      <c r="O111" s="90"/>
      <c r="P111" s="90"/>
      <c r="Q111" s="131"/>
      <c r="R111" s="131"/>
      <c r="S111" s="90"/>
      <c r="T111" s="94"/>
      <c r="U111" s="90"/>
      <c r="V111" s="90"/>
      <c r="W111" s="130"/>
      <c r="X111" s="131"/>
      <c r="Y111" s="90"/>
      <c r="Z111" s="94"/>
      <c r="AA111" s="90"/>
      <c r="AB111" s="90"/>
      <c r="AC111" s="90"/>
      <c r="AD111" s="113"/>
    </row>
    <row r="112" spans="7:30" s="52" customFormat="1" ht="19.5">
      <c r="G112" s="82"/>
      <c r="H112" s="131"/>
      <c r="I112" s="131"/>
      <c r="J112" s="90"/>
      <c r="K112" s="94"/>
      <c r="L112" s="90"/>
      <c r="M112" s="90"/>
      <c r="N112" s="90"/>
      <c r="O112" s="90"/>
      <c r="P112" s="90"/>
      <c r="Q112" s="131"/>
      <c r="R112" s="131"/>
      <c r="S112" s="90"/>
      <c r="T112" s="94"/>
      <c r="U112" s="90"/>
      <c r="V112" s="90"/>
      <c r="W112" s="130"/>
      <c r="X112" s="131"/>
      <c r="Y112" s="90"/>
      <c r="Z112" s="94"/>
      <c r="AA112" s="90"/>
      <c r="AB112" s="90"/>
      <c r="AC112" s="90"/>
      <c r="AD112" s="113"/>
    </row>
    <row r="113" spans="7:30" s="52" customFormat="1" ht="19.5">
      <c r="G113" s="82"/>
      <c r="H113" s="131"/>
      <c r="I113" s="131"/>
      <c r="J113" s="90"/>
      <c r="K113" s="94"/>
      <c r="L113" s="90"/>
      <c r="M113" s="90"/>
      <c r="N113" s="90"/>
      <c r="O113" s="90"/>
      <c r="P113" s="90"/>
      <c r="Q113" s="131"/>
      <c r="R113" s="131"/>
      <c r="S113" s="90"/>
      <c r="T113" s="94"/>
      <c r="U113" s="90"/>
      <c r="V113" s="90"/>
      <c r="W113" s="130"/>
      <c r="X113" s="131"/>
      <c r="Y113" s="90"/>
      <c r="Z113" s="94"/>
      <c r="AA113" s="90"/>
      <c r="AB113" s="90"/>
      <c r="AC113" s="90"/>
      <c r="AD113" s="113"/>
    </row>
    <row r="114" spans="7:30" s="52" customFormat="1" ht="19.5">
      <c r="G114" s="82"/>
      <c r="H114" s="131"/>
      <c r="I114" s="131"/>
      <c r="J114" s="90"/>
      <c r="K114" s="94"/>
      <c r="L114" s="90"/>
      <c r="M114" s="90"/>
      <c r="N114" s="90"/>
      <c r="O114" s="90"/>
      <c r="P114" s="90"/>
      <c r="Q114" s="131"/>
      <c r="R114" s="131"/>
      <c r="S114" s="90"/>
      <c r="T114" s="94"/>
      <c r="U114" s="90"/>
      <c r="V114" s="90"/>
      <c r="W114" s="130"/>
      <c r="X114" s="131"/>
      <c r="Y114" s="90"/>
      <c r="Z114" s="94"/>
      <c r="AA114" s="90"/>
      <c r="AB114" s="90"/>
      <c r="AC114" s="90"/>
      <c r="AD114" s="113"/>
    </row>
    <row r="115" spans="7:30" s="52" customFormat="1" ht="19.5">
      <c r="G115" s="82"/>
      <c r="H115" s="131"/>
      <c r="I115" s="131"/>
      <c r="J115" s="90"/>
      <c r="K115" s="94"/>
      <c r="L115" s="90"/>
      <c r="M115" s="90"/>
      <c r="N115" s="90"/>
      <c r="O115" s="90"/>
      <c r="P115" s="90"/>
      <c r="Q115" s="131"/>
      <c r="R115" s="131"/>
      <c r="S115" s="90"/>
      <c r="T115" s="94"/>
      <c r="U115" s="90"/>
      <c r="V115" s="90"/>
      <c r="W115" s="130"/>
      <c r="X115" s="131"/>
      <c r="Y115" s="90"/>
      <c r="Z115" s="94"/>
      <c r="AA115" s="90"/>
      <c r="AB115" s="90"/>
      <c r="AC115" s="90"/>
      <c r="AD115" s="113"/>
    </row>
    <row r="116" spans="7:30" s="52" customFormat="1" ht="19.5">
      <c r="G116" s="82"/>
      <c r="H116" s="131"/>
      <c r="I116" s="131"/>
      <c r="J116" s="90"/>
      <c r="K116" s="94"/>
      <c r="L116" s="90"/>
      <c r="M116" s="90"/>
      <c r="N116" s="90"/>
      <c r="O116" s="90"/>
      <c r="P116" s="90"/>
      <c r="Q116" s="131"/>
      <c r="R116" s="131"/>
      <c r="S116" s="90"/>
      <c r="T116" s="94"/>
      <c r="U116" s="90"/>
      <c r="V116" s="90"/>
      <c r="W116" s="130"/>
      <c r="X116" s="131"/>
      <c r="Y116" s="90"/>
      <c r="Z116" s="94"/>
      <c r="AA116" s="90"/>
      <c r="AB116" s="90"/>
      <c r="AC116" s="90"/>
      <c r="AD116" s="113"/>
    </row>
    <row r="117" spans="7:30" s="52" customFormat="1" ht="19.5">
      <c r="G117" s="82"/>
      <c r="H117" s="131"/>
      <c r="I117" s="131"/>
      <c r="J117" s="90"/>
      <c r="K117" s="94"/>
      <c r="L117" s="90"/>
      <c r="M117" s="90"/>
      <c r="N117" s="90"/>
      <c r="O117" s="90"/>
      <c r="P117" s="90"/>
      <c r="Q117" s="131"/>
      <c r="R117" s="131"/>
      <c r="S117" s="90"/>
      <c r="T117" s="94"/>
      <c r="U117" s="90"/>
      <c r="V117" s="90"/>
      <c r="W117" s="130"/>
      <c r="X117" s="131"/>
      <c r="Y117" s="90"/>
      <c r="Z117" s="94"/>
      <c r="AA117" s="90"/>
      <c r="AB117" s="90"/>
      <c r="AC117" s="90"/>
      <c r="AD117" s="113"/>
    </row>
    <row r="118" spans="7:30" s="52" customFormat="1" ht="19.5">
      <c r="G118" s="82"/>
      <c r="H118" s="131"/>
      <c r="I118" s="131"/>
      <c r="J118" s="90"/>
      <c r="K118" s="94"/>
      <c r="L118" s="90"/>
      <c r="M118" s="90"/>
      <c r="N118" s="90"/>
      <c r="O118" s="90"/>
      <c r="P118" s="90"/>
      <c r="Q118" s="131"/>
      <c r="R118" s="131"/>
      <c r="S118" s="90"/>
      <c r="T118" s="94"/>
      <c r="U118" s="90"/>
      <c r="V118" s="90"/>
      <c r="W118" s="130"/>
      <c r="X118" s="131"/>
      <c r="Y118" s="90"/>
      <c r="Z118" s="95"/>
      <c r="AA118" s="90"/>
      <c r="AB118" s="90"/>
      <c r="AC118" s="90"/>
      <c r="AD118" s="113"/>
    </row>
    <row r="119" spans="7:30" s="52" customFormat="1" ht="19.5">
      <c r="G119" s="82"/>
      <c r="H119" s="131"/>
      <c r="I119" s="131"/>
      <c r="J119" s="90"/>
      <c r="K119" s="94"/>
      <c r="L119" s="90"/>
      <c r="M119" s="90"/>
      <c r="N119" s="90"/>
      <c r="O119" s="90"/>
      <c r="P119" s="90"/>
      <c r="Q119" s="131"/>
      <c r="R119" s="131"/>
      <c r="S119" s="90"/>
      <c r="T119" s="94"/>
      <c r="U119" s="90"/>
      <c r="V119" s="90"/>
      <c r="W119" s="130"/>
      <c r="X119" s="131"/>
      <c r="Y119" s="90"/>
      <c r="Z119" s="95"/>
      <c r="AA119" s="90"/>
      <c r="AB119" s="90"/>
      <c r="AC119" s="90"/>
      <c r="AD119" s="113"/>
    </row>
    <row r="120" spans="7:30" s="52" customFormat="1" ht="19.5">
      <c r="G120" s="82"/>
      <c r="H120" s="131"/>
      <c r="I120" s="131"/>
      <c r="J120" s="90"/>
      <c r="K120" s="94"/>
      <c r="L120" s="90"/>
      <c r="M120" s="90"/>
      <c r="N120" s="90"/>
      <c r="O120" s="90"/>
      <c r="P120" s="90"/>
      <c r="Q120" s="131"/>
      <c r="R120" s="131"/>
      <c r="S120" s="90"/>
      <c r="T120" s="94"/>
      <c r="U120" s="90"/>
      <c r="V120" s="90"/>
      <c r="W120" s="130"/>
      <c r="X120" s="131"/>
      <c r="Y120" s="90"/>
      <c r="Z120" s="95"/>
      <c r="AA120" s="90"/>
      <c r="AB120" s="90"/>
      <c r="AC120" s="90"/>
      <c r="AD120" s="113"/>
    </row>
  </sheetData>
  <sheetProtection/>
  <mergeCells count="7">
    <mergeCell ref="A1:F1"/>
    <mergeCell ref="A2:F2"/>
    <mergeCell ref="A5:AD5"/>
    <mergeCell ref="Q1:AB1"/>
    <mergeCell ref="Q2:AB2"/>
    <mergeCell ref="A3:F3"/>
    <mergeCell ref="A4:AD4"/>
  </mergeCells>
  <printOptions/>
  <pageMargins left="0.22" right="0.16" top="0.51" bottom="0.25" header="0.35" footer="0.1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0"/>
  <sheetViews>
    <sheetView workbookViewId="0" topLeftCell="A1">
      <pane xSplit="3" ySplit="8" topLeftCell="J4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33" sqref="T33"/>
    </sheetView>
  </sheetViews>
  <sheetFormatPr defaultColWidth="8.796875" defaultRowHeight="15"/>
  <cols>
    <col min="1" max="1" width="3.19921875" style="0" customWidth="1"/>
    <col min="2" max="2" width="15.19921875" style="0" customWidth="1"/>
    <col min="3" max="3" width="6.59765625" style="0" customWidth="1"/>
    <col min="4" max="4" width="10.59765625" style="0" customWidth="1"/>
    <col min="5" max="5" width="9.8984375" style="0" customWidth="1"/>
    <col min="6" max="6" width="11.59765625" style="0" customWidth="1"/>
    <col min="7" max="7" width="4.5" style="83" customWidth="1"/>
    <col min="8" max="8" width="4.3984375" style="95" customWidth="1"/>
    <col min="9" max="10" width="4.3984375" style="91" customWidth="1"/>
    <col min="11" max="11" width="4.3984375" style="95" customWidth="1"/>
    <col min="12" max="12" width="4.3984375" style="265" customWidth="1"/>
    <col min="13" max="20" width="4.3984375" style="91" customWidth="1"/>
    <col min="21" max="21" width="4.3984375" style="265" customWidth="1"/>
    <col min="22" max="25" width="4.3984375" style="91" customWidth="1"/>
    <col min="26" max="26" width="6.69921875" style="91" customWidth="1"/>
    <col min="27" max="27" width="6.8984375" style="105" customWidth="1"/>
  </cols>
  <sheetData>
    <row r="1" spans="1:27" s="50" customFormat="1" ht="13.5" customHeight="1">
      <c r="A1" s="281" t="s">
        <v>0</v>
      </c>
      <c r="B1" s="281"/>
      <c r="C1" s="281"/>
      <c r="D1" s="281"/>
      <c r="E1" s="281"/>
      <c r="F1" s="281"/>
      <c r="G1" s="49"/>
      <c r="H1" s="48"/>
      <c r="I1" s="91"/>
      <c r="J1" s="91"/>
      <c r="K1" s="48"/>
      <c r="L1" s="265"/>
      <c r="M1" s="91"/>
      <c r="N1" s="91"/>
      <c r="O1" s="91"/>
      <c r="P1" s="91"/>
      <c r="Q1" s="285" t="s">
        <v>231</v>
      </c>
      <c r="R1" s="285"/>
      <c r="S1" s="285"/>
      <c r="T1" s="285" t="s">
        <v>231</v>
      </c>
      <c r="U1" s="288"/>
      <c r="V1" s="285"/>
      <c r="W1" s="285" t="s">
        <v>231</v>
      </c>
      <c r="X1" s="285"/>
      <c r="Y1" s="285"/>
      <c r="Z1" s="89"/>
      <c r="AA1" s="105"/>
    </row>
    <row r="2" spans="1:27" s="50" customFormat="1" ht="13.5" customHeight="1">
      <c r="A2" s="281" t="s">
        <v>232</v>
      </c>
      <c r="B2" s="281"/>
      <c r="C2" s="281"/>
      <c r="D2" s="281"/>
      <c r="E2" s="281"/>
      <c r="F2" s="281"/>
      <c r="G2" s="49"/>
      <c r="H2" s="48"/>
      <c r="I2" s="91"/>
      <c r="J2" s="91"/>
      <c r="K2" s="48"/>
      <c r="L2" s="265"/>
      <c r="M2" s="91"/>
      <c r="N2" s="91"/>
      <c r="O2" s="91"/>
      <c r="P2" s="91"/>
      <c r="Q2" s="285" t="s">
        <v>3</v>
      </c>
      <c r="R2" s="285"/>
      <c r="S2" s="285"/>
      <c r="T2" s="285" t="s">
        <v>3</v>
      </c>
      <c r="U2" s="288"/>
      <c r="V2" s="285"/>
      <c r="W2" s="285" t="s">
        <v>3</v>
      </c>
      <c r="X2" s="285"/>
      <c r="Y2" s="285"/>
      <c r="Z2" s="89"/>
      <c r="AA2" s="105"/>
    </row>
    <row r="3" spans="1:27" s="50" customFormat="1" ht="13.5" customHeight="1">
      <c r="A3" s="281" t="s">
        <v>4</v>
      </c>
      <c r="B3" s="281"/>
      <c r="C3" s="281"/>
      <c r="D3" s="281"/>
      <c r="E3" s="281"/>
      <c r="F3" s="281"/>
      <c r="G3" s="49"/>
      <c r="H3" s="48"/>
      <c r="I3" s="48"/>
      <c r="J3" s="92"/>
      <c r="K3" s="48"/>
      <c r="L3" s="266"/>
      <c r="M3" s="92"/>
      <c r="N3" s="92"/>
      <c r="O3" s="92"/>
      <c r="P3" s="92"/>
      <c r="Q3" s="92"/>
      <c r="R3" s="92"/>
      <c r="S3" s="92"/>
      <c r="T3" s="92"/>
      <c r="U3" s="268"/>
      <c r="V3" s="92"/>
      <c r="W3" s="92"/>
      <c r="X3" s="92"/>
      <c r="Y3" s="92"/>
      <c r="Z3" s="89"/>
      <c r="AA3" s="105"/>
    </row>
    <row r="4" spans="1:27" ht="19.5" customHeight="1">
      <c r="A4" s="286" t="s">
        <v>256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90"/>
      <c r="M4" s="286"/>
      <c r="N4" s="286"/>
      <c r="O4" s="286"/>
      <c r="P4" s="286"/>
      <c r="Q4" s="286"/>
      <c r="R4" s="286"/>
      <c r="S4" s="286"/>
      <c r="T4" s="286"/>
      <c r="U4" s="290"/>
      <c r="V4" s="286"/>
      <c r="W4" s="286"/>
      <c r="X4" s="286"/>
      <c r="Y4" s="286"/>
      <c r="Z4" s="286"/>
      <c r="AA4" s="286"/>
    </row>
    <row r="5" spans="1:27" s="52" customFormat="1" ht="19.5" customHeight="1">
      <c r="A5" s="282" t="s">
        <v>251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9"/>
      <c r="M5" s="282"/>
      <c r="N5" s="282"/>
      <c r="O5" s="282"/>
      <c r="P5" s="282"/>
      <c r="Q5" s="282"/>
      <c r="R5" s="282"/>
      <c r="S5" s="282"/>
      <c r="T5" s="282"/>
      <c r="U5" s="289"/>
      <c r="V5" s="282"/>
      <c r="W5" s="282"/>
      <c r="X5" s="282"/>
      <c r="Y5" s="282"/>
      <c r="Z5" s="282"/>
      <c r="AA5" s="282"/>
    </row>
    <row r="6" spans="1:27" ht="8.25" customHeight="1">
      <c r="A6" s="51"/>
      <c r="B6" s="51"/>
      <c r="C6" s="51"/>
      <c r="D6" s="51"/>
      <c r="E6" s="51"/>
      <c r="F6" s="51"/>
      <c r="G6" s="53"/>
      <c r="H6" s="84"/>
      <c r="I6" s="84"/>
      <c r="J6" s="84"/>
      <c r="K6" s="84"/>
      <c r="L6" s="269"/>
      <c r="M6" s="84"/>
      <c r="N6" s="84"/>
      <c r="O6" s="84"/>
      <c r="P6" s="84"/>
      <c r="Q6" s="84"/>
      <c r="R6" s="84"/>
      <c r="S6" s="84"/>
      <c r="T6" s="84"/>
      <c r="U6" s="269"/>
      <c r="V6" s="84"/>
      <c r="W6" s="84"/>
      <c r="X6" s="84"/>
      <c r="Y6" s="84"/>
      <c r="Z6" s="84"/>
      <c r="AA6" s="106"/>
    </row>
    <row r="7" spans="1:27" s="256" customFormat="1" ht="76.5" customHeight="1">
      <c r="A7" s="149" t="s">
        <v>6</v>
      </c>
      <c r="B7" s="246" t="s">
        <v>266</v>
      </c>
      <c r="C7" s="254" t="s">
        <v>267</v>
      </c>
      <c r="D7" s="149" t="s">
        <v>234</v>
      </c>
      <c r="E7" s="151" t="s">
        <v>235</v>
      </c>
      <c r="F7" s="149" t="s">
        <v>236</v>
      </c>
      <c r="G7" s="147" t="s">
        <v>237</v>
      </c>
      <c r="H7" s="252" t="s">
        <v>278</v>
      </c>
      <c r="I7" s="250" t="s">
        <v>238</v>
      </c>
      <c r="J7" s="250" t="s">
        <v>239</v>
      </c>
      <c r="K7" s="252" t="s">
        <v>279</v>
      </c>
      <c r="L7" s="270" t="s">
        <v>238</v>
      </c>
      <c r="M7" s="250" t="s">
        <v>239</v>
      </c>
      <c r="N7" s="253" t="s">
        <v>257</v>
      </c>
      <c r="O7" s="250" t="s">
        <v>238</v>
      </c>
      <c r="P7" s="250" t="s">
        <v>239</v>
      </c>
      <c r="Q7" s="253" t="s">
        <v>258</v>
      </c>
      <c r="R7" s="250" t="s">
        <v>238</v>
      </c>
      <c r="S7" s="250" t="s">
        <v>239</v>
      </c>
      <c r="T7" s="253" t="s">
        <v>259</v>
      </c>
      <c r="U7" s="270" t="s">
        <v>238</v>
      </c>
      <c r="V7" s="250" t="s">
        <v>239</v>
      </c>
      <c r="W7" s="255" t="s">
        <v>260</v>
      </c>
      <c r="X7" s="250" t="s">
        <v>238</v>
      </c>
      <c r="Y7" s="250" t="s">
        <v>239</v>
      </c>
      <c r="Z7" s="255" t="s">
        <v>280</v>
      </c>
      <c r="AA7" s="255" t="s">
        <v>281</v>
      </c>
    </row>
    <row r="8" spans="1:27" s="134" customFormat="1" ht="12.75">
      <c r="A8" s="150"/>
      <c r="B8" s="55"/>
      <c r="C8" s="56"/>
      <c r="D8" s="150"/>
      <c r="E8" s="152"/>
      <c r="F8" s="150"/>
      <c r="G8" s="148"/>
      <c r="H8" s="251">
        <v>0</v>
      </c>
      <c r="I8" s="133">
        <v>0</v>
      </c>
      <c r="J8" s="133">
        <v>5</v>
      </c>
      <c r="K8" s="251">
        <v>0</v>
      </c>
      <c r="L8" s="271">
        <v>0</v>
      </c>
      <c r="M8" s="133">
        <v>5</v>
      </c>
      <c r="N8" s="133">
        <v>0</v>
      </c>
      <c r="O8" s="133">
        <v>0</v>
      </c>
      <c r="P8" s="133">
        <v>4</v>
      </c>
      <c r="Q8" s="133">
        <v>0</v>
      </c>
      <c r="R8" s="133">
        <v>0</v>
      </c>
      <c r="S8" s="133">
        <v>3</v>
      </c>
      <c r="T8" s="133">
        <v>0</v>
      </c>
      <c r="U8" s="271">
        <v>0</v>
      </c>
      <c r="V8" s="133">
        <v>5</v>
      </c>
      <c r="W8" s="133">
        <v>0</v>
      </c>
      <c r="X8" s="133">
        <v>0</v>
      </c>
      <c r="Y8" s="133">
        <v>0</v>
      </c>
      <c r="Z8" s="133">
        <f>SUM(H8:Y8)</f>
        <v>22</v>
      </c>
      <c r="AA8" s="133"/>
    </row>
    <row r="9" spans="1:27" s="50" customFormat="1" ht="20.25" customHeight="1">
      <c r="A9" s="57">
        <v>1</v>
      </c>
      <c r="B9" s="58" t="s">
        <v>15</v>
      </c>
      <c r="C9" s="59" t="s">
        <v>16</v>
      </c>
      <c r="D9" s="57" t="s">
        <v>14</v>
      </c>
      <c r="E9" s="60" t="s">
        <v>18</v>
      </c>
      <c r="F9" s="57" t="s">
        <v>19</v>
      </c>
      <c r="G9" s="61" t="s">
        <v>17</v>
      </c>
      <c r="H9" s="86">
        <v>6</v>
      </c>
      <c r="I9" s="86"/>
      <c r="J9" s="87">
        <f aca="true" t="shared" si="0" ref="J9:J40">IF(I9="",H9,IF(AND(I9&gt;H9,I9&gt;=5),I9,MAX(H9,I9)))</f>
        <v>6</v>
      </c>
      <c r="K9" s="86">
        <v>5</v>
      </c>
      <c r="L9" s="86"/>
      <c r="M9" s="87">
        <f aca="true" t="shared" si="1" ref="M9:M57">IF(L9="",K9,IF(AND(L9&gt;K9,L9&gt;=5),L9,MAX(K9,L9)))</f>
        <v>5</v>
      </c>
      <c r="N9" s="87">
        <v>7</v>
      </c>
      <c r="O9" s="86"/>
      <c r="P9" s="87">
        <f aca="true" t="shared" si="2" ref="P9:P40">IF(O9="",N9,IF(AND(O9&gt;N9,O9&gt;=5),O9,MAX(N9,O9)))</f>
        <v>7</v>
      </c>
      <c r="Q9" s="87">
        <v>8</v>
      </c>
      <c r="R9" s="86"/>
      <c r="S9" s="87">
        <f aca="true" t="shared" si="3" ref="S9:S40">IF(R9="",Q9,IF(AND(R9&gt;Q9,R9&gt;=5),R9,MAX(Q9,R9)))</f>
        <v>8</v>
      </c>
      <c r="T9" s="87">
        <v>7</v>
      </c>
      <c r="U9" s="86"/>
      <c r="V9" s="87">
        <f aca="true" t="shared" si="4" ref="V9:V57">IF(U9="",T9,IF(AND(U9&gt;T9,U9&gt;=5),U9,MAX(T9,U9)))</f>
        <v>7</v>
      </c>
      <c r="W9" s="87">
        <v>6</v>
      </c>
      <c r="X9" s="86"/>
      <c r="Y9" s="87">
        <f aca="true" t="shared" si="5" ref="Y9:Y57">IF(X9="",W9,IF(AND(X9&gt;W9,X9&gt;=5),X9,MAX(W9,X9)))</f>
        <v>6</v>
      </c>
      <c r="Z9" s="107">
        <f>ROUND(SUMPRODUCT(H9:Y9,$H$8:$Y$8)/SUM($H$8:$Y$8),2)</f>
        <v>6.45</v>
      </c>
      <c r="AA9" s="108" t="str">
        <f aca="true" t="shared" si="6" ref="AA9:AA40">IF(Z9&gt;=9,"Xuất sắc",IF(Z9&gt;=8,"Giỏi",IF(Z9&gt;=7,"Khá",IF(Z9&gt;=6,"TBK",IF(Z9&gt;=5,"TB",IF(Z9&gt;=4,"Yếu","Kém"))))))</f>
        <v>TBK</v>
      </c>
    </row>
    <row r="10" spans="1:27" s="50" customFormat="1" ht="20.25" customHeight="1">
      <c r="A10" s="62">
        <v>2</v>
      </c>
      <c r="B10" s="63" t="s">
        <v>22</v>
      </c>
      <c r="C10" s="64" t="s">
        <v>23</v>
      </c>
      <c r="D10" s="62" t="s">
        <v>21</v>
      </c>
      <c r="E10" s="65" t="s">
        <v>25</v>
      </c>
      <c r="F10" s="62" t="s">
        <v>26</v>
      </c>
      <c r="G10" s="66" t="s">
        <v>24</v>
      </c>
      <c r="H10" s="88">
        <v>4</v>
      </c>
      <c r="I10" s="88"/>
      <c r="J10" s="101">
        <f t="shared" si="0"/>
        <v>4</v>
      </c>
      <c r="K10" s="88">
        <v>5</v>
      </c>
      <c r="L10" s="88"/>
      <c r="M10" s="101">
        <f t="shared" si="1"/>
        <v>5</v>
      </c>
      <c r="N10" s="101">
        <v>6</v>
      </c>
      <c r="O10" s="88"/>
      <c r="P10" s="101">
        <f t="shared" si="2"/>
        <v>6</v>
      </c>
      <c r="Q10" s="101">
        <v>6</v>
      </c>
      <c r="R10" s="88"/>
      <c r="S10" s="101">
        <f t="shared" si="3"/>
        <v>6</v>
      </c>
      <c r="T10" s="101">
        <v>2</v>
      </c>
      <c r="U10" s="272"/>
      <c r="V10" s="101">
        <f t="shared" si="4"/>
        <v>2</v>
      </c>
      <c r="W10" s="101">
        <v>6</v>
      </c>
      <c r="X10" s="88"/>
      <c r="Y10" s="101">
        <f t="shared" si="5"/>
        <v>6</v>
      </c>
      <c r="Z10" s="109">
        <f aca="true" t="shared" si="7" ref="Z10:Z57">ROUND(SUMPRODUCT(H10:Y10,$H$8:$Y$8)/SUM($H$8:$Y$8),2)</f>
        <v>4.41</v>
      </c>
      <c r="AA10" s="110" t="str">
        <f t="shared" si="6"/>
        <v>Yếu</v>
      </c>
    </row>
    <row r="11" spans="1:27" s="50" customFormat="1" ht="20.25" customHeight="1">
      <c r="A11" s="62">
        <v>3</v>
      </c>
      <c r="B11" s="63" t="s">
        <v>28</v>
      </c>
      <c r="C11" s="64" t="s">
        <v>29</v>
      </c>
      <c r="D11" s="62" t="s">
        <v>27</v>
      </c>
      <c r="E11" s="65" t="s">
        <v>30</v>
      </c>
      <c r="F11" s="62" t="s">
        <v>31</v>
      </c>
      <c r="G11" s="66" t="s">
        <v>24</v>
      </c>
      <c r="H11" s="88">
        <v>7</v>
      </c>
      <c r="I11" s="88"/>
      <c r="J11" s="101">
        <f t="shared" si="0"/>
        <v>7</v>
      </c>
      <c r="K11" s="88">
        <v>5</v>
      </c>
      <c r="L11" s="88"/>
      <c r="M11" s="101">
        <f t="shared" si="1"/>
        <v>5</v>
      </c>
      <c r="N11" s="101">
        <v>9</v>
      </c>
      <c r="O11" s="88"/>
      <c r="P11" s="101">
        <f t="shared" si="2"/>
        <v>9</v>
      </c>
      <c r="Q11" s="101">
        <v>9</v>
      </c>
      <c r="R11" s="88"/>
      <c r="S11" s="101">
        <f t="shared" si="3"/>
        <v>9</v>
      </c>
      <c r="T11" s="101">
        <v>8</v>
      </c>
      <c r="U11" s="88"/>
      <c r="V11" s="101">
        <f t="shared" si="4"/>
        <v>8</v>
      </c>
      <c r="W11" s="101">
        <v>7</v>
      </c>
      <c r="X11" s="88"/>
      <c r="Y11" s="101">
        <f t="shared" si="5"/>
        <v>7</v>
      </c>
      <c r="Z11" s="109">
        <f t="shared" si="7"/>
        <v>7.41</v>
      </c>
      <c r="AA11" s="110" t="str">
        <f t="shared" si="6"/>
        <v>Khá</v>
      </c>
    </row>
    <row r="12" spans="1:27" s="50" customFormat="1" ht="20.25" customHeight="1">
      <c r="A12" s="62">
        <v>4</v>
      </c>
      <c r="B12" s="63" t="s">
        <v>33</v>
      </c>
      <c r="C12" s="64" t="s">
        <v>34</v>
      </c>
      <c r="D12" s="62" t="s">
        <v>32</v>
      </c>
      <c r="E12" s="65" t="s">
        <v>35</v>
      </c>
      <c r="F12" s="62" t="s">
        <v>36</v>
      </c>
      <c r="G12" s="66" t="s">
        <v>17</v>
      </c>
      <c r="H12" s="88">
        <v>7</v>
      </c>
      <c r="I12" s="88"/>
      <c r="J12" s="101">
        <f t="shared" si="0"/>
        <v>7</v>
      </c>
      <c r="K12" s="88">
        <v>5</v>
      </c>
      <c r="L12" s="88"/>
      <c r="M12" s="101">
        <f t="shared" si="1"/>
        <v>5</v>
      </c>
      <c r="N12" s="101">
        <v>7</v>
      </c>
      <c r="O12" s="88"/>
      <c r="P12" s="101">
        <f t="shared" si="2"/>
        <v>7</v>
      </c>
      <c r="Q12" s="101">
        <v>9</v>
      </c>
      <c r="R12" s="88"/>
      <c r="S12" s="101">
        <f t="shared" si="3"/>
        <v>9</v>
      </c>
      <c r="T12" s="101">
        <v>6</v>
      </c>
      <c r="U12" s="88"/>
      <c r="V12" s="101">
        <f t="shared" si="4"/>
        <v>6</v>
      </c>
      <c r="W12" s="101">
        <v>5</v>
      </c>
      <c r="X12" s="88"/>
      <c r="Y12" s="101">
        <f t="shared" si="5"/>
        <v>5</v>
      </c>
      <c r="Z12" s="109">
        <f t="shared" si="7"/>
        <v>6.59</v>
      </c>
      <c r="AA12" s="110" t="str">
        <f t="shared" si="6"/>
        <v>TBK</v>
      </c>
    </row>
    <row r="13" spans="1:27" s="50" customFormat="1" ht="20.25" customHeight="1">
      <c r="A13" s="62">
        <v>5</v>
      </c>
      <c r="B13" s="63" t="s">
        <v>38</v>
      </c>
      <c r="C13" s="64" t="s">
        <v>39</v>
      </c>
      <c r="D13" s="62" t="s">
        <v>37</v>
      </c>
      <c r="E13" s="65" t="s">
        <v>40</v>
      </c>
      <c r="F13" s="62" t="s">
        <v>41</v>
      </c>
      <c r="G13" s="66" t="s">
        <v>17</v>
      </c>
      <c r="H13" s="88">
        <v>8</v>
      </c>
      <c r="I13" s="88"/>
      <c r="J13" s="101">
        <f t="shared" si="0"/>
        <v>8</v>
      </c>
      <c r="K13" s="88">
        <v>6</v>
      </c>
      <c r="L13" s="88"/>
      <c r="M13" s="101">
        <f t="shared" si="1"/>
        <v>6</v>
      </c>
      <c r="N13" s="101">
        <v>8</v>
      </c>
      <c r="O13" s="88"/>
      <c r="P13" s="101">
        <f t="shared" si="2"/>
        <v>8</v>
      </c>
      <c r="Q13" s="101">
        <v>8</v>
      </c>
      <c r="R13" s="88"/>
      <c r="S13" s="101">
        <f t="shared" si="3"/>
        <v>8</v>
      </c>
      <c r="T13" s="101">
        <v>5</v>
      </c>
      <c r="U13" s="88"/>
      <c r="V13" s="101">
        <f t="shared" si="4"/>
        <v>5</v>
      </c>
      <c r="W13" s="101">
        <v>5</v>
      </c>
      <c r="X13" s="88"/>
      <c r="Y13" s="101">
        <f t="shared" si="5"/>
        <v>5</v>
      </c>
      <c r="Z13" s="109">
        <f t="shared" si="7"/>
        <v>6.86</v>
      </c>
      <c r="AA13" s="110" t="str">
        <f t="shared" si="6"/>
        <v>TBK</v>
      </c>
    </row>
    <row r="14" spans="1:27" s="50" customFormat="1" ht="20.25" customHeight="1">
      <c r="A14" s="62">
        <v>6</v>
      </c>
      <c r="B14" s="63" t="s">
        <v>43</v>
      </c>
      <c r="C14" s="64" t="s">
        <v>44</v>
      </c>
      <c r="D14" s="62" t="s">
        <v>42</v>
      </c>
      <c r="E14" s="65" t="s">
        <v>45</v>
      </c>
      <c r="F14" s="62" t="s">
        <v>46</v>
      </c>
      <c r="G14" s="66" t="s">
        <v>17</v>
      </c>
      <c r="H14" s="88">
        <v>5</v>
      </c>
      <c r="I14" s="88"/>
      <c r="J14" s="101">
        <f t="shared" si="0"/>
        <v>5</v>
      </c>
      <c r="K14" s="88">
        <v>5</v>
      </c>
      <c r="L14" s="88"/>
      <c r="M14" s="101">
        <f t="shared" si="1"/>
        <v>5</v>
      </c>
      <c r="N14" s="101">
        <v>7</v>
      </c>
      <c r="O14" s="88"/>
      <c r="P14" s="101">
        <f t="shared" si="2"/>
        <v>7</v>
      </c>
      <c r="Q14" s="101">
        <v>8</v>
      </c>
      <c r="R14" s="88"/>
      <c r="S14" s="101">
        <f t="shared" si="3"/>
        <v>8</v>
      </c>
      <c r="T14" s="101">
        <v>6</v>
      </c>
      <c r="U14" s="88"/>
      <c r="V14" s="101">
        <f t="shared" si="4"/>
        <v>6</v>
      </c>
      <c r="W14" s="101">
        <v>6</v>
      </c>
      <c r="X14" s="88"/>
      <c r="Y14" s="101">
        <f t="shared" si="5"/>
        <v>6</v>
      </c>
      <c r="Z14" s="109">
        <f t="shared" si="7"/>
        <v>6</v>
      </c>
      <c r="AA14" s="110" t="str">
        <f t="shared" si="6"/>
        <v>TBK</v>
      </c>
    </row>
    <row r="15" spans="1:27" s="50" customFormat="1" ht="20.25" customHeight="1">
      <c r="A15" s="62">
        <v>7</v>
      </c>
      <c r="B15" s="63" t="s">
        <v>48</v>
      </c>
      <c r="C15" s="64" t="s">
        <v>49</v>
      </c>
      <c r="D15" s="62" t="s">
        <v>47</v>
      </c>
      <c r="E15" s="65" t="s">
        <v>50</v>
      </c>
      <c r="F15" s="62" t="s">
        <v>51</v>
      </c>
      <c r="G15" s="66" t="s">
        <v>17</v>
      </c>
      <c r="H15" s="88">
        <v>5</v>
      </c>
      <c r="I15" s="88"/>
      <c r="J15" s="101">
        <f t="shared" si="0"/>
        <v>5</v>
      </c>
      <c r="K15" s="88">
        <v>4</v>
      </c>
      <c r="L15" s="272">
        <v>6</v>
      </c>
      <c r="M15" s="101">
        <f t="shared" si="1"/>
        <v>6</v>
      </c>
      <c r="N15" s="101">
        <v>9</v>
      </c>
      <c r="O15" s="88"/>
      <c r="P15" s="101">
        <f t="shared" si="2"/>
        <v>9</v>
      </c>
      <c r="Q15" s="101">
        <v>8</v>
      </c>
      <c r="R15" s="88"/>
      <c r="S15" s="101">
        <f t="shared" si="3"/>
        <v>8</v>
      </c>
      <c r="T15" s="101">
        <v>6</v>
      </c>
      <c r="U15" s="88"/>
      <c r="V15" s="101">
        <f t="shared" si="4"/>
        <v>6</v>
      </c>
      <c r="W15" s="101">
        <v>5</v>
      </c>
      <c r="X15" s="88"/>
      <c r="Y15" s="101">
        <f t="shared" si="5"/>
        <v>5</v>
      </c>
      <c r="Z15" s="109">
        <f t="shared" si="7"/>
        <v>6.59</v>
      </c>
      <c r="AA15" s="110" t="str">
        <f t="shared" si="6"/>
        <v>TBK</v>
      </c>
    </row>
    <row r="16" spans="1:27" s="50" customFormat="1" ht="20.25" customHeight="1">
      <c r="A16" s="62">
        <v>8</v>
      </c>
      <c r="B16" s="63" t="s">
        <v>53</v>
      </c>
      <c r="C16" s="64" t="s">
        <v>54</v>
      </c>
      <c r="D16" s="62" t="s">
        <v>52</v>
      </c>
      <c r="E16" s="65" t="s">
        <v>55</v>
      </c>
      <c r="F16" s="62" t="s">
        <v>56</v>
      </c>
      <c r="G16" s="66" t="s">
        <v>17</v>
      </c>
      <c r="H16" s="88">
        <v>6</v>
      </c>
      <c r="I16" s="88"/>
      <c r="J16" s="101">
        <f t="shared" si="0"/>
        <v>6</v>
      </c>
      <c r="K16" s="88">
        <v>5</v>
      </c>
      <c r="L16" s="88"/>
      <c r="M16" s="101">
        <f t="shared" si="1"/>
        <v>5</v>
      </c>
      <c r="N16" s="101">
        <v>9</v>
      </c>
      <c r="O16" s="88"/>
      <c r="P16" s="101">
        <f t="shared" si="2"/>
        <v>9</v>
      </c>
      <c r="Q16" s="101">
        <v>9</v>
      </c>
      <c r="R16" s="88"/>
      <c r="S16" s="101">
        <f t="shared" si="3"/>
        <v>9</v>
      </c>
      <c r="T16" s="101">
        <v>9</v>
      </c>
      <c r="U16" s="88"/>
      <c r="V16" s="101">
        <f t="shared" si="4"/>
        <v>9</v>
      </c>
      <c r="W16" s="101">
        <v>7</v>
      </c>
      <c r="X16" s="88"/>
      <c r="Y16" s="101">
        <f t="shared" si="5"/>
        <v>7</v>
      </c>
      <c r="Z16" s="109">
        <f t="shared" si="7"/>
        <v>7.41</v>
      </c>
      <c r="AA16" s="110" t="str">
        <f t="shared" si="6"/>
        <v>Khá</v>
      </c>
    </row>
    <row r="17" spans="1:27" s="50" customFormat="1" ht="20.25" customHeight="1">
      <c r="A17" s="62">
        <v>9</v>
      </c>
      <c r="B17" s="63" t="s">
        <v>58</v>
      </c>
      <c r="C17" s="64" t="s">
        <v>59</v>
      </c>
      <c r="D17" s="62" t="s">
        <v>57</v>
      </c>
      <c r="E17" s="65" t="s">
        <v>60</v>
      </c>
      <c r="F17" s="62" t="s">
        <v>26</v>
      </c>
      <c r="G17" s="66" t="s">
        <v>17</v>
      </c>
      <c r="H17" s="88">
        <v>5</v>
      </c>
      <c r="I17" s="88"/>
      <c r="J17" s="101">
        <f t="shared" si="0"/>
        <v>5</v>
      </c>
      <c r="K17" s="88">
        <v>5</v>
      </c>
      <c r="L17" s="88"/>
      <c r="M17" s="101">
        <f t="shared" si="1"/>
        <v>5</v>
      </c>
      <c r="N17" s="101">
        <v>7</v>
      </c>
      <c r="O17" s="88"/>
      <c r="P17" s="101">
        <f t="shared" si="2"/>
        <v>7</v>
      </c>
      <c r="Q17" s="101">
        <v>9</v>
      </c>
      <c r="R17" s="88"/>
      <c r="S17" s="101">
        <f t="shared" si="3"/>
        <v>9</v>
      </c>
      <c r="T17" s="101">
        <v>4</v>
      </c>
      <c r="U17" s="272">
        <v>4</v>
      </c>
      <c r="V17" s="101">
        <f t="shared" si="4"/>
        <v>4</v>
      </c>
      <c r="W17" s="101">
        <v>7</v>
      </c>
      <c r="X17" s="88"/>
      <c r="Y17" s="101">
        <f t="shared" si="5"/>
        <v>7</v>
      </c>
      <c r="Z17" s="109">
        <f t="shared" si="7"/>
        <v>5.68</v>
      </c>
      <c r="AA17" s="110" t="str">
        <f t="shared" si="6"/>
        <v>TB</v>
      </c>
    </row>
    <row r="18" spans="1:27" s="50" customFormat="1" ht="20.25" customHeight="1">
      <c r="A18" s="62">
        <v>10</v>
      </c>
      <c r="B18" s="63" t="s">
        <v>62</v>
      </c>
      <c r="C18" s="64" t="s">
        <v>63</v>
      </c>
      <c r="D18" s="62" t="s">
        <v>61</v>
      </c>
      <c r="E18" s="65" t="s">
        <v>64</v>
      </c>
      <c r="F18" s="62" t="s">
        <v>65</v>
      </c>
      <c r="G18" s="66" t="s">
        <v>17</v>
      </c>
      <c r="H18" s="88">
        <v>7</v>
      </c>
      <c r="I18" s="88"/>
      <c r="J18" s="101">
        <f t="shared" si="0"/>
        <v>7</v>
      </c>
      <c r="K18" s="88">
        <v>5</v>
      </c>
      <c r="L18" s="88"/>
      <c r="M18" s="101">
        <f t="shared" si="1"/>
        <v>5</v>
      </c>
      <c r="N18" s="101">
        <v>7</v>
      </c>
      <c r="O18" s="88"/>
      <c r="P18" s="101">
        <f t="shared" si="2"/>
        <v>7</v>
      </c>
      <c r="Q18" s="101">
        <v>9</v>
      </c>
      <c r="R18" s="88"/>
      <c r="S18" s="101">
        <f t="shared" si="3"/>
        <v>9</v>
      </c>
      <c r="T18" s="101">
        <v>5</v>
      </c>
      <c r="U18" s="88"/>
      <c r="V18" s="101">
        <f t="shared" si="4"/>
        <v>5</v>
      </c>
      <c r="W18" s="101">
        <v>8</v>
      </c>
      <c r="X18" s="88"/>
      <c r="Y18" s="101">
        <f t="shared" si="5"/>
        <v>8</v>
      </c>
      <c r="Z18" s="109">
        <f t="shared" si="7"/>
        <v>6.36</v>
      </c>
      <c r="AA18" s="110" t="str">
        <f t="shared" si="6"/>
        <v>TBK</v>
      </c>
    </row>
    <row r="19" spans="1:27" s="50" customFormat="1" ht="20.25" customHeight="1">
      <c r="A19" s="62">
        <v>11</v>
      </c>
      <c r="B19" s="63" t="s">
        <v>67</v>
      </c>
      <c r="C19" s="64" t="s">
        <v>68</v>
      </c>
      <c r="D19" s="62" t="s">
        <v>66</v>
      </c>
      <c r="E19" s="65" t="s">
        <v>69</v>
      </c>
      <c r="F19" s="62" t="s">
        <v>46</v>
      </c>
      <c r="G19" s="66" t="s">
        <v>24</v>
      </c>
      <c r="H19" s="88">
        <v>6</v>
      </c>
      <c r="I19" s="88"/>
      <c r="J19" s="101">
        <f t="shared" si="0"/>
        <v>6</v>
      </c>
      <c r="K19" s="88">
        <v>5</v>
      </c>
      <c r="L19" s="88"/>
      <c r="M19" s="101">
        <f t="shared" si="1"/>
        <v>5</v>
      </c>
      <c r="N19" s="101">
        <v>9</v>
      </c>
      <c r="O19" s="88"/>
      <c r="P19" s="101">
        <f t="shared" si="2"/>
        <v>9</v>
      </c>
      <c r="Q19" s="101">
        <v>9</v>
      </c>
      <c r="R19" s="88"/>
      <c r="S19" s="101">
        <f t="shared" si="3"/>
        <v>9</v>
      </c>
      <c r="T19" s="101">
        <v>8</v>
      </c>
      <c r="U19" s="88"/>
      <c r="V19" s="101">
        <f t="shared" si="4"/>
        <v>8</v>
      </c>
      <c r="W19" s="101">
        <v>8</v>
      </c>
      <c r="X19" s="88"/>
      <c r="Y19" s="101">
        <f t="shared" si="5"/>
        <v>8</v>
      </c>
      <c r="Z19" s="109">
        <f t="shared" si="7"/>
        <v>7.18</v>
      </c>
      <c r="AA19" s="110" t="str">
        <f t="shared" si="6"/>
        <v>Khá</v>
      </c>
    </row>
    <row r="20" spans="1:27" s="50" customFormat="1" ht="20.25" customHeight="1">
      <c r="A20" s="62">
        <v>12</v>
      </c>
      <c r="B20" s="63" t="s">
        <v>71</v>
      </c>
      <c r="C20" s="64" t="s">
        <v>72</v>
      </c>
      <c r="D20" s="62" t="s">
        <v>70</v>
      </c>
      <c r="E20" s="65" t="s">
        <v>73</v>
      </c>
      <c r="F20" s="62" t="s">
        <v>26</v>
      </c>
      <c r="G20" s="66" t="s">
        <v>17</v>
      </c>
      <c r="H20" s="88">
        <v>5</v>
      </c>
      <c r="I20" s="88"/>
      <c r="J20" s="101">
        <f t="shared" si="0"/>
        <v>5</v>
      </c>
      <c r="K20" s="88">
        <v>6</v>
      </c>
      <c r="L20" s="88"/>
      <c r="M20" s="101">
        <f t="shared" si="1"/>
        <v>6</v>
      </c>
      <c r="N20" s="101">
        <v>8</v>
      </c>
      <c r="O20" s="88"/>
      <c r="P20" s="101">
        <f t="shared" si="2"/>
        <v>8</v>
      </c>
      <c r="Q20" s="101">
        <v>9</v>
      </c>
      <c r="R20" s="88"/>
      <c r="S20" s="101">
        <f t="shared" si="3"/>
        <v>9</v>
      </c>
      <c r="T20" s="101">
        <v>5</v>
      </c>
      <c r="U20" s="88"/>
      <c r="V20" s="101">
        <f t="shared" si="4"/>
        <v>5</v>
      </c>
      <c r="W20" s="101">
        <v>6</v>
      </c>
      <c r="X20" s="88"/>
      <c r="Y20" s="101">
        <f t="shared" si="5"/>
        <v>6</v>
      </c>
      <c r="Z20" s="109">
        <f t="shared" si="7"/>
        <v>6.32</v>
      </c>
      <c r="AA20" s="110" t="str">
        <f t="shared" si="6"/>
        <v>TBK</v>
      </c>
    </row>
    <row r="21" spans="1:27" s="50" customFormat="1" ht="20.25" customHeight="1">
      <c r="A21" s="62">
        <v>13</v>
      </c>
      <c r="B21" s="63" t="s">
        <v>75</v>
      </c>
      <c r="C21" s="64" t="s">
        <v>76</v>
      </c>
      <c r="D21" s="62" t="s">
        <v>74</v>
      </c>
      <c r="E21" s="65" t="s">
        <v>77</v>
      </c>
      <c r="F21" s="62" t="s">
        <v>78</v>
      </c>
      <c r="G21" s="66" t="s">
        <v>24</v>
      </c>
      <c r="H21" s="88">
        <v>6</v>
      </c>
      <c r="I21" s="88"/>
      <c r="J21" s="101">
        <f t="shared" si="0"/>
        <v>6</v>
      </c>
      <c r="K21" s="88">
        <v>4</v>
      </c>
      <c r="L21" s="272">
        <v>5</v>
      </c>
      <c r="M21" s="101">
        <f t="shared" si="1"/>
        <v>5</v>
      </c>
      <c r="N21" s="101">
        <v>5</v>
      </c>
      <c r="O21" s="88"/>
      <c r="P21" s="101">
        <f t="shared" si="2"/>
        <v>5</v>
      </c>
      <c r="Q21" s="101">
        <v>0</v>
      </c>
      <c r="R21" s="88"/>
      <c r="S21" s="101">
        <f t="shared" si="3"/>
        <v>0</v>
      </c>
      <c r="T21" s="101">
        <v>4</v>
      </c>
      <c r="U21" s="272">
        <v>3</v>
      </c>
      <c r="V21" s="101">
        <f t="shared" si="4"/>
        <v>4</v>
      </c>
      <c r="W21" s="101">
        <v>8</v>
      </c>
      <c r="X21" s="88"/>
      <c r="Y21" s="101">
        <f t="shared" si="5"/>
        <v>8</v>
      </c>
      <c r="Z21" s="109">
        <f t="shared" si="7"/>
        <v>4.32</v>
      </c>
      <c r="AA21" s="110" t="str">
        <f t="shared" si="6"/>
        <v>Yếu</v>
      </c>
    </row>
    <row r="22" spans="1:27" s="50" customFormat="1" ht="20.25" customHeight="1">
      <c r="A22" s="62">
        <v>14</v>
      </c>
      <c r="B22" s="63" t="s">
        <v>80</v>
      </c>
      <c r="C22" s="64" t="s">
        <v>81</v>
      </c>
      <c r="D22" s="62" t="s">
        <v>79</v>
      </c>
      <c r="E22" s="65" t="s">
        <v>82</v>
      </c>
      <c r="F22" s="62" t="s">
        <v>83</v>
      </c>
      <c r="G22" s="66" t="s">
        <v>17</v>
      </c>
      <c r="H22" s="88">
        <v>6</v>
      </c>
      <c r="I22" s="88"/>
      <c r="J22" s="101">
        <f t="shared" si="0"/>
        <v>6</v>
      </c>
      <c r="K22" s="88">
        <v>5</v>
      </c>
      <c r="L22" s="88"/>
      <c r="M22" s="101">
        <f t="shared" si="1"/>
        <v>5</v>
      </c>
      <c r="N22" s="101">
        <v>7</v>
      </c>
      <c r="O22" s="88"/>
      <c r="P22" s="101">
        <f t="shared" si="2"/>
        <v>7</v>
      </c>
      <c r="Q22" s="101">
        <v>8</v>
      </c>
      <c r="R22" s="88"/>
      <c r="S22" s="101">
        <f t="shared" si="3"/>
        <v>8</v>
      </c>
      <c r="T22" s="101">
        <v>4</v>
      </c>
      <c r="U22" s="272">
        <v>4</v>
      </c>
      <c r="V22" s="101">
        <f t="shared" si="4"/>
        <v>4</v>
      </c>
      <c r="W22" s="101">
        <v>5</v>
      </c>
      <c r="X22" s="88"/>
      <c r="Y22" s="101">
        <f t="shared" si="5"/>
        <v>5</v>
      </c>
      <c r="Z22" s="109">
        <f t="shared" si="7"/>
        <v>5.77</v>
      </c>
      <c r="AA22" s="110" t="str">
        <f t="shared" si="6"/>
        <v>TB</v>
      </c>
    </row>
    <row r="23" spans="1:27" s="50" customFormat="1" ht="20.25" customHeight="1">
      <c r="A23" s="62">
        <v>15</v>
      </c>
      <c r="B23" s="63" t="s">
        <v>85</v>
      </c>
      <c r="C23" s="64" t="s">
        <v>86</v>
      </c>
      <c r="D23" s="62" t="s">
        <v>84</v>
      </c>
      <c r="E23" s="65" t="s">
        <v>87</v>
      </c>
      <c r="F23" s="62" t="s">
        <v>88</v>
      </c>
      <c r="G23" s="66" t="s">
        <v>17</v>
      </c>
      <c r="H23" s="88">
        <v>5</v>
      </c>
      <c r="I23" s="88"/>
      <c r="J23" s="101">
        <f t="shared" si="0"/>
        <v>5</v>
      </c>
      <c r="K23" s="88">
        <v>5</v>
      </c>
      <c r="L23" s="88"/>
      <c r="M23" s="101">
        <f t="shared" si="1"/>
        <v>5</v>
      </c>
      <c r="N23" s="101">
        <v>8</v>
      </c>
      <c r="O23" s="88"/>
      <c r="P23" s="101">
        <f t="shared" si="2"/>
        <v>8</v>
      </c>
      <c r="Q23" s="101">
        <v>9</v>
      </c>
      <c r="R23" s="88"/>
      <c r="S23" s="101">
        <f t="shared" si="3"/>
        <v>9</v>
      </c>
      <c r="T23" s="101">
        <v>8</v>
      </c>
      <c r="U23" s="88"/>
      <c r="V23" s="101">
        <f t="shared" si="4"/>
        <v>8</v>
      </c>
      <c r="W23" s="101">
        <v>5</v>
      </c>
      <c r="X23" s="88"/>
      <c r="Y23" s="101">
        <f t="shared" si="5"/>
        <v>5</v>
      </c>
      <c r="Z23" s="109">
        <f t="shared" si="7"/>
        <v>6.77</v>
      </c>
      <c r="AA23" s="110" t="str">
        <f t="shared" si="6"/>
        <v>TBK</v>
      </c>
    </row>
    <row r="24" spans="1:27" s="50" customFormat="1" ht="20.25" customHeight="1">
      <c r="A24" s="62">
        <v>16</v>
      </c>
      <c r="B24" s="63" t="s">
        <v>90</v>
      </c>
      <c r="C24" s="64" t="s">
        <v>91</v>
      </c>
      <c r="D24" s="62" t="s">
        <v>89</v>
      </c>
      <c r="E24" s="65" t="s">
        <v>92</v>
      </c>
      <c r="F24" s="62" t="s">
        <v>93</v>
      </c>
      <c r="G24" s="66" t="s">
        <v>17</v>
      </c>
      <c r="H24" s="88">
        <v>7</v>
      </c>
      <c r="I24" s="88"/>
      <c r="J24" s="101">
        <f t="shared" si="0"/>
        <v>7</v>
      </c>
      <c r="K24" s="88">
        <v>5</v>
      </c>
      <c r="L24" s="88"/>
      <c r="M24" s="101">
        <f t="shared" si="1"/>
        <v>5</v>
      </c>
      <c r="N24" s="101">
        <v>9</v>
      </c>
      <c r="O24" s="88"/>
      <c r="P24" s="101">
        <f t="shared" si="2"/>
        <v>9</v>
      </c>
      <c r="Q24" s="101">
        <v>9</v>
      </c>
      <c r="R24" s="88"/>
      <c r="S24" s="101">
        <f t="shared" si="3"/>
        <v>9</v>
      </c>
      <c r="T24" s="101">
        <v>8</v>
      </c>
      <c r="U24" s="88"/>
      <c r="V24" s="101">
        <f t="shared" si="4"/>
        <v>8</v>
      </c>
      <c r="W24" s="101">
        <v>8</v>
      </c>
      <c r="X24" s="88"/>
      <c r="Y24" s="101">
        <f t="shared" si="5"/>
        <v>8</v>
      </c>
      <c r="Z24" s="109">
        <f t="shared" si="7"/>
        <v>7.41</v>
      </c>
      <c r="AA24" s="110" t="str">
        <f t="shared" si="6"/>
        <v>Khá</v>
      </c>
    </row>
    <row r="25" spans="1:27" s="50" customFormat="1" ht="20.25" customHeight="1">
      <c r="A25" s="62">
        <v>17</v>
      </c>
      <c r="B25" s="63" t="s">
        <v>95</v>
      </c>
      <c r="C25" s="64" t="s">
        <v>96</v>
      </c>
      <c r="D25" s="62" t="s">
        <v>94</v>
      </c>
      <c r="E25" s="65" t="s">
        <v>97</v>
      </c>
      <c r="F25" s="62" t="s">
        <v>98</v>
      </c>
      <c r="G25" s="66" t="s">
        <v>17</v>
      </c>
      <c r="H25" s="88">
        <v>0</v>
      </c>
      <c r="I25" s="88"/>
      <c r="J25" s="101">
        <f t="shared" si="0"/>
        <v>0</v>
      </c>
      <c r="K25" s="88">
        <v>0</v>
      </c>
      <c r="L25" s="272"/>
      <c r="M25" s="101">
        <f t="shared" si="1"/>
        <v>0</v>
      </c>
      <c r="N25" s="101">
        <v>0</v>
      </c>
      <c r="O25" s="88"/>
      <c r="P25" s="101">
        <f t="shared" si="2"/>
        <v>0</v>
      </c>
      <c r="Q25" s="101">
        <v>0</v>
      </c>
      <c r="R25" s="88"/>
      <c r="S25" s="101">
        <f t="shared" si="3"/>
        <v>0</v>
      </c>
      <c r="T25" s="101">
        <v>0</v>
      </c>
      <c r="U25" s="272"/>
      <c r="V25" s="101">
        <f t="shared" si="4"/>
        <v>0</v>
      </c>
      <c r="W25" s="101">
        <v>0</v>
      </c>
      <c r="X25" s="88"/>
      <c r="Y25" s="101">
        <f t="shared" si="5"/>
        <v>0</v>
      </c>
      <c r="Z25" s="109">
        <f t="shared" si="7"/>
        <v>0</v>
      </c>
      <c r="AA25" s="110" t="str">
        <f t="shared" si="6"/>
        <v>Kém</v>
      </c>
    </row>
    <row r="26" spans="1:27" s="50" customFormat="1" ht="20.25" customHeight="1">
      <c r="A26" s="62">
        <v>18</v>
      </c>
      <c r="B26" s="63" t="s">
        <v>100</v>
      </c>
      <c r="C26" s="64" t="s">
        <v>101</v>
      </c>
      <c r="D26" s="62" t="s">
        <v>99</v>
      </c>
      <c r="E26" s="65" t="s">
        <v>102</v>
      </c>
      <c r="F26" s="62" t="s">
        <v>36</v>
      </c>
      <c r="G26" s="66" t="s">
        <v>17</v>
      </c>
      <c r="H26" s="88">
        <v>5</v>
      </c>
      <c r="I26" s="88"/>
      <c r="J26" s="101">
        <f t="shared" si="0"/>
        <v>5</v>
      </c>
      <c r="K26" s="88">
        <v>5</v>
      </c>
      <c r="L26" s="88"/>
      <c r="M26" s="101">
        <f t="shared" si="1"/>
        <v>5</v>
      </c>
      <c r="N26" s="101">
        <v>8</v>
      </c>
      <c r="O26" s="88"/>
      <c r="P26" s="101">
        <f t="shared" si="2"/>
        <v>8</v>
      </c>
      <c r="Q26" s="101">
        <v>9</v>
      </c>
      <c r="R26" s="88"/>
      <c r="S26" s="101">
        <f t="shared" si="3"/>
        <v>9</v>
      </c>
      <c r="T26" s="101">
        <v>6</v>
      </c>
      <c r="U26" s="88"/>
      <c r="V26" s="101">
        <f t="shared" si="4"/>
        <v>6</v>
      </c>
      <c r="W26" s="101">
        <v>6</v>
      </c>
      <c r="X26" s="88"/>
      <c r="Y26" s="101">
        <f t="shared" si="5"/>
        <v>6</v>
      </c>
      <c r="Z26" s="109">
        <f t="shared" si="7"/>
        <v>6.32</v>
      </c>
      <c r="AA26" s="110" t="str">
        <f t="shared" si="6"/>
        <v>TBK</v>
      </c>
    </row>
    <row r="27" spans="1:27" s="50" customFormat="1" ht="20.25" customHeight="1">
      <c r="A27" s="62">
        <v>19</v>
      </c>
      <c r="B27" s="63" t="s">
        <v>90</v>
      </c>
      <c r="C27" s="64" t="s">
        <v>104</v>
      </c>
      <c r="D27" s="62" t="s">
        <v>103</v>
      </c>
      <c r="E27" s="65" t="s">
        <v>105</v>
      </c>
      <c r="F27" s="62" t="s">
        <v>106</v>
      </c>
      <c r="G27" s="66" t="s">
        <v>17</v>
      </c>
      <c r="H27" s="88">
        <v>2</v>
      </c>
      <c r="I27" s="88"/>
      <c r="J27" s="101">
        <f t="shared" si="0"/>
        <v>2</v>
      </c>
      <c r="K27" s="88">
        <v>0</v>
      </c>
      <c r="L27" s="272"/>
      <c r="M27" s="101">
        <f t="shared" si="1"/>
        <v>0</v>
      </c>
      <c r="N27" s="101">
        <v>2</v>
      </c>
      <c r="O27" s="88"/>
      <c r="P27" s="101">
        <f t="shared" si="2"/>
        <v>2</v>
      </c>
      <c r="Q27" s="101">
        <v>0</v>
      </c>
      <c r="R27" s="88"/>
      <c r="S27" s="101">
        <f t="shared" si="3"/>
        <v>0</v>
      </c>
      <c r="T27" s="101">
        <v>0</v>
      </c>
      <c r="U27" s="272"/>
      <c r="V27" s="101">
        <f t="shared" si="4"/>
        <v>0</v>
      </c>
      <c r="W27" s="101">
        <v>6</v>
      </c>
      <c r="X27" s="88"/>
      <c r="Y27" s="101">
        <f t="shared" si="5"/>
        <v>6</v>
      </c>
      <c r="Z27" s="109">
        <f t="shared" si="7"/>
        <v>0.82</v>
      </c>
      <c r="AA27" s="110" t="str">
        <f t="shared" si="6"/>
        <v>Kém</v>
      </c>
    </row>
    <row r="28" spans="1:27" s="50" customFormat="1" ht="20.25" customHeight="1">
      <c r="A28" s="62">
        <v>20</v>
      </c>
      <c r="B28" s="63" t="s">
        <v>15</v>
      </c>
      <c r="C28" s="64" t="s">
        <v>108</v>
      </c>
      <c r="D28" s="62" t="s">
        <v>107</v>
      </c>
      <c r="E28" s="65" t="s">
        <v>109</v>
      </c>
      <c r="F28" s="62" t="s">
        <v>110</v>
      </c>
      <c r="G28" s="66" t="s">
        <v>17</v>
      </c>
      <c r="H28" s="88">
        <v>6</v>
      </c>
      <c r="I28" s="88"/>
      <c r="J28" s="101">
        <f t="shared" si="0"/>
        <v>6</v>
      </c>
      <c r="K28" s="88">
        <v>5</v>
      </c>
      <c r="L28" s="88"/>
      <c r="M28" s="101">
        <f t="shared" si="1"/>
        <v>5</v>
      </c>
      <c r="N28" s="101">
        <v>8</v>
      </c>
      <c r="O28" s="88"/>
      <c r="P28" s="101">
        <f t="shared" si="2"/>
        <v>8</v>
      </c>
      <c r="Q28" s="101">
        <v>8</v>
      </c>
      <c r="R28" s="88"/>
      <c r="S28" s="101">
        <f t="shared" si="3"/>
        <v>8</v>
      </c>
      <c r="T28" s="101">
        <v>8</v>
      </c>
      <c r="U28" s="88"/>
      <c r="V28" s="101">
        <f t="shared" si="4"/>
        <v>8</v>
      </c>
      <c r="W28" s="101">
        <v>6</v>
      </c>
      <c r="X28" s="88"/>
      <c r="Y28" s="101">
        <f t="shared" si="5"/>
        <v>6</v>
      </c>
      <c r="Z28" s="109">
        <f t="shared" si="7"/>
        <v>6.86</v>
      </c>
      <c r="AA28" s="110" t="str">
        <f t="shared" si="6"/>
        <v>TBK</v>
      </c>
    </row>
    <row r="29" spans="1:27" s="50" customFormat="1" ht="20.25" customHeight="1">
      <c r="A29" s="62">
        <v>21</v>
      </c>
      <c r="B29" s="63" t="s">
        <v>112</v>
      </c>
      <c r="C29" s="64" t="s">
        <v>113</v>
      </c>
      <c r="D29" s="62" t="s">
        <v>111</v>
      </c>
      <c r="E29" s="65" t="s">
        <v>114</v>
      </c>
      <c r="F29" s="62" t="s">
        <v>115</v>
      </c>
      <c r="G29" s="66" t="s">
        <v>17</v>
      </c>
      <c r="H29" s="88">
        <v>7</v>
      </c>
      <c r="I29" s="88"/>
      <c r="J29" s="101">
        <f t="shared" si="0"/>
        <v>7</v>
      </c>
      <c r="K29" s="88">
        <v>6</v>
      </c>
      <c r="L29" s="88"/>
      <c r="M29" s="101">
        <f t="shared" si="1"/>
        <v>6</v>
      </c>
      <c r="N29" s="101">
        <v>8</v>
      </c>
      <c r="O29" s="88"/>
      <c r="P29" s="101">
        <f t="shared" si="2"/>
        <v>8</v>
      </c>
      <c r="Q29" s="101">
        <v>10</v>
      </c>
      <c r="R29" s="88"/>
      <c r="S29" s="101">
        <f t="shared" si="3"/>
        <v>10</v>
      </c>
      <c r="T29" s="101">
        <v>3</v>
      </c>
      <c r="U29" s="272">
        <v>4</v>
      </c>
      <c r="V29" s="101">
        <f t="shared" si="4"/>
        <v>4</v>
      </c>
      <c r="W29" s="101">
        <v>6</v>
      </c>
      <c r="X29" s="88"/>
      <c r="Y29" s="101">
        <f t="shared" si="5"/>
        <v>6</v>
      </c>
      <c r="Z29" s="109">
        <f t="shared" si="7"/>
        <v>6.68</v>
      </c>
      <c r="AA29" s="110" t="str">
        <f t="shared" si="6"/>
        <v>TBK</v>
      </c>
    </row>
    <row r="30" spans="1:27" s="50" customFormat="1" ht="20.25" customHeight="1">
      <c r="A30" s="62">
        <v>22</v>
      </c>
      <c r="B30" s="63" t="s">
        <v>117</v>
      </c>
      <c r="C30" s="64" t="s">
        <v>118</v>
      </c>
      <c r="D30" s="62" t="s">
        <v>116</v>
      </c>
      <c r="E30" s="65" t="s">
        <v>119</v>
      </c>
      <c r="F30" s="62" t="s">
        <v>120</v>
      </c>
      <c r="G30" s="66" t="s">
        <v>24</v>
      </c>
      <c r="H30" s="88">
        <v>0</v>
      </c>
      <c r="I30" s="88"/>
      <c r="J30" s="101">
        <f t="shared" si="0"/>
        <v>0</v>
      </c>
      <c r="K30" s="88">
        <v>0</v>
      </c>
      <c r="L30" s="272"/>
      <c r="M30" s="101">
        <f t="shared" si="1"/>
        <v>0</v>
      </c>
      <c r="N30" s="101">
        <v>0</v>
      </c>
      <c r="O30" s="88"/>
      <c r="P30" s="101">
        <f t="shared" si="2"/>
        <v>0</v>
      </c>
      <c r="Q30" s="101">
        <v>0</v>
      </c>
      <c r="R30" s="88"/>
      <c r="S30" s="101">
        <f t="shared" si="3"/>
        <v>0</v>
      </c>
      <c r="T30" s="101">
        <v>0</v>
      </c>
      <c r="U30" s="272"/>
      <c r="V30" s="101">
        <f t="shared" si="4"/>
        <v>0</v>
      </c>
      <c r="W30" s="101">
        <v>0</v>
      </c>
      <c r="X30" s="88"/>
      <c r="Y30" s="101">
        <f t="shared" si="5"/>
        <v>0</v>
      </c>
      <c r="Z30" s="109">
        <f t="shared" si="7"/>
        <v>0</v>
      </c>
      <c r="AA30" s="110" t="str">
        <f t="shared" si="6"/>
        <v>Kém</v>
      </c>
    </row>
    <row r="31" spans="1:27" s="50" customFormat="1" ht="20.25" customHeight="1">
      <c r="A31" s="62">
        <v>23</v>
      </c>
      <c r="B31" s="63" t="s">
        <v>122</v>
      </c>
      <c r="C31" s="64" t="s">
        <v>123</v>
      </c>
      <c r="D31" s="62" t="s">
        <v>121</v>
      </c>
      <c r="E31" s="65" t="s">
        <v>124</v>
      </c>
      <c r="F31" s="62" t="s">
        <v>36</v>
      </c>
      <c r="G31" s="66" t="s">
        <v>17</v>
      </c>
      <c r="H31" s="88">
        <v>6</v>
      </c>
      <c r="I31" s="62"/>
      <c r="J31" s="101">
        <f t="shared" si="0"/>
        <v>6</v>
      </c>
      <c r="K31" s="88">
        <v>5</v>
      </c>
      <c r="L31" s="62"/>
      <c r="M31" s="101">
        <f t="shared" si="1"/>
        <v>5</v>
      </c>
      <c r="N31" s="101">
        <v>7</v>
      </c>
      <c r="O31" s="62"/>
      <c r="P31" s="101">
        <f t="shared" si="2"/>
        <v>7</v>
      </c>
      <c r="Q31" s="101">
        <v>9</v>
      </c>
      <c r="R31" s="62"/>
      <c r="S31" s="101">
        <f t="shared" si="3"/>
        <v>9</v>
      </c>
      <c r="T31" s="101">
        <v>4</v>
      </c>
      <c r="U31" s="273">
        <v>6</v>
      </c>
      <c r="V31" s="101">
        <f t="shared" si="4"/>
        <v>6</v>
      </c>
      <c r="W31" s="101">
        <v>5</v>
      </c>
      <c r="X31" s="62"/>
      <c r="Y31" s="101">
        <f t="shared" si="5"/>
        <v>5</v>
      </c>
      <c r="Z31" s="109">
        <f t="shared" si="7"/>
        <v>6.36</v>
      </c>
      <c r="AA31" s="110" t="str">
        <f t="shared" si="6"/>
        <v>TBK</v>
      </c>
    </row>
    <row r="32" spans="1:27" s="50" customFormat="1" ht="20.25" customHeight="1">
      <c r="A32" s="62">
        <v>24</v>
      </c>
      <c r="B32" s="63" t="s">
        <v>126</v>
      </c>
      <c r="C32" s="64" t="s">
        <v>127</v>
      </c>
      <c r="D32" s="62" t="s">
        <v>125</v>
      </c>
      <c r="E32" s="65" t="s">
        <v>128</v>
      </c>
      <c r="F32" s="62" t="s">
        <v>129</v>
      </c>
      <c r="G32" s="66" t="s">
        <v>17</v>
      </c>
      <c r="H32" s="88">
        <v>0</v>
      </c>
      <c r="I32" s="62"/>
      <c r="J32" s="101">
        <f t="shared" si="0"/>
        <v>0</v>
      </c>
      <c r="K32" s="88">
        <v>0</v>
      </c>
      <c r="L32" s="273"/>
      <c r="M32" s="101">
        <f t="shared" si="1"/>
        <v>0</v>
      </c>
      <c r="N32" s="101">
        <v>0</v>
      </c>
      <c r="O32" s="62"/>
      <c r="P32" s="101">
        <f t="shared" si="2"/>
        <v>0</v>
      </c>
      <c r="Q32" s="101">
        <v>0</v>
      </c>
      <c r="R32" s="62"/>
      <c r="S32" s="101">
        <f t="shared" si="3"/>
        <v>0</v>
      </c>
      <c r="T32" s="101">
        <v>0</v>
      </c>
      <c r="U32" s="273"/>
      <c r="V32" s="101">
        <f t="shared" si="4"/>
        <v>0</v>
      </c>
      <c r="W32" s="101">
        <v>0</v>
      </c>
      <c r="X32" s="62"/>
      <c r="Y32" s="101">
        <f t="shared" si="5"/>
        <v>0</v>
      </c>
      <c r="Z32" s="109">
        <f t="shared" si="7"/>
        <v>0</v>
      </c>
      <c r="AA32" s="110" t="str">
        <f t="shared" si="6"/>
        <v>Kém</v>
      </c>
    </row>
    <row r="33" spans="1:27" s="50" customFormat="1" ht="20.25" customHeight="1">
      <c r="A33" s="62">
        <v>25</v>
      </c>
      <c r="B33" s="63" t="s">
        <v>131</v>
      </c>
      <c r="C33" s="64" t="s">
        <v>127</v>
      </c>
      <c r="D33" s="62" t="s">
        <v>130</v>
      </c>
      <c r="E33" s="65" t="s">
        <v>132</v>
      </c>
      <c r="F33" s="62" t="s">
        <v>133</v>
      </c>
      <c r="G33" s="66" t="s">
        <v>17</v>
      </c>
      <c r="H33" s="88">
        <v>7</v>
      </c>
      <c r="I33" s="62"/>
      <c r="J33" s="101">
        <f t="shared" si="0"/>
        <v>7</v>
      </c>
      <c r="K33" s="88">
        <v>5</v>
      </c>
      <c r="L33" s="62"/>
      <c r="M33" s="101">
        <f t="shared" si="1"/>
        <v>5</v>
      </c>
      <c r="N33" s="101">
        <v>9</v>
      </c>
      <c r="O33" s="62"/>
      <c r="P33" s="101">
        <f t="shared" si="2"/>
        <v>9</v>
      </c>
      <c r="Q33" s="101">
        <v>9</v>
      </c>
      <c r="R33" s="62"/>
      <c r="S33" s="101">
        <f t="shared" si="3"/>
        <v>9</v>
      </c>
      <c r="T33" s="101">
        <v>7</v>
      </c>
      <c r="U33" s="62"/>
      <c r="V33" s="101">
        <f t="shared" si="4"/>
        <v>7</v>
      </c>
      <c r="W33" s="101">
        <v>8</v>
      </c>
      <c r="X33" s="62"/>
      <c r="Y33" s="101">
        <f t="shared" si="5"/>
        <v>8</v>
      </c>
      <c r="Z33" s="109">
        <f t="shared" si="7"/>
        <v>7.18</v>
      </c>
      <c r="AA33" s="110" t="str">
        <f t="shared" si="6"/>
        <v>Khá</v>
      </c>
    </row>
    <row r="34" spans="1:27" s="50" customFormat="1" ht="20.25" customHeight="1">
      <c r="A34" s="62">
        <v>26</v>
      </c>
      <c r="B34" s="63" t="s">
        <v>15</v>
      </c>
      <c r="C34" s="64" t="s">
        <v>127</v>
      </c>
      <c r="D34" s="62" t="s">
        <v>134</v>
      </c>
      <c r="E34" s="65" t="s">
        <v>135</v>
      </c>
      <c r="F34" s="62" t="s">
        <v>98</v>
      </c>
      <c r="G34" s="66" t="s">
        <v>17</v>
      </c>
      <c r="H34" s="88">
        <v>7</v>
      </c>
      <c r="I34" s="62"/>
      <c r="J34" s="101">
        <f t="shared" si="0"/>
        <v>7</v>
      </c>
      <c r="K34" s="88">
        <v>5</v>
      </c>
      <c r="L34" s="62"/>
      <c r="M34" s="101">
        <f t="shared" si="1"/>
        <v>5</v>
      </c>
      <c r="N34" s="101">
        <v>7</v>
      </c>
      <c r="O34" s="62"/>
      <c r="P34" s="101">
        <f t="shared" si="2"/>
        <v>7</v>
      </c>
      <c r="Q34" s="101">
        <v>9</v>
      </c>
      <c r="R34" s="62"/>
      <c r="S34" s="101">
        <f t="shared" si="3"/>
        <v>9</v>
      </c>
      <c r="T34" s="101">
        <v>8</v>
      </c>
      <c r="U34" s="62"/>
      <c r="V34" s="101">
        <f t="shared" si="4"/>
        <v>8</v>
      </c>
      <c r="W34" s="101">
        <v>6</v>
      </c>
      <c r="X34" s="62"/>
      <c r="Y34" s="101">
        <f t="shared" si="5"/>
        <v>6</v>
      </c>
      <c r="Z34" s="109">
        <f t="shared" si="7"/>
        <v>7.05</v>
      </c>
      <c r="AA34" s="110" t="str">
        <f t="shared" si="6"/>
        <v>Khá</v>
      </c>
    </row>
    <row r="35" spans="1:27" s="50" customFormat="1" ht="20.25" customHeight="1">
      <c r="A35" s="62">
        <v>27</v>
      </c>
      <c r="B35" s="63" t="s">
        <v>137</v>
      </c>
      <c r="C35" s="64" t="s">
        <v>127</v>
      </c>
      <c r="D35" s="62" t="s">
        <v>136</v>
      </c>
      <c r="E35" s="65" t="s">
        <v>138</v>
      </c>
      <c r="F35" s="62" t="s">
        <v>65</v>
      </c>
      <c r="G35" s="66" t="s">
        <v>17</v>
      </c>
      <c r="H35" s="88">
        <v>6</v>
      </c>
      <c r="I35" s="62"/>
      <c r="J35" s="101">
        <f t="shared" si="0"/>
        <v>6</v>
      </c>
      <c r="K35" s="88">
        <v>5</v>
      </c>
      <c r="L35" s="62"/>
      <c r="M35" s="101">
        <f t="shared" si="1"/>
        <v>5</v>
      </c>
      <c r="N35" s="101">
        <v>8</v>
      </c>
      <c r="O35" s="62"/>
      <c r="P35" s="101">
        <f t="shared" si="2"/>
        <v>8</v>
      </c>
      <c r="Q35" s="101">
        <v>9</v>
      </c>
      <c r="R35" s="62"/>
      <c r="S35" s="101">
        <f t="shared" si="3"/>
        <v>9</v>
      </c>
      <c r="T35" s="101">
        <v>3</v>
      </c>
      <c r="U35" s="273">
        <v>6</v>
      </c>
      <c r="V35" s="101">
        <f t="shared" si="4"/>
        <v>6</v>
      </c>
      <c r="W35" s="101">
        <v>8</v>
      </c>
      <c r="X35" s="62"/>
      <c r="Y35" s="101">
        <f t="shared" si="5"/>
        <v>8</v>
      </c>
      <c r="Z35" s="109">
        <f t="shared" si="7"/>
        <v>6.55</v>
      </c>
      <c r="AA35" s="110" t="str">
        <f t="shared" si="6"/>
        <v>TBK</v>
      </c>
    </row>
    <row r="36" spans="1:27" s="50" customFormat="1" ht="20.25" customHeight="1">
      <c r="A36" s="62">
        <v>28</v>
      </c>
      <c r="B36" s="63" t="s">
        <v>140</v>
      </c>
      <c r="C36" s="64" t="s">
        <v>141</v>
      </c>
      <c r="D36" s="62" t="s">
        <v>139</v>
      </c>
      <c r="E36" s="65" t="s">
        <v>142</v>
      </c>
      <c r="F36" s="62" t="s">
        <v>36</v>
      </c>
      <c r="G36" s="66" t="s">
        <v>17</v>
      </c>
      <c r="H36" s="88">
        <v>7</v>
      </c>
      <c r="I36" s="62"/>
      <c r="J36" s="101">
        <f t="shared" si="0"/>
        <v>7</v>
      </c>
      <c r="K36" s="88">
        <v>5</v>
      </c>
      <c r="L36" s="62"/>
      <c r="M36" s="101">
        <f t="shared" si="1"/>
        <v>5</v>
      </c>
      <c r="N36" s="101">
        <v>8</v>
      </c>
      <c r="O36" s="62"/>
      <c r="P36" s="101">
        <f t="shared" si="2"/>
        <v>8</v>
      </c>
      <c r="Q36" s="101">
        <v>9</v>
      </c>
      <c r="R36" s="62"/>
      <c r="S36" s="101">
        <f t="shared" si="3"/>
        <v>9</v>
      </c>
      <c r="T36" s="101">
        <v>8</v>
      </c>
      <c r="U36" s="62"/>
      <c r="V36" s="101">
        <f t="shared" si="4"/>
        <v>8</v>
      </c>
      <c r="W36" s="101">
        <v>6</v>
      </c>
      <c r="X36" s="62"/>
      <c r="Y36" s="101">
        <f t="shared" si="5"/>
        <v>6</v>
      </c>
      <c r="Z36" s="109">
        <f t="shared" si="7"/>
        <v>7.23</v>
      </c>
      <c r="AA36" s="110" t="str">
        <f t="shared" si="6"/>
        <v>Khá</v>
      </c>
    </row>
    <row r="37" spans="1:27" s="50" customFormat="1" ht="20.25" customHeight="1">
      <c r="A37" s="62">
        <v>29</v>
      </c>
      <c r="B37" s="63" t="s">
        <v>144</v>
      </c>
      <c r="C37" s="64" t="s">
        <v>145</v>
      </c>
      <c r="D37" s="62" t="s">
        <v>143</v>
      </c>
      <c r="E37" s="65" t="s">
        <v>146</v>
      </c>
      <c r="F37" s="62" t="s">
        <v>65</v>
      </c>
      <c r="G37" s="66" t="s">
        <v>24</v>
      </c>
      <c r="H37" s="88">
        <v>7</v>
      </c>
      <c r="I37" s="62"/>
      <c r="J37" s="101">
        <f t="shared" si="0"/>
        <v>7</v>
      </c>
      <c r="K37" s="88">
        <v>5</v>
      </c>
      <c r="L37" s="62"/>
      <c r="M37" s="101">
        <f t="shared" si="1"/>
        <v>5</v>
      </c>
      <c r="N37" s="101">
        <v>7</v>
      </c>
      <c r="O37" s="62"/>
      <c r="P37" s="101">
        <f t="shared" si="2"/>
        <v>7</v>
      </c>
      <c r="Q37" s="101">
        <v>8</v>
      </c>
      <c r="R37" s="62"/>
      <c r="S37" s="101">
        <f t="shared" si="3"/>
        <v>8</v>
      </c>
      <c r="T37" s="101">
        <v>4</v>
      </c>
      <c r="U37" s="273">
        <v>4</v>
      </c>
      <c r="V37" s="101">
        <f t="shared" si="4"/>
        <v>4</v>
      </c>
      <c r="W37" s="101">
        <v>6</v>
      </c>
      <c r="X37" s="62"/>
      <c r="Y37" s="101">
        <f t="shared" si="5"/>
        <v>6</v>
      </c>
      <c r="Z37" s="109">
        <f t="shared" si="7"/>
        <v>6</v>
      </c>
      <c r="AA37" s="110" t="str">
        <f t="shared" si="6"/>
        <v>TBK</v>
      </c>
    </row>
    <row r="38" spans="1:27" s="50" customFormat="1" ht="20.25" customHeight="1">
      <c r="A38" s="62">
        <v>30</v>
      </c>
      <c r="B38" s="63" t="s">
        <v>148</v>
      </c>
      <c r="C38" s="64" t="s">
        <v>149</v>
      </c>
      <c r="D38" s="62" t="s">
        <v>147</v>
      </c>
      <c r="E38" s="65" t="s">
        <v>150</v>
      </c>
      <c r="F38" s="62" t="s">
        <v>151</v>
      </c>
      <c r="G38" s="66" t="s">
        <v>17</v>
      </c>
      <c r="H38" s="88">
        <v>7</v>
      </c>
      <c r="I38" s="62"/>
      <c r="J38" s="101">
        <f t="shared" si="0"/>
        <v>7</v>
      </c>
      <c r="K38" s="88">
        <v>6</v>
      </c>
      <c r="L38" s="62"/>
      <c r="M38" s="101">
        <f t="shared" si="1"/>
        <v>6</v>
      </c>
      <c r="N38" s="101">
        <v>8</v>
      </c>
      <c r="O38" s="62"/>
      <c r="P38" s="101">
        <f t="shared" si="2"/>
        <v>8</v>
      </c>
      <c r="Q38" s="101">
        <v>7</v>
      </c>
      <c r="R38" s="62"/>
      <c r="S38" s="101">
        <f t="shared" si="3"/>
        <v>7</v>
      </c>
      <c r="T38" s="101">
        <v>6</v>
      </c>
      <c r="U38" s="62"/>
      <c r="V38" s="101">
        <f t="shared" si="4"/>
        <v>6</v>
      </c>
      <c r="W38" s="101">
        <v>8</v>
      </c>
      <c r="X38" s="62"/>
      <c r="Y38" s="101">
        <f t="shared" si="5"/>
        <v>8</v>
      </c>
      <c r="Z38" s="109">
        <f t="shared" si="7"/>
        <v>6.73</v>
      </c>
      <c r="AA38" s="110" t="str">
        <f t="shared" si="6"/>
        <v>TBK</v>
      </c>
    </row>
    <row r="39" spans="1:27" s="50" customFormat="1" ht="20.25" customHeight="1">
      <c r="A39" s="62">
        <v>31</v>
      </c>
      <c r="B39" s="63" t="s">
        <v>153</v>
      </c>
      <c r="C39" s="64" t="s">
        <v>154</v>
      </c>
      <c r="D39" s="62" t="s">
        <v>152</v>
      </c>
      <c r="E39" s="65" t="s">
        <v>155</v>
      </c>
      <c r="F39" s="62" t="s">
        <v>56</v>
      </c>
      <c r="G39" s="66" t="s">
        <v>17</v>
      </c>
      <c r="H39" s="88">
        <v>4</v>
      </c>
      <c r="I39" s="62">
        <v>7</v>
      </c>
      <c r="J39" s="101">
        <f t="shared" si="0"/>
        <v>7</v>
      </c>
      <c r="K39" s="88">
        <v>4</v>
      </c>
      <c r="L39" s="273">
        <v>5</v>
      </c>
      <c r="M39" s="101">
        <f t="shared" si="1"/>
        <v>5</v>
      </c>
      <c r="N39" s="101">
        <v>8</v>
      </c>
      <c r="O39" s="62"/>
      <c r="P39" s="101">
        <f t="shared" si="2"/>
        <v>8</v>
      </c>
      <c r="Q39" s="101">
        <v>7</v>
      </c>
      <c r="R39" s="62"/>
      <c r="S39" s="101">
        <f t="shared" si="3"/>
        <v>7</v>
      </c>
      <c r="T39" s="101">
        <v>3</v>
      </c>
      <c r="U39" s="273">
        <v>3</v>
      </c>
      <c r="V39" s="101">
        <f t="shared" si="4"/>
        <v>3</v>
      </c>
      <c r="W39" s="101">
        <v>7</v>
      </c>
      <c r="X39" s="62"/>
      <c r="Y39" s="101">
        <f t="shared" si="5"/>
        <v>7</v>
      </c>
      <c r="Z39" s="109">
        <f t="shared" si="7"/>
        <v>5.82</v>
      </c>
      <c r="AA39" s="110" t="str">
        <f t="shared" si="6"/>
        <v>TB</v>
      </c>
    </row>
    <row r="40" spans="1:27" s="50" customFormat="1" ht="20.25" customHeight="1">
      <c r="A40" s="62">
        <v>32</v>
      </c>
      <c r="B40" s="63" t="s">
        <v>157</v>
      </c>
      <c r="C40" s="64" t="s">
        <v>154</v>
      </c>
      <c r="D40" s="62" t="s">
        <v>156</v>
      </c>
      <c r="E40" s="65" t="s">
        <v>158</v>
      </c>
      <c r="F40" s="62" t="s">
        <v>159</v>
      </c>
      <c r="G40" s="66" t="s">
        <v>17</v>
      </c>
      <c r="H40" s="88">
        <v>5</v>
      </c>
      <c r="I40" s="62"/>
      <c r="J40" s="101">
        <f t="shared" si="0"/>
        <v>5</v>
      </c>
      <c r="K40" s="88">
        <v>6</v>
      </c>
      <c r="L40" s="62"/>
      <c r="M40" s="101">
        <f t="shared" si="1"/>
        <v>6</v>
      </c>
      <c r="N40" s="101">
        <v>7</v>
      </c>
      <c r="O40" s="62"/>
      <c r="P40" s="101">
        <f t="shared" si="2"/>
        <v>7</v>
      </c>
      <c r="Q40" s="101">
        <v>9</v>
      </c>
      <c r="R40" s="62"/>
      <c r="S40" s="101">
        <f t="shared" si="3"/>
        <v>9</v>
      </c>
      <c r="T40" s="101">
        <v>7</v>
      </c>
      <c r="U40" s="62"/>
      <c r="V40" s="101">
        <f t="shared" si="4"/>
        <v>7</v>
      </c>
      <c r="W40" s="101">
        <v>7</v>
      </c>
      <c r="X40" s="62"/>
      <c r="Y40" s="101">
        <f t="shared" si="5"/>
        <v>7</v>
      </c>
      <c r="Z40" s="109">
        <f t="shared" si="7"/>
        <v>6.59</v>
      </c>
      <c r="AA40" s="110" t="str">
        <f t="shared" si="6"/>
        <v>TBK</v>
      </c>
    </row>
    <row r="41" spans="1:27" s="50" customFormat="1" ht="20.25" customHeight="1">
      <c r="A41" s="62">
        <v>33</v>
      </c>
      <c r="B41" s="63" t="s">
        <v>161</v>
      </c>
      <c r="C41" s="64" t="s">
        <v>154</v>
      </c>
      <c r="D41" s="62" t="s">
        <v>160</v>
      </c>
      <c r="E41" s="65" t="s">
        <v>162</v>
      </c>
      <c r="F41" s="62" t="s">
        <v>56</v>
      </c>
      <c r="G41" s="66" t="s">
        <v>17</v>
      </c>
      <c r="H41" s="88">
        <v>7</v>
      </c>
      <c r="I41" s="62"/>
      <c r="J41" s="101">
        <f aca="true" t="shared" si="8" ref="J41:J57">IF(I41="",H41,IF(AND(I41&gt;H41,I41&gt;=5),I41,MAX(H41,I41)))</f>
        <v>7</v>
      </c>
      <c r="K41" s="88">
        <v>5</v>
      </c>
      <c r="L41" s="62"/>
      <c r="M41" s="101">
        <f t="shared" si="1"/>
        <v>5</v>
      </c>
      <c r="N41" s="101">
        <v>7</v>
      </c>
      <c r="O41" s="62"/>
      <c r="P41" s="101">
        <f aca="true" t="shared" si="9" ref="P41:P57">IF(O41="",N41,IF(AND(O41&gt;N41,O41&gt;=5),O41,MAX(N41,O41)))</f>
        <v>7</v>
      </c>
      <c r="Q41" s="101">
        <v>7</v>
      </c>
      <c r="R41" s="62"/>
      <c r="S41" s="101">
        <f aca="true" t="shared" si="10" ref="S41:S57">IF(R41="",Q41,IF(AND(R41&gt;Q41,R41&gt;=5),R41,MAX(Q41,R41)))</f>
        <v>7</v>
      </c>
      <c r="T41" s="101">
        <v>8</v>
      </c>
      <c r="U41" s="62"/>
      <c r="V41" s="101">
        <f t="shared" si="4"/>
        <v>8</v>
      </c>
      <c r="W41" s="101">
        <v>8</v>
      </c>
      <c r="X41" s="62"/>
      <c r="Y41" s="101">
        <f t="shared" si="5"/>
        <v>8</v>
      </c>
      <c r="Z41" s="109">
        <f t="shared" si="7"/>
        <v>6.77</v>
      </c>
      <c r="AA41" s="110" t="str">
        <f aca="true" t="shared" si="11" ref="AA41:AA57">IF(Z41&gt;=9,"Xuất sắc",IF(Z41&gt;=8,"Giỏi",IF(Z41&gt;=7,"Khá",IF(Z41&gt;=6,"TBK",IF(Z41&gt;=5,"TB",IF(Z41&gt;=4,"Yếu","Kém"))))))</f>
        <v>TBK</v>
      </c>
    </row>
    <row r="42" spans="1:27" s="50" customFormat="1" ht="20.25" customHeight="1">
      <c r="A42" s="62">
        <v>34</v>
      </c>
      <c r="B42" s="63" t="s">
        <v>164</v>
      </c>
      <c r="C42" s="64" t="s">
        <v>154</v>
      </c>
      <c r="D42" s="62" t="s">
        <v>163</v>
      </c>
      <c r="E42" s="65" t="s">
        <v>165</v>
      </c>
      <c r="F42" s="62" t="s">
        <v>88</v>
      </c>
      <c r="G42" s="66" t="s">
        <v>17</v>
      </c>
      <c r="H42" s="88">
        <v>6</v>
      </c>
      <c r="I42" s="62"/>
      <c r="J42" s="101">
        <f t="shared" si="8"/>
        <v>6</v>
      </c>
      <c r="K42" s="88">
        <v>5</v>
      </c>
      <c r="L42" s="62"/>
      <c r="M42" s="101">
        <f t="shared" si="1"/>
        <v>5</v>
      </c>
      <c r="N42" s="101">
        <v>6</v>
      </c>
      <c r="O42" s="62"/>
      <c r="P42" s="101">
        <f t="shared" si="9"/>
        <v>6</v>
      </c>
      <c r="Q42" s="101">
        <v>7</v>
      </c>
      <c r="R42" s="62"/>
      <c r="S42" s="101">
        <f t="shared" si="10"/>
        <v>7</v>
      </c>
      <c r="T42" s="101">
        <v>4</v>
      </c>
      <c r="U42" s="273">
        <v>3</v>
      </c>
      <c r="V42" s="101">
        <f t="shared" si="4"/>
        <v>4</v>
      </c>
      <c r="W42" s="101">
        <v>6</v>
      </c>
      <c r="X42" s="62"/>
      <c r="Y42" s="101">
        <f t="shared" si="5"/>
        <v>6</v>
      </c>
      <c r="Z42" s="109">
        <f t="shared" si="7"/>
        <v>5.45</v>
      </c>
      <c r="AA42" s="110" t="str">
        <f t="shared" si="11"/>
        <v>TB</v>
      </c>
    </row>
    <row r="43" spans="1:27" s="50" customFormat="1" ht="20.25" customHeight="1">
      <c r="A43" s="62">
        <v>35</v>
      </c>
      <c r="B43" s="63" t="s">
        <v>167</v>
      </c>
      <c r="C43" s="64" t="s">
        <v>168</v>
      </c>
      <c r="D43" s="62" t="s">
        <v>166</v>
      </c>
      <c r="E43" s="65" t="s">
        <v>169</v>
      </c>
      <c r="F43" s="62" t="s">
        <v>88</v>
      </c>
      <c r="G43" s="66" t="s">
        <v>17</v>
      </c>
      <c r="H43" s="88">
        <v>6</v>
      </c>
      <c r="I43" s="62"/>
      <c r="J43" s="101">
        <f t="shared" si="8"/>
        <v>6</v>
      </c>
      <c r="K43" s="88">
        <v>5</v>
      </c>
      <c r="L43" s="62"/>
      <c r="M43" s="101">
        <f t="shared" si="1"/>
        <v>5</v>
      </c>
      <c r="N43" s="101">
        <v>7</v>
      </c>
      <c r="O43" s="62"/>
      <c r="P43" s="101">
        <f t="shared" si="9"/>
        <v>7</v>
      </c>
      <c r="Q43" s="101">
        <v>9</v>
      </c>
      <c r="R43" s="62"/>
      <c r="S43" s="101">
        <f t="shared" si="10"/>
        <v>9</v>
      </c>
      <c r="T43" s="101">
        <v>5</v>
      </c>
      <c r="U43" s="62"/>
      <c r="V43" s="101">
        <f t="shared" si="4"/>
        <v>5</v>
      </c>
      <c r="W43" s="101">
        <v>6</v>
      </c>
      <c r="X43" s="62"/>
      <c r="Y43" s="101">
        <f t="shared" si="5"/>
        <v>6</v>
      </c>
      <c r="Z43" s="109">
        <f t="shared" si="7"/>
        <v>6.14</v>
      </c>
      <c r="AA43" s="110" t="str">
        <f t="shared" si="11"/>
        <v>TBK</v>
      </c>
    </row>
    <row r="44" spans="1:27" s="50" customFormat="1" ht="20.25" customHeight="1">
      <c r="A44" s="62">
        <v>36</v>
      </c>
      <c r="B44" s="63" t="s">
        <v>90</v>
      </c>
      <c r="C44" s="64" t="s">
        <v>171</v>
      </c>
      <c r="D44" s="62" t="s">
        <v>170</v>
      </c>
      <c r="E44" s="65" t="s">
        <v>172</v>
      </c>
      <c r="F44" s="62" t="s">
        <v>133</v>
      </c>
      <c r="G44" s="66" t="s">
        <v>17</v>
      </c>
      <c r="H44" s="88">
        <v>7</v>
      </c>
      <c r="I44" s="62"/>
      <c r="J44" s="101">
        <f t="shared" si="8"/>
        <v>7</v>
      </c>
      <c r="K44" s="88">
        <v>6</v>
      </c>
      <c r="L44" s="62"/>
      <c r="M44" s="101">
        <f t="shared" si="1"/>
        <v>6</v>
      </c>
      <c r="N44" s="101">
        <v>8</v>
      </c>
      <c r="O44" s="62"/>
      <c r="P44" s="101">
        <f t="shared" si="9"/>
        <v>8</v>
      </c>
      <c r="Q44" s="101">
        <v>8</v>
      </c>
      <c r="R44" s="62"/>
      <c r="S44" s="101">
        <f t="shared" si="10"/>
        <v>8</v>
      </c>
      <c r="T44" s="101">
        <v>6</v>
      </c>
      <c r="U44" s="62"/>
      <c r="V44" s="101">
        <f t="shared" si="4"/>
        <v>6</v>
      </c>
      <c r="W44" s="101">
        <v>6</v>
      </c>
      <c r="X44" s="62"/>
      <c r="Y44" s="101">
        <f t="shared" si="5"/>
        <v>6</v>
      </c>
      <c r="Z44" s="109">
        <f t="shared" si="7"/>
        <v>6.86</v>
      </c>
      <c r="AA44" s="110" t="str">
        <f t="shared" si="11"/>
        <v>TBK</v>
      </c>
    </row>
    <row r="45" spans="1:27" s="50" customFormat="1" ht="20.25" customHeight="1">
      <c r="A45" s="62">
        <v>37</v>
      </c>
      <c r="B45" s="63" t="s">
        <v>174</v>
      </c>
      <c r="C45" s="64" t="s">
        <v>175</v>
      </c>
      <c r="D45" s="62" t="s">
        <v>173</v>
      </c>
      <c r="E45" s="65" t="s">
        <v>176</v>
      </c>
      <c r="F45" s="62" t="s">
        <v>65</v>
      </c>
      <c r="G45" s="66" t="s">
        <v>17</v>
      </c>
      <c r="H45" s="88">
        <v>6</v>
      </c>
      <c r="I45" s="62"/>
      <c r="J45" s="101">
        <f t="shared" si="8"/>
        <v>6</v>
      </c>
      <c r="K45" s="88">
        <v>4</v>
      </c>
      <c r="L45" s="273">
        <v>7</v>
      </c>
      <c r="M45" s="101">
        <f t="shared" si="1"/>
        <v>7</v>
      </c>
      <c r="N45" s="101">
        <v>8</v>
      </c>
      <c r="O45" s="62"/>
      <c r="P45" s="101">
        <f t="shared" si="9"/>
        <v>8</v>
      </c>
      <c r="Q45" s="101">
        <v>9</v>
      </c>
      <c r="R45" s="62"/>
      <c r="S45" s="101">
        <f t="shared" si="10"/>
        <v>9</v>
      </c>
      <c r="T45" s="101">
        <v>7</v>
      </c>
      <c r="U45" s="62"/>
      <c r="V45" s="101">
        <f t="shared" si="4"/>
        <v>7</v>
      </c>
      <c r="W45" s="101">
        <v>8</v>
      </c>
      <c r="X45" s="62"/>
      <c r="Y45" s="101">
        <f t="shared" si="5"/>
        <v>8</v>
      </c>
      <c r="Z45" s="109">
        <f t="shared" si="7"/>
        <v>7.23</v>
      </c>
      <c r="AA45" s="110" t="str">
        <f t="shared" si="11"/>
        <v>Khá</v>
      </c>
    </row>
    <row r="46" spans="1:27" s="50" customFormat="1" ht="20.25" customHeight="1">
      <c r="A46" s="62">
        <v>38</v>
      </c>
      <c r="B46" s="63" t="s">
        <v>137</v>
      </c>
      <c r="C46" s="64" t="s">
        <v>175</v>
      </c>
      <c r="D46" s="62" t="s">
        <v>177</v>
      </c>
      <c r="E46" s="65" t="s">
        <v>178</v>
      </c>
      <c r="F46" s="62" t="s">
        <v>159</v>
      </c>
      <c r="G46" s="66" t="s">
        <v>17</v>
      </c>
      <c r="H46" s="88">
        <v>6</v>
      </c>
      <c r="I46" s="62"/>
      <c r="J46" s="101">
        <f t="shared" si="8"/>
        <v>6</v>
      </c>
      <c r="K46" s="88">
        <v>4</v>
      </c>
      <c r="L46" s="273">
        <v>5</v>
      </c>
      <c r="M46" s="101">
        <f t="shared" si="1"/>
        <v>5</v>
      </c>
      <c r="N46" s="101">
        <v>8</v>
      </c>
      <c r="O46" s="62"/>
      <c r="P46" s="101">
        <f t="shared" si="9"/>
        <v>8</v>
      </c>
      <c r="Q46" s="101">
        <v>9</v>
      </c>
      <c r="R46" s="62"/>
      <c r="S46" s="101">
        <f t="shared" si="10"/>
        <v>9</v>
      </c>
      <c r="T46" s="101">
        <v>6</v>
      </c>
      <c r="U46" s="62"/>
      <c r="V46" s="101">
        <f t="shared" si="4"/>
        <v>6</v>
      </c>
      <c r="W46" s="101">
        <v>5</v>
      </c>
      <c r="X46" s="62"/>
      <c r="Y46" s="101">
        <f t="shared" si="5"/>
        <v>5</v>
      </c>
      <c r="Z46" s="109">
        <f t="shared" si="7"/>
        <v>6.55</v>
      </c>
      <c r="AA46" s="110" t="str">
        <f t="shared" si="11"/>
        <v>TBK</v>
      </c>
    </row>
    <row r="47" spans="1:27" s="50" customFormat="1" ht="20.25" customHeight="1">
      <c r="A47" s="62">
        <v>39</v>
      </c>
      <c r="B47" s="63" t="s">
        <v>180</v>
      </c>
      <c r="C47" s="64" t="s">
        <v>175</v>
      </c>
      <c r="D47" s="62" t="s">
        <v>179</v>
      </c>
      <c r="E47" s="65" t="s">
        <v>181</v>
      </c>
      <c r="F47" s="62" t="s">
        <v>65</v>
      </c>
      <c r="G47" s="66" t="s">
        <v>17</v>
      </c>
      <c r="H47" s="88">
        <v>0</v>
      </c>
      <c r="I47" s="62"/>
      <c r="J47" s="101">
        <f t="shared" si="8"/>
        <v>0</v>
      </c>
      <c r="K47" s="88">
        <v>0</v>
      </c>
      <c r="L47" s="273"/>
      <c r="M47" s="101">
        <f t="shared" si="1"/>
        <v>0</v>
      </c>
      <c r="N47" s="101">
        <v>2</v>
      </c>
      <c r="O47" s="62"/>
      <c r="P47" s="101">
        <f t="shared" si="9"/>
        <v>2</v>
      </c>
      <c r="Q47" s="101">
        <v>0</v>
      </c>
      <c r="R47" s="62"/>
      <c r="S47" s="101">
        <f t="shared" si="10"/>
        <v>0</v>
      </c>
      <c r="T47" s="101">
        <v>0</v>
      </c>
      <c r="U47" s="273"/>
      <c r="V47" s="101">
        <f t="shared" si="4"/>
        <v>0</v>
      </c>
      <c r="W47" s="101">
        <v>7</v>
      </c>
      <c r="X47" s="62"/>
      <c r="Y47" s="101">
        <f t="shared" si="5"/>
        <v>7</v>
      </c>
      <c r="Z47" s="109">
        <f t="shared" si="7"/>
        <v>0.36</v>
      </c>
      <c r="AA47" s="110" t="str">
        <f t="shared" si="11"/>
        <v>Kém</v>
      </c>
    </row>
    <row r="48" spans="1:27" s="50" customFormat="1" ht="20.25" customHeight="1">
      <c r="A48" s="62">
        <v>40</v>
      </c>
      <c r="B48" s="63" t="s">
        <v>183</v>
      </c>
      <c r="C48" s="64" t="s">
        <v>184</v>
      </c>
      <c r="D48" s="62" t="s">
        <v>182</v>
      </c>
      <c r="E48" s="65" t="s">
        <v>185</v>
      </c>
      <c r="F48" s="62" t="s">
        <v>115</v>
      </c>
      <c r="G48" s="66" t="s">
        <v>17</v>
      </c>
      <c r="H48" s="88">
        <v>7</v>
      </c>
      <c r="I48" s="62"/>
      <c r="J48" s="101">
        <f t="shared" si="8"/>
        <v>7</v>
      </c>
      <c r="K48" s="88">
        <v>4</v>
      </c>
      <c r="L48" s="273">
        <v>5</v>
      </c>
      <c r="M48" s="101">
        <f t="shared" si="1"/>
        <v>5</v>
      </c>
      <c r="N48" s="101">
        <v>8</v>
      </c>
      <c r="O48" s="62"/>
      <c r="P48" s="101">
        <f t="shared" si="9"/>
        <v>8</v>
      </c>
      <c r="Q48" s="101">
        <v>9</v>
      </c>
      <c r="R48" s="62"/>
      <c r="S48" s="101">
        <f t="shared" si="10"/>
        <v>9</v>
      </c>
      <c r="T48" s="101">
        <v>7</v>
      </c>
      <c r="U48" s="62"/>
      <c r="V48" s="101">
        <f t="shared" si="4"/>
        <v>7</v>
      </c>
      <c r="W48" s="101">
        <v>5</v>
      </c>
      <c r="X48" s="62"/>
      <c r="Y48" s="101">
        <f t="shared" si="5"/>
        <v>5</v>
      </c>
      <c r="Z48" s="109">
        <f t="shared" si="7"/>
        <v>7</v>
      </c>
      <c r="AA48" s="110" t="str">
        <f t="shared" si="11"/>
        <v>Khá</v>
      </c>
    </row>
    <row r="49" spans="1:27" s="50" customFormat="1" ht="20.25" customHeight="1">
      <c r="A49" s="62">
        <v>41</v>
      </c>
      <c r="B49" s="63" t="s">
        <v>187</v>
      </c>
      <c r="C49" s="64" t="s">
        <v>188</v>
      </c>
      <c r="D49" s="62" t="s">
        <v>186</v>
      </c>
      <c r="E49" s="65" t="s">
        <v>189</v>
      </c>
      <c r="F49" s="62" t="s">
        <v>36</v>
      </c>
      <c r="G49" s="66" t="s">
        <v>17</v>
      </c>
      <c r="H49" s="88">
        <v>0</v>
      </c>
      <c r="I49" s="62"/>
      <c r="J49" s="101">
        <f t="shared" si="8"/>
        <v>0</v>
      </c>
      <c r="K49" s="88">
        <v>0</v>
      </c>
      <c r="L49" s="273"/>
      <c r="M49" s="101">
        <f t="shared" si="1"/>
        <v>0</v>
      </c>
      <c r="N49" s="101">
        <v>0</v>
      </c>
      <c r="O49" s="62"/>
      <c r="P49" s="101">
        <f t="shared" si="9"/>
        <v>0</v>
      </c>
      <c r="Q49" s="101">
        <v>0</v>
      </c>
      <c r="R49" s="62"/>
      <c r="S49" s="101">
        <f t="shared" si="10"/>
        <v>0</v>
      </c>
      <c r="T49" s="101">
        <v>0</v>
      </c>
      <c r="U49" s="273"/>
      <c r="V49" s="101">
        <f t="shared" si="4"/>
        <v>0</v>
      </c>
      <c r="W49" s="101">
        <v>0</v>
      </c>
      <c r="X49" s="62"/>
      <c r="Y49" s="101">
        <f t="shared" si="5"/>
        <v>0</v>
      </c>
      <c r="Z49" s="109">
        <f t="shared" si="7"/>
        <v>0</v>
      </c>
      <c r="AA49" s="110" t="str">
        <f t="shared" si="11"/>
        <v>Kém</v>
      </c>
    </row>
    <row r="50" spans="1:27" s="50" customFormat="1" ht="20.25" customHeight="1">
      <c r="A50" s="62">
        <v>42</v>
      </c>
      <c r="B50" s="63" t="s">
        <v>191</v>
      </c>
      <c r="C50" s="64" t="s">
        <v>192</v>
      </c>
      <c r="D50" s="62" t="s">
        <v>190</v>
      </c>
      <c r="E50" s="65" t="s">
        <v>193</v>
      </c>
      <c r="F50" s="62" t="s">
        <v>129</v>
      </c>
      <c r="G50" s="66" t="s">
        <v>17</v>
      </c>
      <c r="H50" s="88">
        <v>7</v>
      </c>
      <c r="I50" s="62"/>
      <c r="J50" s="101">
        <f t="shared" si="8"/>
        <v>7</v>
      </c>
      <c r="K50" s="88">
        <v>5</v>
      </c>
      <c r="L50" s="62"/>
      <c r="M50" s="101">
        <f t="shared" si="1"/>
        <v>5</v>
      </c>
      <c r="N50" s="101">
        <v>8</v>
      </c>
      <c r="O50" s="62"/>
      <c r="P50" s="101">
        <f t="shared" si="9"/>
        <v>8</v>
      </c>
      <c r="Q50" s="101">
        <v>8</v>
      </c>
      <c r="R50" s="62"/>
      <c r="S50" s="101">
        <f t="shared" si="10"/>
        <v>8</v>
      </c>
      <c r="T50" s="101">
        <v>7</v>
      </c>
      <c r="U50" s="62"/>
      <c r="V50" s="101">
        <f t="shared" si="4"/>
        <v>7</v>
      </c>
      <c r="W50" s="101">
        <v>8</v>
      </c>
      <c r="X50" s="62"/>
      <c r="Y50" s="101">
        <f t="shared" si="5"/>
        <v>8</v>
      </c>
      <c r="Z50" s="109">
        <f t="shared" si="7"/>
        <v>6.86</v>
      </c>
      <c r="AA50" s="110" t="str">
        <f t="shared" si="11"/>
        <v>TBK</v>
      </c>
    </row>
    <row r="51" spans="1:27" s="50" customFormat="1" ht="20.25" customHeight="1">
      <c r="A51" s="62">
        <v>43</v>
      </c>
      <c r="B51" s="63" t="s">
        <v>195</v>
      </c>
      <c r="C51" s="64" t="s">
        <v>196</v>
      </c>
      <c r="D51" s="62" t="s">
        <v>194</v>
      </c>
      <c r="E51" s="65" t="s">
        <v>197</v>
      </c>
      <c r="F51" s="62" t="s">
        <v>65</v>
      </c>
      <c r="G51" s="66" t="s">
        <v>17</v>
      </c>
      <c r="H51" s="88">
        <v>5</v>
      </c>
      <c r="I51" s="62"/>
      <c r="J51" s="101">
        <f t="shared" si="8"/>
        <v>5</v>
      </c>
      <c r="K51" s="88">
        <v>5</v>
      </c>
      <c r="L51" s="62"/>
      <c r="M51" s="101">
        <f t="shared" si="1"/>
        <v>5</v>
      </c>
      <c r="N51" s="101">
        <v>8</v>
      </c>
      <c r="O51" s="62"/>
      <c r="P51" s="101">
        <f t="shared" si="9"/>
        <v>8</v>
      </c>
      <c r="Q51" s="101">
        <v>10</v>
      </c>
      <c r="R51" s="62"/>
      <c r="S51" s="101">
        <f t="shared" si="10"/>
        <v>10</v>
      </c>
      <c r="T51" s="101">
        <v>7</v>
      </c>
      <c r="U51" s="62"/>
      <c r="V51" s="101">
        <f t="shared" si="4"/>
        <v>7</v>
      </c>
      <c r="W51" s="101">
        <v>7</v>
      </c>
      <c r="X51" s="62"/>
      <c r="Y51" s="101">
        <f t="shared" si="5"/>
        <v>7</v>
      </c>
      <c r="Z51" s="109">
        <f t="shared" si="7"/>
        <v>6.68</v>
      </c>
      <c r="AA51" s="110" t="str">
        <f t="shared" si="11"/>
        <v>TBK</v>
      </c>
    </row>
    <row r="52" spans="1:27" s="50" customFormat="1" ht="20.25" customHeight="1">
      <c r="A52" s="62">
        <v>44</v>
      </c>
      <c r="B52" s="63" t="s">
        <v>199</v>
      </c>
      <c r="C52" s="64" t="s">
        <v>200</v>
      </c>
      <c r="D52" s="62" t="s">
        <v>198</v>
      </c>
      <c r="E52" s="65" t="s">
        <v>201</v>
      </c>
      <c r="F52" s="62" t="s">
        <v>36</v>
      </c>
      <c r="G52" s="66" t="s">
        <v>17</v>
      </c>
      <c r="H52" s="88">
        <v>6</v>
      </c>
      <c r="I52" s="62"/>
      <c r="J52" s="101">
        <f t="shared" si="8"/>
        <v>6</v>
      </c>
      <c r="K52" s="88">
        <v>5</v>
      </c>
      <c r="L52" s="62"/>
      <c r="M52" s="101">
        <f t="shared" si="1"/>
        <v>5</v>
      </c>
      <c r="N52" s="101">
        <v>7</v>
      </c>
      <c r="O52" s="62"/>
      <c r="P52" s="101">
        <f t="shared" si="9"/>
        <v>7</v>
      </c>
      <c r="Q52" s="101">
        <v>8</v>
      </c>
      <c r="R52" s="62"/>
      <c r="S52" s="101">
        <f t="shared" si="10"/>
        <v>8</v>
      </c>
      <c r="T52" s="101">
        <v>5</v>
      </c>
      <c r="U52" s="62"/>
      <c r="V52" s="101">
        <f t="shared" si="4"/>
        <v>5</v>
      </c>
      <c r="W52" s="101">
        <v>8</v>
      </c>
      <c r="X52" s="62"/>
      <c r="Y52" s="101">
        <f t="shared" si="5"/>
        <v>8</v>
      </c>
      <c r="Z52" s="109">
        <f t="shared" si="7"/>
        <v>6</v>
      </c>
      <c r="AA52" s="110" t="str">
        <f t="shared" si="11"/>
        <v>TBK</v>
      </c>
    </row>
    <row r="53" spans="1:27" s="50" customFormat="1" ht="20.25" customHeight="1">
      <c r="A53" s="62">
        <v>45</v>
      </c>
      <c r="B53" s="63" t="s">
        <v>203</v>
      </c>
      <c r="C53" s="64" t="s">
        <v>204</v>
      </c>
      <c r="D53" s="62" t="s">
        <v>202</v>
      </c>
      <c r="E53" s="65" t="s">
        <v>205</v>
      </c>
      <c r="F53" s="62" t="s">
        <v>206</v>
      </c>
      <c r="G53" s="66" t="s">
        <v>17</v>
      </c>
      <c r="H53" s="88">
        <v>6</v>
      </c>
      <c r="I53" s="62"/>
      <c r="J53" s="101">
        <f t="shared" si="8"/>
        <v>6</v>
      </c>
      <c r="K53" s="88">
        <v>0</v>
      </c>
      <c r="L53" s="273"/>
      <c r="M53" s="101">
        <f t="shared" si="1"/>
        <v>0</v>
      </c>
      <c r="N53" s="101">
        <v>2</v>
      </c>
      <c r="O53" s="62"/>
      <c r="P53" s="101">
        <f t="shared" si="9"/>
        <v>2</v>
      </c>
      <c r="Q53" s="101">
        <v>3</v>
      </c>
      <c r="R53" s="62"/>
      <c r="S53" s="101">
        <f t="shared" si="10"/>
        <v>3</v>
      </c>
      <c r="T53" s="101">
        <v>0</v>
      </c>
      <c r="U53" s="273"/>
      <c r="V53" s="101">
        <f t="shared" si="4"/>
        <v>0</v>
      </c>
      <c r="W53" s="101">
        <v>0</v>
      </c>
      <c r="X53" s="62"/>
      <c r="Y53" s="101">
        <f t="shared" si="5"/>
        <v>0</v>
      </c>
      <c r="Z53" s="109">
        <f t="shared" si="7"/>
        <v>2.14</v>
      </c>
      <c r="AA53" s="110" t="str">
        <f t="shared" si="11"/>
        <v>Kém</v>
      </c>
    </row>
    <row r="54" spans="1:27" s="50" customFormat="1" ht="20.25" customHeight="1">
      <c r="A54" s="62">
        <v>46</v>
      </c>
      <c r="B54" s="63" t="s">
        <v>208</v>
      </c>
      <c r="C54" s="64" t="s">
        <v>209</v>
      </c>
      <c r="D54" s="62" t="s">
        <v>207</v>
      </c>
      <c r="E54" s="65" t="s">
        <v>210</v>
      </c>
      <c r="F54" s="62" t="s">
        <v>46</v>
      </c>
      <c r="G54" s="66" t="s">
        <v>17</v>
      </c>
      <c r="H54" s="88">
        <v>5</v>
      </c>
      <c r="I54" s="62"/>
      <c r="J54" s="101">
        <f t="shared" si="8"/>
        <v>5</v>
      </c>
      <c r="K54" s="88">
        <v>5</v>
      </c>
      <c r="L54" s="62"/>
      <c r="M54" s="101">
        <f t="shared" si="1"/>
        <v>5</v>
      </c>
      <c r="N54" s="101">
        <v>8</v>
      </c>
      <c r="O54" s="62"/>
      <c r="P54" s="101">
        <f t="shared" si="9"/>
        <v>8</v>
      </c>
      <c r="Q54" s="101">
        <v>8</v>
      </c>
      <c r="R54" s="62"/>
      <c r="S54" s="101">
        <f t="shared" si="10"/>
        <v>8</v>
      </c>
      <c r="T54" s="101">
        <v>5</v>
      </c>
      <c r="U54" s="62"/>
      <c r="V54" s="101">
        <f t="shared" si="4"/>
        <v>5</v>
      </c>
      <c r="W54" s="101">
        <v>8</v>
      </c>
      <c r="X54" s="62"/>
      <c r="Y54" s="101">
        <f t="shared" si="5"/>
        <v>8</v>
      </c>
      <c r="Z54" s="109">
        <f t="shared" si="7"/>
        <v>5.95</v>
      </c>
      <c r="AA54" s="110" t="str">
        <f t="shared" si="11"/>
        <v>TB</v>
      </c>
    </row>
    <row r="55" spans="1:27" s="50" customFormat="1" ht="20.25" customHeight="1">
      <c r="A55" s="62">
        <v>47</v>
      </c>
      <c r="B55" s="63" t="s">
        <v>212</v>
      </c>
      <c r="C55" s="64" t="s">
        <v>209</v>
      </c>
      <c r="D55" s="62" t="s">
        <v>211</v>
      </c>
      <c r="E55" s="65" t="s">
        <v>213</v>
      </c>
      <c r="F55" s="62" t="s">
        <v>98</v>
      </c>
      <c r="G55" s="66" t="s">
        <v>17</v>
      </c>
      <c r="H55" s="88">
        <v>6</v>
      </c>
      <c r="I55" s="62"/>
      <c r="J55" s="101">
        <f t="shared" si="8"/>
        <v>6</v>
      </c>
      <c r="K55" s="88">
        <v>5</v>
      </c>
      <c r="L55" s="62"/>
      <c r="M55" s="101">
        <f t="shared" si="1"/>
        <v>5</v>
      </c>
      <c r="N55" s="101">
        <v>8</v>
      </c>
      <c r="O55" s="62"/>
      <c r="P55" s="101">
        <f t="shared" si="9"/>
        <v>8</v>
      </c>
      <c r="Q55" s="101">
        <v>8</v>
      </c>
      <c r="R55" s="62"/>
      <c r="S55" s="101">
        <f t="shared" si="10"/>
        <v>8</v>
      </c>
      <c r="T55" s="101">
        <v>3</v>
      </c>
      <c r="U55" s="273">
        <v>6</v>
      </c>
      <c r="V55" s="101">
        <f t="shared" si="4"/>
        <v>6</v>
      </c>
      <c r="W55" s="101">
        <v>8</v>
      </c>
      <c r="X55" s="62"/>
      <c r="Y55" s="101">
        <f t="shared" si="5"/>
        <v>8</v>
      </c>
      <c r="Z55" s="109">
        <f t="shared" si="7"/>
        <v>6.41</v>
      </c>
      <c r="AA55" s="110" t="str">
        <f t="shared" si="11"/>
        <v>TBK</v>
      </c>
    </row>
    <row r="56" spans="1:27" s="50" customFormat="1" ht="20.25" customHeight="1">
      <c r="A56" s="62">
        <v>48</v>
      </c>
      <c r="B56" s="63" t="s">
        <v>215</v>
      </c>
      <c r="C56" s="64" t="s">
        <v>209</v>
      </c>
      <c r="D56" s="62" t="s">
        <v>214</v>
      </c>
      <c r="E56" s="65" t="s">
        <v>216</v>
      </c>
      <c r="F56" s="62" t="s">
        <v>217</v>
      </c>
      <c r="G56" s="66" t="s">
        <v>17</v>
      </c>
      <c r="H56" s="88">
        <v>7</v>
      </c>
      <c r="I56" s="62"/>
      <c r="J56" s="101">
        <f t="shared" si="8"/>
        <v>7</v>
      </c>
      <c r="K56" s="88">
        <v>5</v>
      </c>
      <c r="L56" s="62"/>
      <c r="M56" s="101">
        <f t="shared" si="1"/>
        <v>5</v>
      </c>
      <c r="N56" s="101">
        <v>8</v>
      </c>
      <c r="O56" s="62"/>
      <c r="P56" s="101">
        <f t="shared" si="9"/>
        <v>8</v>
      </c>
      <c r="Q56" s="101">
        <v>9</v>
      </c>
      <c r="R56" s="62"/>
      <c r="S56" s="101">
        <f t="shared" si="10"/>
        <v>9</v>
      </c>
      <c r="T56" s="101">
        <v>6</v>
      </c>
      <c r="U56" s="62"/>
      <c r="V56" s="101">
        <f t="shared" si="4"/>
        <v>6</v>
      </c>
      <c r="W56" s="101">
        <v>8</v>
      </c>
      <c r="X56" s="62"/>
      <c r="Y56" s="101">
        <f t="shared" si="5"/>
        <v>8</v>
      </c>
      <c r="Z56" s="109">
        <f t="shared" si="7"/>
        <v>6.77</v>
      </c>
      <c r="AA56" s="110" t="str">
        <f t="shared" si="11"/>
        <v>TBK</v>
      </c>
    </row>
    <row r="57" spans="1:27" s="50" customFormat="1" ht="20.25" customHeight="1">
      <c r="A57" s="103">
        <v>49</v>
      </c>
      <c r="B57" s="115" t="s">
        <v>219</v>
      </c>
      <c r="C57" s="116" t="s">
        <v>220</v>
      </c>
      <c r="D57" s="103" t="s">
        <v>218</v>
      </c>
      <c r="E57" s="117" t="s">
        <v>221</v>
      </c>
      <c r="F57" s="103" t="s">
        <v>222</v>
      </c>
      <c r="G57" s="118" t="s">
        <v>17</v>
      </c>
      <c r="H57" s="102">
        <v>8</v>
      </c>
      <c r="I57" s="103"/>
      <c r="J57" s="104">
        <f t="shared" si="8"/>
        <v>8</v>
      </c>
      <c r="K57" s="102">
        <v>5</v>
      </c>
      <c r="L57" s="103"/>
      <c r="M57" s="104">
        <f t="shared" si="1"/>
        <v>5</v>
      </c>
      <c r="N57" s="104">
        <v>8</v>
      </c>
      <c r="O57" s="103"/>
      <c r="P57" s="104">
        <f t="shared" si="9"/>
        <v>8</v>
      </c>
      <c r="Q57" s="104">
        <v>9</v>
      </c>
      <c r="R57" s="103"/>
      <c r="S57" s="104">
        <f t="shared" si="10"/>
        <v>9</v>
      </c>
      <c r="T57" s="104">
        <v>7</v>
      </c>
      <c r="U57" s="103"/>
      <c r="V57" s="104">
        <f t="shared" si="4"/>
        <v>7</v>
      </c>
      <c r="W57" s="104">
        <v>6</v>
      </c>
      <c r="X57" s="103"/>
      <c r="Y57" s="104">
        <f t="shared" si="5"/>
        <v>6</v>
      </c>
      <c r="Z57" s="111">
        <f t="shared" si="7"/>
        <v>7.23</v>
      </c>
      <c r="AA57" s="112" t="str">
        <f t="shared" si="11"/>
        <v>Khá</v>
      </c>
    </row>
    <row r="58" spans="1:26" s="72" customFormat="1" ht="33.75" customHeight="1">
      <c r="A58" s="67"/>
      <c r="B58" s="68"/>
      <c r="C58" s="68"/>
      <c r="D58" s="69"/>
      <c r="E58" s="70"/>
      <c r="F58" s="69"/>
      <c r="G58" s="71"/>
      <c r="H58" s="89"/>
      <c r="I58" s="89"/>
      <c r="J58" s="89"/>
      <c r="K58" s="89"/>
      <c r="L58" s="267"/>
      <c r="M58" s="89"/>
      <c r="N58" s="89"/>
      <c r="O58" s="89"/>
      <c r="P58" s="96"/>
      <c r="Q58" s="96"/>
      <c r="S58" s="96"/>
      <c r="T58" s="96"/>
      <c r="U58" s="274"/>
      <c r="V58" s="96"/>
      <c r="W58" s="96"/>
      <c r="Y58" s="96"/>
      <c r="Z58" s="78"/>
    </row>
    <row r="59" spans="1:26" s="72" customFormat="1" ht="15" customHeight="1">
      <c r="A59" s="67"/>
      <c r="B59" s="68"/>
      <c r="D59" s="73" t="s">
        <v>246</v>
      </c>
      <c r="E59" s="74"/>
      <c r="F59" s="74"/>
      <c r="G59" s="75"/>
      <c r="H59" s="89"/>
      <c r="I59" s="89"/>
      <c r="J59" s="89"/>
      <c r="K59" s="89"/>
      <c r="L59" s="267"/>
      <c r="M59" s="89"/>
      <c r="N59" s="89"/>
      <c r="O59" s="89"/>
      <c r="P59" s="96"/>
      <c r="Q59" s="96"/>
      <c r="S59" s="96"/>
      <c r="T59" s="96"/>
      <c r="U59" s="274"/>
      <c r="V59" s="96"/>
      <c r="W59" s="96"/>
      <c r="Y59" s="96"/>
      <c r="Z59" s="78"/>
    </row>
    <row r="60" spans="1:26" s="72" customFormat="1" ht="15" customHeight="1">
      <c r="A60" s="67"/>
      <c r="D60" s="76" t="s">
        <v>247</v>
      </c>
      <c r="E60" s="67"/>
      <c r="F60" s="67"/>
      <c r="G60" s="77"/>
      <c r="H60" s="89"/>
      <c r="I60" s="89"/>
      <c r="J60" s="89"/>
      <c r="K60" s="89"/>
      <c r="L60" s="267"/>
      <c r="M60" s="89"/>
      <c r="N60" s="89"/>
      <c r="O60" s="89"/>
      <c r="P60" s="96"/>
      <c r="Q60" s="96"/>
      <c r="S60" s="96"/>
      <c r="T60" s="96"/>
      <c r="U60" s="274"/>
      <c r="V60" s="96"/>
      <c r="W60" s="96"/>
      <c r="Y60" s="96"/>
      <c r="Z60" s="79"/>
    </row>
    <row r="61" spans="1:26" s="72" customFormat="1" ht="15.75">
      <c r="A61" s="67"/>
      <c r="D61" s="78"/>
      <c r="E61" s="67"/>
      <c r="F61" s="67"/>
      <c r="G61" s="77"/>
      <c r="H61" s="89"/>
      <c r="I61" s="89"/>
      <c r="J61" s="89"/>
      <c r="K61" s="89"/>
      <c r="L61" s="267"/>
      <c r="M61" s="89"/>
      <c r="N61" s="89"/>
      <c r="O61" s="89"/>
      <c r="P61" s="96"/>
      <c r="Q61" s="96"/>
      <c r="S61" s="96"/>
      <c r="T61" s="96"/>
      <c r="U61" s="274"/>
      <c r="V61" s="96"/>
      <c r="W61" s="96"/>
      <c r="Y61" s="96"/>
      <c r="Z61" s="79"/>
    </row>
    <row r="62" spans="1:26" s="72" customFormat="1" ht="22.5" customHeight="1">
      <c r="A62" s="67"/>
      <c r="C62" s="79"/>
      <c r="D62" s="79"/>
      <c r="E62" s="67"/>
      <c r="F62" s="67"/>
      <c r="G62" s="77"/>
      <c r="H62" s="89"/>
      <c r="I62" s="89"/>
      <c r="J62" s="89"/>
      <c r="K62" s="89"/>
      <c r="L62" s="267"/>
      <c r="M62" s="89"/>
      <c r="N62" s="89"/>
      <c r="O62" s="89"/>
      <c r="P62" s="96"/>
      <c r="Q62" s="96"/>
      <c r="S62" s="96"/>
      <c r="T62" s="96"/>
      <c r="U62" s="274"/>
      <c r="V62" s="96"/>
      <c r="W62" s="96"/>
      <c r="Y62" s="96"/>
      <c r="Z62" s="79"/>
    </row>
    <row r="63" spans="1:26" s="72" customFormat="1" ht="15.75">
      <c r="A63" s="80"/>
      <c r="C63" s="80"/>
      <c r="D63" s="81"/>
      <c r="E63" s="67"/>
      <c r="F63" s="67"/>
      <c r="G63" s="77"/>
      <c r="H63" s="89"/>
      <c r="I63" s="89"/>
      <c r="J63" s="89"/>
      <c r="K63" s="89"/>
      <c r="L63" s="267"/>
      <c r="M63" s="89"/>
      <c r="N63" s="89"/>
      <c r="O63" s="89"/>
      <c r="P63" s="97"/>
      <c r="Q63" s="97"/>
      <c r="S63" s="97"/>
      <c r="T63" s="97"/>
      <c r="U63" s="274"/>
      <c r="V63" s="97"/>
      <c r="W63" s="97"/>
      <c r="Y63" s="97"/>
      <c r="Z63" s="97"/>
    </row>
    <row r="64" spans="1:26" s="72" customFormat="1" ht="15.75">
      <c r="A64" s="67"/>
      <c r="D64" s="79" t="s">
        <v>249</v>
      </c>
      <c r="E64" s="67"/>
      <c r="F64" s="67"/>
      <c r="G64" s="77"/>
      <c r="H64" s="89"/>
      <c r="I64" s="89"/>
      <c r="J64" s="89"/>
      <c r="K64" s="89"/>
      <c r="L64" s="267"/>
      <c r="M64" s="89"/>
      <c r="N64" s="98"/>
      <c r="O64" s="89"/>
      <c r="P64" s="97"/>
      <c r="Q64" s="97"/>
      <c r="S64" s="89"/>
      <c r="T64" s="97"/>
      <c r="U64" s="274"/>
      <c r="V64" s="89"/>
      <c r="W64" s="97"/>
      <c r="Y64" s="89"/>
      <c r="Z64" s="79"/>
    </row>
    <row r="65" spans="7:27" s="52" customFormat="1" ht="19.5">
      <c r="G65" s="82"/>
      <c r="H65" s="94"/>
      <c r="I65" s="90"/>
      <c r="J65" s="90"/>
      <c r="K65" s="94"/>
      <c r="L65" s="275"/>
      <c r="M65" s="90"/>
      <c r="N65" s="90"/>
      <c r="O65" s="90"/>
      <c r="P65" s="90"/>
      <c r="Q65" s="90"/>
      <c r="R65" s="90"/>
      <c r="S65" s="90"/>
      <c r="T65" s="90"/>
      <c r="U65" s="275"/>
      <c r="V65" s="90"/>
      <c r="W65" s="90"/>
      <c r="X65" s="90"/>
      <c r="Y65" s="90"/>
      <c r="Z65" s="90"/>
      <c r="AA65" s="113"/>
    </row>
    <row r="66" spans="7:27" s="52" customFormat="1" ht="19.5">
      <c r="G66" s="82"/>
      <c r="H66" s="94"/>
      <c r="I66" s="90"/>
      <c r="J66" s="90"/>
      <c r="K66" s="94"/>
      <c r="L66" s="275"/>
      <c r="M66" s="90"/>
      <c r="N66" s="90"/>
      <c r="O66" s="90"/>
      <c r="P66" s="90"/>
      <c r="Q66" s="90"/>
      <c r="R66" s="90"/>
      <c r="S66" s="90"/>
      <c r="T66" s="90"/>
      <c r="U66" s="275"/>
      <c r="V66" s="90"/>
      <c r="W66" s="90"/>
      <c r="X66" s="90"/>
      <c r="Y66" s="90"/>
      <c r="Z66" s="90"/>
      <c r="AA66" s="113"/>
    </row>
    <row r="67" spans="7:27" s="52" customFormat="1" ht="19.5">
      <c r="G67" s="82"/>
      <c r="H67" s="94"/>
      <c r="I67" s="90"/>
      <c r="J67" s="90"/>
      <c r="K67" s="94"/>
      <c r="L67" s="275"/>
      <c r="M67" s="90"/>
      <c r="N67" s="90"/>
      <c r="O67" s="90"/>
      <c r="P67" s="90"/>
      <c r="Q67" s="90"/>
      <c r="R67" s="90"/>
      <c r="S67" s="90"/>
      <c r="T67" s="90"/>
      <c r="U67" s="275"/>
      <c r="V67" s="90"/>
      <c r="W67" s="90"/>
      <c r="X67" s="90"/>
      <c r="Y67" s="90"/>
      <c r="Z67" s="90"/>
      <c r="AA67" s="113"/>
    </row>
    <row r="68" spans="7:27" s="52" customFormat="1" ht="19.5">
      <c r="G68" s="82"/>
      <c r="H68" s="94"/>
      <c r="I68" s="90"/>
      <c r="J68" s="90"/>
      <c r="K68" s="94"/>
      <c r="L68" s="275"/>
      <c r="M68" s="90"/>
      <c r="N68" s="90"/>
      <c r="O68" s="90"/>
      <c r="P68" s="90"/>
      <c r="Q68" s="90"/>
      <c r="R68" s="90"/>
      <c r="S68" s="90"/>
      <c r="T68" s="90"/>
      <c r="U68" s="275"/>
      <c r="V68" s="90"/>
      <c r="W68" s="90"/>
      <c r="X68" s="90"/>
      <c r="Y68" s="90"/>
      <c r="Z68" s="90"/>
      <c r="AA68" s="113"/>
    </row>
    <row r="69" spans="7:27" s="52" customFormat="1" ht="19.5">
      <c r="G69" s="82"/>
      <c r="H69" s="94"/>
      <c r="I69" s="90"/>
      <c r="J69" s="90"/>
      <c r="K69" s="94"/>
      <c r="L69" s="275"/>
      <c r="M69" s="90"/>
      <c r="N69" s="90"/>
      <c r="O69" s="90"/>
      <c r="P69" s="90"/>
      <c r="Q69" s="90"/>
      <c r="R69" s="90"/>
      <c r="S69" s="90"/>
      <c r="T69" s="90"/>
      <c r="U69" s="275"/>
      <c r="V69" s="90"/>
      <c r="W69" s="90"/>
      <c r="X69" s="90"/>
      <c r="Y69" s="90"/>
      <c r="Z69" s="90"/>
      <c r="AA69" s="113"/>
    </row>
    <row r="70" spans="7:27" s="52" customFormat="1" ht="19.5">
      <c r="G70" s="82"/>
      <c r="H70" s="94"/>
      <c r="I70" s="90"/>
      <c r="J70" s="90"/>
      <c r="K70" s="94"/>
      <c r="L70" s="275"/>
      <c r="M70" s="90"/>
      <c r="N70" s="90"/>
      <c r="O70" s="90"/>
      <c r="P70" s="90"/>
      <c r="Q70" s="90"/>
      <c r="R70" s="90"/>
      <c r="S70" s="90"/>
      <c r="T70" s="90"/>
      <c r="U70" s="275"/>
      <c r="V70" s="90"/>
      <c r="W70" s="90"/>
      <c r="X70" s="90"/>
      <c r="Y70" s="90"/>
      <c r="Z70" s="90"/>
      <c r="AA70" s="113"/>
    </row>
    <row r="71" spans="7:27" s="52" customFormat="1" ht="19.5">
      <c r="G71" s="82"/>
      <c r="H71" s="94"/>
      <c r="I71" s="90"/>
      <c r="J71" s="90"/>
      <c r="K71" s="94"/>
      <c r="L71" s="275"/>
      <c r="M71" s="90"/>
      <c r="N71" s="90"/>
      <c r="O71" s="90"/>
      <c r="P71" s="90"/>
      <c r="Q71" s="90"/>
      <c r="R71" s="90"/>
      <c r="S71" s="90"/>
      <c r="T71" s="90"/>
      <c r="U71" s="275"/>
      <c r="V71" s="90"/>
      <c r="W71" s="90"/>
      <c r="X71" s="90"/>
      <c r="Y71" s="90"/>
      <c r="Z71" s="90"/>
      <c r="AA71" s="113"/>
    </row>
    <row r="72" spans="7:27" s="52" customFormat="1" ht="19.5">
      <c r="G72" s="82"/>
      <c r="H72" s="94"/>
      <c r="I72" s="90"/>
      <c r="J72" s="90"/>
      <c r="K72" s="94"/>
      <c r="L72" s="275"/>
      <c r="M72" s="90"/>
      <c r="N72" s="90"/>
      <c r="O72" s="90"/>
      <c r="P72" s="90"/>
      <c r="Q72" s="90"/>
      <c r="R72" s="90"/>
      <c r="S72" s="90"/>
      <c r="T72" s="90"/>
      <c r="U72" s="275"/>
      <c r="V72" s="90"/>
      <c r="W72" s="90"/>
      <c r="X72" s="90"/>
      <c r="Y72" s="90"/>
      <c r="Z72" s="90"/>
      <c r="AA72" s="113"/>
    </row>
    <row r="73" spans="7:27" s="52" customFormat="1" ht="19.5">
      <c r="G73" s="82"/>
      <c r="H73" s="94"/>
      <c r="I73" s="90"/>
      <c r="J73" s="90"/>
      <c r="K73" s="94"/>
      <c r="L73" s="275"/>
      <c r="M73" s="90"/>
      <c r="N73" s="90"/>
      <c r="O73" s="90"/>
      <c r="P73" s="90"/>
      <c r="Q73" s="90"/>
      <c r="R73" s="90"/>
      <c r="S73" s="90"/>
      <c r="T73" s="90"/>
      <c r="U73" s="275"/>
      <c r="V73" s="90"/>
      <c r="W73" s="90"/>
      <c r="X73" s="90"/>
      <c r="Y73" s="90"/>
      <c r="Z73" s="90"/>
      <c r="AA73" s="113"/>
    </row>
    <row r="74" spans="7:27" s="52" customFormat="1" ht="19.5">
      <c r="G74" s="82"/>
      <c r="H74" s="94"/>
      <c r="I74" s="90"/>
      <c r="J74" s="90"/>
      <c r="K74" s="94"/>
      <c r="L74" s="275"/>
      <c r="M74" s="90"/>
      <c r="N74" s="90"/>
      <c r="O74" s="90"/>
      <c r="P74" s="90"/>
      <c r="Q74" s="90"/>
      <c r="R74" s="90"/>
      <c r="S74" s="90"/>
      <c r="T74" s="90"/>
      <c r="U74" s="275"/>
      <c r="V74" s="90"/>
      <c r="W74" s="90"/>
      <c r="X74" s="90"/>
      <c r="Y74" s="90"/>
      <c r="Z74" s="90"/>
      <c r="AA74" s="113"/>
    </row>
    <row r="75" spans="7:27" s="52" customFormat="1" ht="19.5">
      <c r="G75" s="82"/>
      <c r="H75" s="94"/>
      <c r="I75" s="90"/>
      <c r="J75" s="90"/>
      <c r="K75" s="94"/>
      <c r="L75" s="275"/>
      <c r="M75" s="90"/>
      <c r="N75" s="90"/>
      <c r="O75" s="90"/>
      <c r="P75" s="90"/>
      <c r="Q75" s="90"/>
      <c r="R75" s="90"/>
      <c r="S75" s="90"/>
      <c r="T75" s="90"/>
      <c r="U75" s="275"/>
      <c r="V75" s="90"/>
      <c r="W75" s="90"/>
      <c r="X75" s="90"/>
      <c r="Y75" s="90"/>
      <c r="Z75" s="90"/>
      <c r="AA75" s="113"/>
    </row>
    <row r="76" spans="7:27" s="52" customFormat="1" ht="19.5">
      <c r="G76" s="82"/>
      <c r="H76" s="94"/>
      <c r="I76" s="90"/>
      <c r="J76" s="90"/>
      <c r="K76" s="94"/>
      <c r="L76" s="275"/>
      <c r="M76" s="90"/>
      <c r="N76" s="90"/>
      <c r="O76" s="90"/>
      <c r="P76" s="90"/>
      <c r="Q76" s="90"/>
      <c r="R76" s="90"/>
      <c r="S76" s="90"/>
      <c r="T76" s="90"/>
      <c r="U76" s="275"/>
      <c r="V76" s="90"/>
      <c r="W76" s="90"/>
      <c r="X76" s="90"/>
      <c r="Y76" s="90"/>
      <c r="Z76" s="90"/>
      <c r="AA76" s="113"/>
    </row>
    <row r="77" spans="7:27" s="52" customFormat="1" ht="19.5">
      <c r="G77" s="82"/>
      <c r="H77" s="94"/>
      <c r="I77" s="90"/>
      <c r="J77" s="90"/>
      <c r="K77" s="94"/>
      <c r="L77" s="275"/>
      <c r="M77" s="90"/>
      <c r="N77" s="90"/>
      <c r="O77" s="90"/>
      <c r="P77" s="90"/>
      <c r="Q77" s="90"/>
      <c r="R77" s="90"/>
      <c r="S77" s="90"/>
      <c r="T77" s="90"/>
      <c r="U77" s="275"/>
      <c r="V77" s="90"/>
      <c r="W77" s="90"/>
      <c r="X77" s="90"/>
      <c r="Y77" s="90"/>
      <c r="Z77" s="90"/>
      <c r="AA77" s="113"/>
    </row>
    <row r="78" spans="7:27" s="52" customFormat="1" ht="19.5">
      <c r="G78" s="82"/>
      <c r="H78" s="94"/>
      <c r="I78" s="90"/>
      <c r="J78" s="90"/>
      <c r="K78" s="94"/>
      <c r="L78" s="275"/>
      <c r="M78" s="90"/>
      <c r="N78" s="90"/>
      <c r="O78" s="90"/>
      <c r="P78" s="90"/>
      <c r="Q78" s="90"/>
      <c r="R78" s="90"/>
      <c r="S78" s="90"/>
      <c r="T78" s="90"/>
      <c r="U78" s="275"/>
      <c r="V78" s="90"/>
      <c r="W78" s="90"/>
      <c r="X78" s="90"/>
      <c r="Y78" s="90"/>
      <c r="Z78" s="90"/>
      <c r="AA78" s="113"/>
    </row>
    <row r="79" spans="7:27" s="52" customFormat="1" ht="19.5">
      <c r="G79" s="82"/>
      <c r="H79" s="94"/>
      <c r="I79" s="90"/>
      <c r="J79" s="90"/>
      <c r="K79" s="94"/>
      <c r="L79" s="275"/>
      <c r="M79" s="90"/>
      <c r="N79" s="90"/>
      <c r="O79" s="90"/>
      <c r="P79" s="90"/>
      <c r="Q79" s="90"/>
      <c r="R79" s="90"/>
      <c r="S79" s="90"/>
      <c r="T79" s="90"/>
      <c r="U79" s="275"/>
      <c r="V79" s="90"/>
      <c r="W79" s="90"/>
      <c r="X79" s="90"/>
      <c r="Y79" s="90"/>
      <c r="Z79" s="90"/>
      <c r="AA79" s="113"/>
    </row>
    <row r="80" spans="7:27" s="52" customFormat="1" ht="19.5">
      <c r="G80" s="82"/>
      <c r="H80" s="94"/>
      <c r="I80" s="90"/>
      <c r="J80" s="90"/>
      <c r="K80" s="94"/>
      <c r="L80" s="275"/>
      <c r="M80" s="90"/>
      <c r="N80" s="90"/>
      <c r="O80" s="90"/>
      <c r="P80" s="90"/>
      <c r="Q80" s="90"/>
      <c r="R80" s="90"/>
      <c r="S80" s="90"/>
      <c r="T80" s="90"/>
      <c r="U80" s="275"/>
      <c r="V80" s="90"/>
      <c r="W80" s="90"/>
      <c r="X80" s="90"/>
      <c r="Y80" s="90"/>
      <c r="Z80" s="90"/>
      <c r="AA80" s="113"/>
    </row>
    <row r="81" spans="7:27" s="52" customFormat="1" ht="19.5">
      <c r="G81" s="82"/>
      <c r="H81" s="94"/>
      <c r="I81" s="90"/>
      <c r="J81" s="90"/>
      <c r="K81" s="94"/>
      <c r="L81" s="275"/>
      <c r="M81" s="90"/>
      <c r="N81" s="90"/>
      <c r="O81" s="90"/>
      <c r="P81" s="90"/>
      <c r="Q81" s="90"/>
      <c r="R81" s="90"/>
      <c r="S81" s="90"/>
      <c r="T81" s="90"/>
      <c r="U81" s="275"/>
      <c r="V81" s="90"/>
      <c r="W81" s="90"/>
      <c r="X81" s="90"/>
      <c r="Y81" s="90"/>
      <c r="Z81" s="90"/>
      <c r="AA81" s="113"/>
    </row>
    <row r="82" spans="7:27" s="52" customFormat="1" ht="19.5">
      <c r="G82" s="82"/>
      <c r="H82" s="94"/>
      <c r="I82" s="90"/>
      <c r="J82" s="90"/>
      <c r="K82" s="94"/>
      <c r="L82" s="275"/>
      <c r="M82" s="90"/>
      <c r="N82" s="90"/>
      <c r="O82" s="90"/>
      <c r="P82" s="90"/>
      <c r="Q82" s="90"/>
      <c r="R82" s="90"/>
      <c r="S82" s="90"/>
      <c r="T82" s="90"/>
      <c r="U82" s="275"/>
      <c r="V82" s="90"/>
      <c r="W82" s="90"/>
      <c r="X82" s="90"/>
      <c r="Y82" s="90"/>
      <c r="Z82" s="90"/>
      <c r="AA82" s="113"/>
    </row>
    <row r="83" spans="7:27" s="52" customFormat="1" ht="19.5">
      <c r="G83" s="82"/>
      <c r="H83" s="94"/>
      <c r="I83" s="90"/>
      <c r="J83" s="90"/>
      <c r="K83" s="94"/>
      <c r="L83" s="275"/>
      <c r="M83" s="90"/>
      <c r="N83" s="90"/>
      <c r="O83" s="90"/>
      <c r="P83" s="90"/>
      <c r="Q83" s="90"/>
      <c r="R83" s="90"/>
      <c r="S83" s="90"/>
      <c r="T83" s="90"/>
      <c r="U83" s="275"/>
      <c r="V83" s="90"/>
      <c r="W83" s="90"/>
      <c r="X83" s="90"/>
      <c r="Y83" s="90"/>
      <c r="Z83" s="90"/>
      <c r="AA83" s="113"/>
    </row>
    <row r="84" spans="7:27" s="52" customFormat="1" ht="19.5">
      <c r="G84" s="82"/>
      <c r="H84" s="94"/>
      <c r="I84" s="90"/>
      <c r="J84" s="90"/>
      <c r="K84" s="94"/>
      <c r="L84" s="275"/>
      <c r="M84" s="90"/>
      <c r="N84" s="90"/>
      <c r="O84" s="90"/>
      <c r="P84" s="90"/>
      <c r="Q84" s="90"/>
      <c r="R84" s="90"/>
      <c r="S84" s="90"/>
      <c r="T84" s="90"/>
      <c r="U84" s="275"/>
      <c r="V84" s="90"/>
      <c r="W84" s="90"/>
      <c r="X84" s="90"/>
      <c r="Y84" s="90"/>
      <c r="Z84" s="90"/>
      <c r="AA84" s="113"/>
    </row>
    <row r="85" spans="7:27" s="52" customFormat="1" ht="19.5">
      <c r="G85" s="82"/>
      <c r="H85" s="94"/>
      <c r="I85" s="90"/>
      <c r="J85" s="90"/>
      <c r="K85" s="94"/>
      <c r="L85" s="275"/>
      <c r="M85" s="90"/>
      <c r="N85" s="90"/>
      <c r="O85" s="90"/>
      <c r="P85" s="90"/>
      <c r="Q85" s="90"/>
      <c r="R85" s="90"/>
      <c r="S85" s="90"/>
      <c r="T85" s="90"/>
      <c r="U85" s="275"/>
      <c r="V85" s="90"/>
      <c r="W85" s="90"/>
      <c r="X85" s="90"/>
      <c r="Y85" s="90"/>
      <c r="Z85" s="90"/>
      <c r="AA85" s="113"/>
    </row>
    <row r="86" spans="7:27" s="52" customFormat="1" ht="19.5">
      <c r="G86" s="82"/>
      <c r="H86" s="94"/>
      <c r="I86" s="90"/>
      <c r="J86" s="90"/>
      <c r="K86" s="94"/>
      <c r="L86" s="275"/>
      <c r="M86" s="90"/>
      <c r="N86" s="90"/>
      <c r="O86" s="90"/>
      <c r="P86" s="90"/>
      <c r="Q86" s="90"/>
      <c r="R86" s="90"/>
      <c r="S86" s="90"/>
      <c r="T86" s="90"/>
      <c r="U86" s="275"/>
      <c r="V86" s="90"/>
      <c r="W86" s="90"/>
      <c r="X86" s="90"/>
      <c r="Y86" s="90"/>
      <c r="Z86" s="90"/>
      <c r="AA86" s="113"/>
    </row>
    <row r="87" spans="7:27" s="52" customFormat="1" ht="19.5">
      <c r="G87" s="82"/>
      <c r="H87" s="94"/>
      <c r="I87" s="90"/>
      <c r="J87" s="90"/>
      <c r="K87" s="94"/>
      <c r="L87" s="275"/>
      <c r="M87" s="90"/>
      <c r="N87" s="90"/>
      <c r="O87" s="90"/>
      <c r="P87" s="90"/>
      <c r="Q87" s="90"/>
      <c r="R87" s="90"/>
      <c r="S87" s="90"/>
      <c r="T87" s="90"/>
      <c r="U87" s="275"/>
      <c r="V87" s="90"/>
      <c r="W87" s="90"/>
      <c r="X87" s="90"/>
      <c r="Y87" s="90"/>
      <c r="Z87" s="90"/>
      <c r="AA87" s="113"/>
    </row>
    <row r="88" spans="7:27" s="52" customFormat="1" ht="19.5">
      <c r="G88" s="82"/>
      <c r="H88" s="94"/>
      <c r="I88" s="90"/>
      <c r="J88" s="90"/>
      <c r="K88" s="94"/>
      <c r="L88" s="275"/>
      <c r="M88" s="90"/>
      <c r="N88" s="90"/>
      <c r="O88" s="90"/>
      <c r="P88" s="90"/>
      <c r="Q88" s="90"/>
      <c r="R88" s="90"/>
      <c r="S88" s="90"/>
      <c r="T88" s="90"/>
      <c r="U88" s="275"/>
      <c r="V88" s="90"/>
      <c r="W88" s="90"/>
      <c r="X88" s="90"/>
      <c r="Y88" s="90"/>
      <c r="Z88" s="90"/>
      <c r="AA88" s="113"/>
    </row>
    <row r="89" spans="7:27" s="52" customFormat="1" ht="19.5">
      <c r="G89" s="82"/>
      <c r="H89" s="94"/>
      <c r="I89" s="90"/>
      <c r="J89" s="90"/>
      <c r="K89" s="94"/>
      <c r="L89" s="275"/>
      <c r="M89" s="90"/>
      <c r="N89" s="90"/>
      <c r="O89" s="90"/>
      <c r="P89" s="90"/>
      <c r="Q89" s="90"/>
      <c r="R89" s="90"/>
      <c r="S89" s="90"/>
      <c r="T89" s="90"/>
      <c r="U89" s="275"/>
      <c r="V89" s="90"/>
      <c r="W89" s="90"/>
      <c r="X89" s="90"/>
      <c r="Y89" s="90"/>
      <c r="Z89" s="90"/>
      <c r="AA89" s="113"/>
    </row>
    <row r="90" spans="7:27" s="52" customFormat="1" ht="19.5">
      <c r="G90" s="82"/>
      <c r="H90" s="94"/>
      <c r="I90" s="90"/>
      <c r="J90" s="90"/>
      <c r="K90" s="94"/>
      <c r="L90" s="275"/>
      <c r="M90" s="90"/>
      <c r="N90" s="90"/>
      <c r="O90" s="90"/>
      <c r="P90" s="90"/>
      <c r="Q90" s="90"/>
      <c r="R90" s="90"/>
      <c r="S90" s="90"/>
      <c r="T90" s="90"/>
      <c r="U90" s="275"/>
      <c r="V90" s="90"/>
      <c r="W90" s="90"/>
      <c r="X90" s="90"/>
      <c r="Y90" s="90"/>
      <c r="Z90" s="90"/>
      <c r="AA90" s="113"/>
    </row>
    <row r="91" spans="7:27" s="52" customFormat="1" ht="19.5">
      <c r="G91" s="82"/>
      <c r="H91" s="94"/>
      <c r="I91" s="90"/>
      <c r="J91" s="90"/>
      <c r="K91" s="94"/>
      <c r="L91" s="275"/>
      <c r="M91" s="90"/>
      <c r="N91" s="90"/>
      <c r="O91" s="90"/>
      <c r="P91" s="90"/>
      <c r="Q91" s="90"/>
      <c r="R91" s="90"/>
      <c r="S91" s="90"/>
      <c r="T91" s="90"/>
      <c r="U91" s="275"/>
      <c r="V91" s="90"/>
      <c r="W91" s="90"/>
      <c r="X91" s="90"/>
      <c r="Y91" s="90"/>
      <c r="Z91" s="90"/>
      <c r="AA91" s="113"/>
    </row>
    <row r="92" spans="7:27" s="52" customFormat="1" ht="19.5">
      <c r="G92" s="82"/>
      <c r="H92" s="94"/>
      <c r="I92" s="90"/>
      <c r="J92" s="90"/>
      <c r="K92" s="94"/>
      <c r="L92" s="275"/>
      <c r="M92" s="90"/>
      <c r="N92" s="90"/>
      <c r="O92" s="90"/>
      <c r="P92" s="90"/>
      <c r="Q92" s="90"/>
      <c r="R92" s="90"/>
      <c r="S92" s="90"/>
      <c r="T92" s="90"/>
      <c r="U92" s="275"/>
      <c r="V92" s="90"/>
      <c r="W92" s="90"/>
      <c r="X92" s="90"/>
      <c r="Y92" s="90"/>
      <c r="Z92" s="90"/>
      <c r="AA92" s="113"/>
    </row>
    <row r="93" spans="7:27" s="52" customFormat="1" ht="19.5">
      <c r="G93" s="82"/>
      <c r="H93" s="94"/>
      <c r="I93" s="90"/>
      <c r="J93" s="90"/>
      <c r="K93" s="94"/>
      <c r="L93" s="275"/>
      <c r="M93" s="90"/>
      <c r="N93" s="90"/>
      <c r="O93" s="90"/>
      <c r="P93" s="90"/>
      <c r="Q93" s="90"/>
      <c r="R93" s="90"/>
      <c r="S93" s="90"/>
      <c r="T93" s="90"/>
      <c r="U93" s="275"/>
      <c r="V93" s="90"/>
      <c r="W93" s="90"/>
      <c r="X93" s="90"/>
      <c r="Y93" s="90"/>
      <c r="Z93" s="90"/>
      <c r="AA93" s="113"/>
    </row>
    <row r="94" spans="7:27" s="52" customFormat="1" ht="19.5">
      <c r="G94" s="82"/>
      <c r="H94" s="94"/>
      <c r="I94" s="90"/>
      <c r="J94" s="90"/>
      <c r="K94" s="94"/>
      <c r="L94" s="275"/>
      <c r="M94" s="90"/>
      <c r="N94" s="90"/>
      <c r="O94" s="90"/>
      <c r="P94" s="90"/>
      <c r="Q94" s="90"/>
      <c r="R94" s="90"/>
      <c r="S94" s="90"/>
      <c r="T94" s="90"/>
      <c r="U94" s="275"/>
      <c r="V94" s="90"/>
      <c r="W94" s="90"/>
      <c r="X94" s="90"/>
      <c r="Y94" s="90"/>
      <c r="Z94" s="90"/>
      <c r="AA94" s="113"/>
    </row>
    <row r="95" spans="7:27" s="52" customFormat="1" ht="19.5">
      <c r="G95" s="82"/>
      <c r="H95" s="94"/>
      <c r="I95" s="90"/>
      <c r="J95" s="90"/>
      <c r="K95" s="94"/>
      <c r="L95" s="275"/>
      <c r="M95" s="90"/>
      <c r="N95" s="90"/>
      <c r="O95" s="90"/>
      <c r="P95" s="90"/>
      <c r="Q95" s="90"/>
      <c r="R95" s="90"/>
      <c r="S95" s="90"/>
      <c r="T95" s="90"/>
      <c r="U95" s="275"/>
      <c r="V95" s="90"/>
      <c r="W95" s="90"/>
      <c r="X95" s="90"/>
      <c r="Y95" s="90"/>
      <c r="Z95" s="90"/>
      <c r="AA95" s="113"/>
    </row>
    <row r="96" spans="7:27" s="52" customFormat="1" ht="19.5">
      <c r="G96" s="82"/>
      <c r="H96" s="94"/>
      <c r="I96" s="90"/>
      <c r="J96" s="90"/>
      <c r="K96" s="94"/>
      <c r="L96" s="275"/>
      <c r="M96" s="90"/>
      <c r="N96" s="90"/>
      <c r="O96" s="90"/>
      <c r="P96" s="90"/>
      <c r="Q96" s="90"/>
      <c r="R96" s="90"/>
      <c r="S96" s="90"/>
      <c r="T96" s="90"/>
      <c r="U96" s="275"/>
      <c r="V96" s="90"/>
      <c r="W96" s="90"/>
      <c r="X96" s="90"/>
      <c r="Y96" s="90"/>
      <c r="Z96" s="90"/>
      <c r="AA96" s="113"/>
    </row>
    <row r="97" spans="7:27" s="52" customFormat="1" ht="19.5">
      <c r="G97" s="82"/>
      <c r="H97" s="94"/>
      <c r="I97" s="90"/>
      <c r="J97" s="90"/>
      <c r="K97" s="94"/>
      <c r="L97" s="275"/>
      <c r="M97" s="90"/>
      <c r="N97" s="90"/>
      <c r="O97" s="90"/>
      <c r="P97" s="90"/>
      <c r="Q97" s="90"/>
      <c r="R97" s="90"/>
      <c r="S97" s="90"/>
      <c r="T97" s="90"/>
      <c r="U97" s="275"/>
      <c r="V97" s="90"/>
      <c r="W97" s="90"/>
      <c r="X97" s="90"/>
      <c r="Y97" s="90"/>
      <c r="Z97" s="90"/>
      <c r="AA97" s="113"/>
    </row>
    <row r="98" spans="7:27" s="52" customFormat="1" ht="19.5">
      <c r="G98" s="82"/>
      <c r="H98" s="94"/>
      <c r="I98" s="90"/>
      <c r="J98" s="90"/>
      <c r="K98" s="94"/>
      <c r="L98" s="275"/>
      <c r="M98" s="90"/>
      <c r="N98" s="90"/>
      <c r="O98" s="90"/>
      <c r="P98" s="90"/>
      <c r="Q98" s="90"/>
      <c r="R98" s="90"/>
      <c r="S98" s="90"/>
      <c r="T98" s="90"/>
      <c r="U98" s="275"/>
      <c r="V98" s="90"/>
      <c r="W98" s="90"/>
      <c r="X98" s="90"/>
      <c r="Y98" s="90"/>
      <c r="Z98" s="90"/>
      <c r="AA98" s="113"/>
    </row>
    <row r="99" spans="7:27" s="52" customFormat="1" ht="19.5">
      <c r="G99" s="82"/>
      <c r="H99" s="94"/>
      <c r="I99" s="90"/>
      <c r="J99" s="90"/>
      <c r="K99" s="94"/>
      <c r="L99" s="275"/>
      <c r="M99" s="90"/>
      <c r="N99" s="90"/>
      <c r="O99" s="90"/>
      <c r="P99" s="90"/>
      <c r="Q99" s="90"/>
      <c r="R99" s="90"/>
      <c r="S99" s="90"/>
      <c r="T99" s="90"/>
      <c r="U99" s="275"/>
      <c r="V99" s="90"/>
      <c r="W99" s="90"/>
      <c r="X99" s="90"/>
      <c r="Y99" s="90"/>
      <c r="Z99" s="90"/>
      <c r="AA99" s="113"/>
    </row>
    <row r="100" spans="7:27" s="52" customFormat="1" ht="19.5">
      <c r="G100" s="82"/>
      <c r="H100" s="94"/>
      <c r="I100" s="90"/>
      <c r="J100" s="90"/>
      <c r="K100" s="94"/>
      <c r="L100" s="275"/>
      <c r="M100" s="90"/>
      <c r="N100" s="90"/>
      <c r="O100" s="90"/>
      <c r="P100" s="90"/>
      <c r="Q100" s="90"/>
      <c r="R100" s="90"/>
      <c r="S100" s="90"/>
      <c r="T100" s="90"/>
      <c r="U100" s="275"/>
      <c r="V100" s="90"/>
      <c r="W100" s="90"/>
      <c r="X100" s="90"/>
      <c r="Y100" s="90"/>
      <c r="Z100" s="90"/>
      <c r="AA100" s="113"/>
    </row>
    <row r="101" spans="7:27" s="52" customFormat="1" ht="19.5">
      <c r="G101" s="82"/>
      <c r="H101" s="94"/>
      <c r="I101" s="90"/>
      <c r="J101" s="90"/>
      <c r="K101" s="94"/>
      <c r="L101" s="275"/>
      <c r="M101" s="90"/>
      <c r="N101" s="90"/>
      <c r="O101" s="90"/>
      <c r="P101" s="90"/>
      <c r="Q101" s="90"/>
      <c r="R101" s="90"/>
      <c r="S101" s="90"/>
      <c r="T101" s="90"/>
      <c r="U101" s="275"/>
      <c r="V101" s="90"/>
      <c r="W101" s="90"/>
      <c r="X101" s="90"/>
      <c r="Y101" s="90"/>
      <c r="Z101" s="90"/>
      <c r="AA101" s="113"/>
    </row>
    <row r="102" spans="7:27" s="52" customFormat="1" ht="19.5">
      <c r="G102" s="82"/>
      <c r="H102" s="94"/>
      <c r="I102" s="90"/>
      <c r="J102" s="90"/>
      <c r="K102" s="94"/>
      <c r="L102" s="275"/>
      <c r="M102" s="90"/>
      <c r="N102" s="90"/>
      <c r="O102" s="90"/>
      <c r="P102" s="90"/>
      <c r="Q102" s="90"/>
      <c r="R102" s="90"/>
      <c r="S102" s="90"/>
      <c r="T102" s="90"/>
      <c r="U102" s="275"/>
      <c r="V102" s="90"/>
      <c r="W102" s="90"/>
      <c r="X102" s="90"/>
      <c r="Y102" s="90"/>
      <c r="Z102" s="90"/>
      <c r="AA102" s="113"/>
    </row>
    <row r="103" spans="7:27" s="52" customFormat="1" ht="19.5">
      <c r="G103" s="82"/>
      <c r="H103" s="94"/>
      <c r="I103" s="90"/>
      <c r="J103" s="90"/>
      <c r="K103" s="94"/>
      <c r="L103" s="275"/>
      <c r="M103" s="90"/>
      <c r="N103" s="90"/>
      <c r="O103" s="90"/>
      <c r="P103" s="90"/>
      <c r="Q103" s="90"/>
      <c r="R103" s="90"/>
      <c r="S103" s="90"/>
      <c r="T103" s="90"/>
      <c r="U103" s="275"/>
      <c r="V103" s="90"/>
      <c r="W103" s="90"/>
      <c r="X103" s="90"/>
      <c r="Y103" s="90"/>
      <c r="Z103" s="90"/>
      <c r="AA103" s="113"/>
    </row>
    <row r="104" spans="7:27" s="52" customFormat="1" ht="19.5">
      <c r="G104" s="82"/>
      <c r="H104" s="94"/>
      <c r="I104" s="90"/>
      <c r="J104" s="90"/>
      <c r="K104" s="94"/>
      <c r="L104" s="275"/>
      <c r="M104" s="90"/>
      <c r="N104" s="90"/>
      <c r="O104" s="90"/>
      <c r="P104" s="90"/>
      <c r="Q104" s="90"/>
      <c r="R104" s="90"/>
      <c r="S104" s="90"/>
      <c r="T104" s="90"/>
      <c r="U104" s="275"/>
      <c r="V104" s="90"/>
      <c r="W104" s="90"/>
      <c r="X104" s="90"/>
      <c r="Y104" s="90"/>
      <c r="Z104" s="90"/>
      <c r="AA104" s="113"/>
    </row>
    <row r="105" spans="7:27" s="52" customFormat="1" ht="19.5">
      <c r="G105" s="82"/>
      <c r="H105" s="94"/>
      <c r="I105" s="90"/>
      <c r="J105" s="90"/>
      <c r="K105" s="94"/>
      <c r="L105" s="275"/>
      <c r="M105" s="90"/>
      <c r="N105" s="90"/>
      <c r="O105" s="90"/>
      <c r="P105" s="90"/>
      <c r="Q105" s="90"/>
      <c r="R105" s="90"/>
      <c r="S105" s="90"/>
      <c r="T105" s="90"/>
      <c r="U105" s="275"/>
      <c r="V105" s="90"/>
      <c r="W105" s="90"/>
      <c r="X105" s="90"/>
      <c r="Y105" s="90"/>
      <c r="Z105" s="90"/>
      <c r="AA105" s="113"/>
    </row>
    <row r="106" spans="7:27" s="52" customFormat="1" ht="19.5">
      <c r="G106" s="82"/>
      <c r="H106" s="94"/>
      <c r="I106" s="90"/>
      <c r="J106" s="90"/>
      <c r="K106" s="94"/>
      <c r="L106" s="275"/>
      <c r="M106" s="90"/>
      <c r="N106" s="90"/>
      <c r="O106" s="90"/>
      <c r="P106" s="90"/>
      <c r="Q106" s="90"/>
      <c r="R106" s="90"/>
      <c r="S106" s="90"/>
      <c r="T106" s="90"/>
      <c r="U106" s="275"/>
      <c r="V106" s="90"/>
      <c r="W106" s="90"/>
      <c r="X106" s="90"/>
      <c r="Y106" s="90"/>
      <c r="Z106" s="90"/>
      <c r="AA106" s="113"/>
    </row>
    <row r="107" spans="7:27" s="52" customFormat="1" ht="19.5">
      <c r="G107" s="82"/>
      <c r="H107" s="94"/>
      <c r="I107" s="90"/>
      <c r="J107" s="90"/>
      <c r="K107" s="94"/>
      <c r="L107" s="275"/>
      <c r="M107" s="90"/>
      <c r="N107" s="90"/>
      <c r="O107" s="90"/>
      <c r="P107" s="90"/>
      <c r="Q107" s="90"/>
      <c r="R107" s="90"/>
      <c r="S107" s="90"/>
      <c r="T107" s="90"/>
      <c r="U107" s="275"/>
      <c r="V107" s="90"/>
      <c r="W107" s="90"/>
      <c r="X107" s="90"/>
      <c r="Y107" s="90"/>
      <c r="Z107" s="90"/>
      <c r="AA107" s="113"/>
    </row>
    <row r="108" spans="7:27" s="52" customFormat="1" ht="19.5">
      <c r="G108" s="82"/>
      <c r="H108" s="94"/>
      <c r="I108" s="90"/>
      <c r="J108" s="90"/>
      <c r="K108" s="94"/>
      <c r="L108" s="275"/>
      <c r="M108" s="90"/>
      <c r="N108" s="90"/>
      <c r="O108" s="90"/>
      <c r="P108" s="90"/>
      <c r="Q108" s="90"/>
      <c r="R108" s="90"/>
      <c r="S108" s="90"/>
      <c r="T108" s="90"/>
      <c r="U108" s="275"/>
      <c r="V108" s="90"/>
      <c r="W108" s="90"/>
      <c r="X108" s="90"/>
      <c r="Y108" s="90"/>
      <c r="Z108" s="90"/>
      <c r="AA108" s="113"/>
    </row>
    <row r="109" spans="7:27" s="52" customFormat="1" ht="19.5">
      <c r="G109" s="82"/>
      <c r="H109" s="94"/>
      <c r="I109" s="90"/>
      <c r="J109" s="90"/>
      <c r="K109" s="94"/>
      <c r="L109" s="275"/>
      <c r="M109" s="90"/>
      <c r="N109" s="90"/>
      <c r="O109" s="90"/>
      <c r="P109" s="90"/>
      <c r="Q109" s="90"/>
      <c r="R109" s="90"/>
      <c r="S109" s="90"/>
      <c r="T109" s="90"/>
      <c r="U109" s="275"/>
      <c r="V109" s="90"/>
      <c r="W109" s="90"/>
      <c r="X109" s="90"/>
      <c r="Y109" s="90"/>
      <c r="Z109" s="90"/>
      <c r="AA109" s="113"/>
    </row>
    <row r="110" spans="7:27" s="52" customFormat="1" ht="19.5">
      <c r="G110" s="82"/>
      <c r="H110" s="94"/>
      <c r="I110" s="90"/>
      <c r="J110" s="90"/>
      <c r="K110" s="94"/>
      <c r="L110" s="275"/>
      <c r="M110" s="90"/>
      <c r="N110" s="90"/>
      <c r="O110" s="90"/>
      <c r="P110" s="90"/>
      <c r="Q110" s="90"/>
      <c r="R110" s="90"/>
      <c r="S110" s="90"/>
      <c r="T110" s="90"/>
      <c r="U110" s="275"/>
      <c r="V110" s="90"/>
      <c r="W110" s="90"/>
      <c r="X110" s="90"/>
      <c r="Y110" s="90"/>
      <c r="Z110" s="90"/>
      <c r="AA110" s="113"/>
    </row>
    <row r="111" spans="7:27" s="52" customFormat="1" ht="19.5">
      <c r="G111" s="82"/>
      <c r="H111" s="94"/>
      <c r="I111" s="90"/>
      <c r="J111" s="90"/>
      <c r="K111" s="94"/>
      <c r="L111" s="275"/>
      <c r="M111" s="90"/>
      <c r="N111" s="90"/>
      <c r="O111" s="90"/>
      <c r="P111" s="90"/>
      <c r="Q111" s="90"/>
      <c r="R111" s="90"/>
      <c r="S111" s="90"/>
      <c r="T111" s="90"/>
      <c r="U111" s="275"/>
      <c r="V111" s="90"/>
      <c r="W111" s="90"/>
      <c r="X111" s="90"/>
      <c r="Y111" s="90"/>
      <c r="Z111" s="90"/>
      <c r="AA111" s="113"/>
    </row>
    <row r="112" spans="7:27" s="52" customFormat="1" ht="19.5">
      <c r="G112" s="82"/>
      <c r="H112" s="94"/>
      <c r="I112" s="90"/>
      <c r="J112" s="90"/>
      <c r="K112" s="94"/>
      <c r="L112" s="275"/>
      <c r="M112" s="90"/>
      <c r="N112" s="90"/>
      <c r="O112" s="90"/>
      <c r="P112" s="90"/>
      <c r="Q112" s="90"/>
      <c r="R112" s="90"/>
      <c r="S112" s="90"/>
      <c r="T112" s="90"/>
      <c r="U112" s="275"/>
      <c r="V112" s="90"/>
      <c r="W112" s="90"/>
      <c r="X112" s="90"/>
      <c r="Y112" s="90"/>
      <c r="Z112" s="90"/>
      <c r="AA112" s="113"/>
    </row>
    <row r="113" spans="7:27" s="52" customFormat="1" ht="19.5">
      <c r="G113" s="82"/>
      <c r="H113" s="94"/>
      <c r="I113" s="90"/>
      <c r="J113" s="90"/>
      <c r="K113" s="94"/>
      <c r="L113" s="275"/>
      <c r="M113" s="90"/>
      <c r="N113" s="90"/>
      <c r="O113" s="90"/>
      <c r="P113" s="90"/>
      <c r="Q113" s="90"/>
      <c r="R113" s="90"/>
      <c r="S113" s="90"/>
      <c r="T113" s="90"/>
      <c r="U113" s="275"/>
      <c r="V113" s="90"/>
      <c r="W113" s="90"/>
      <c r="X113" s="90"/>
      <c r="Y113" s="90"/>
      <c r="Z113" s="90"/>
      <c r="AA113" s="113"/>
    </row>
    <row r="114" spans="7:27" s="52" customFormat="1" ht="19.5">
      <c r="G114" s="82"/>
      <c r="H114" s="94"/>
      <c r="I114" s="90"/>
      <c r="J114" s="90"/>
      <c r="K114" s="94"/>
      <c r="L114" s="275"/>
      <c r="M114" s="90"/>
      <c r="N114" s="90"/>
      <c r="O114" s="90"/>
      <c r="P114" s="90"/>
      <c r="Q114" s="90"/>
      <c r="R114" s="90"/>
      <c r="S114" s="90"/>
      <c r="T114" s="90"/>
      <c r="U114" s="275"/>
      <c r="V114" s="90"/>
      <c r="W114" s="90"/>
      <c r="X114" s="90"/>
      <c r="Y114" s="90"/>
      <c r="Z114" s="90"/>
      <c r="AA114" s="113"/>
    </row>
    <row r="115" spans="7:27" s="52" customFormat="1" ht="19.5">
      <c r="G115" s="82"/>
      <c r="H115" s="94"/>
      <c r="I115" s="90"/>
      <c r="J115" s="90"/>
      <c r="K115" s="94"/>
      <c r="L115" s="275"/>
      <c r="M115" s="90"/>
      <c r="N115" s="90"/>
      <c r="O115" s="90"/>
      <c r="P115" s="90"/>
      <c r="Q115" s="90"/>
      <c r="R115" s="90"/>
      <c r="S115" s="90"/>
      <c r="T115" s="90"/>
      <c r="U115" s="275"/>
      <c r="V115" s="90"/>
      <c r="W115" s="90"/>
      <c r="X115" s="90"/>
      <c r="Y115" s="90"/>
      <c r="Z115" s="90"/>
      <c r="AA115" s="113"/>
    </row>
    <row r="116" spans="7:27" s="52" customFormat="1" ht="19.5">
      <c r="G116" s="82"/>
      <c r="H116" s="94"/>
      <c r="I116" s="90"/>
      <c r="J116" s="90"/>
      <c r="K116" s="94"/>
      <c r="L116" s="275"/>
      <c r="M116" s="90"/>
      <c r="N116" s="90"/>
      <c r="O116" s="90"/>
      <c r="P116" s="90"/>
      <c r="Q116" s="90"/>
      <c r="R116" s="90"/>
      <c r="S116" s="90"/>
      <c r="T116" s="90"/>
      <c r="U116" s="275"/>
      <c r="V116" s="90"/>
      <c r="W116" s="90"/>
      <c r="X116" s="90"/>
      <c r="Y116" s="90"/>
      <c r="Z116" s="90"/>
      <c r="AA116" s="113"/>
    </row>
    <row r="117" spans="7:27" s="52" customFormat="1" ht="19.5">
      <c r="G117" s="82"/>
      <c r="H117" s="94"/>
      <c r="I117" s="90"/>
      <c r="J117" s="90"/>
      <c r="K117" s="94"/>
      <c r="L117" s="275"/>
      <c r="M117" s="90"/>
      <c r="N117" s="90"/>
      <c r="O117" s="90"/>
      <c r="P117" s="90"/>
      <c r="Q117" s="90"/>
      <c r="R117" s="90"/>
      <c r="S117" s="90"/>
      <c r="T117" s="90"/>
      <c r="U117" s="275"/>
      <c r="V117" s="90"/>
      <c r="W117" s="90"/>
      <c r="X117" s="90"/>
      <c r="Y117" s="90"/>
      <c r="Z117" s="90"/>
      <c r="AA117" s="113"/>
    </row>
    <row r="118" spans="7:27" s="52" customFormat="1" ht="19.5">
      <c r="G118" s="82"/>
      <c r="H118" s="94"/>
      <c r="I118" s="90"/>
      <c r="J118" s="90"/>
      <c r="K118" s="94"/>
      <c r="L118" s="275"/>
      <c r="M118" s="90"/>
      <c r="N118" s="90"/>
      <c r="O118" s="90"/>
      <c r="P118" s="90"/>
      <c r="Q118" s="90"/>
      <c r="R118" s="90"/>
      <c r="S118" s="90"/>
      <c r="T118" s="90"/>
      <c r="U118" s="275"/>
      <c r="V118" s="90"/>
      <c r="W118" s="90"/>
      <c r="X118" s="90"/>
      <c r="Y118" s="90"/>
      <c r="Z118" s="90"/>
      <c r="AA118" s="113"/>
    </row>
    <row r="119" spans="7:27" s="52" customFormat="1" ht="19.5">
      <c r="G119" s="82"/>
      <c r="H119" s="94"/>
      <c r="I119" s="90"/>
      <c r="J119" s="90"/>
      <c r="K119" s="94"/>
      <c r="L119" s="275"/>
      <c r="M119" s="90"/>
      <c r="N119" s="90"/>
      <c r="O119" s="90"/>
      <c r="P119" s="90"/>
      <c r="Q119" s="90"/>
      <c r="R119" s="90"/>
      <c r="S119" s="90"/>
      <c r="T119" s="90"/>
      <c r="U119" s="275"/>
      <c r="V119" s="90"/>
      <c r="W119" s="90"/>
      <c r="X119" s="90"/>
      <c r="Y119" s="90"/>
      <c r="Z119" s="90"/>
      <c r="AA119" s="113"/>
    </row>
    <row r="120" spans="7:27" s="52" customFormat="1" ht="19.5">
      <c r="G120" s="82"/>
      <c r="H120" s="94"/>
      <c r="I120" s="90"/>
      <c r="J120" s="90"/>
      <c r="K120" s="94"/>
      <c r="L120" s="275"/>
      <c r="M120" s="90"/>
      <c r="N120" s="90"/>
      <c r="O120" s="90"/>
      <c r="P120" s="90"/>
      <c r="Q120" s="90"/>
      <c r="R120" s="90"/>
      <c r="S120" s="90"/>
      <c r="T120" s="90"/>
      <c r="U120" s="275"/>
      <c r="V120" s="90"/>
      <c r="W120" s="90"/>
      <c r="X120" s="90"/>
      <c r="Y120" s="90"/>
      <c r="Z120" s="90"/>
      <c r="AA120" s="113"/>
    </row>
  </sheetData>
  <sheetProtection/>
  <autoFilter ref="A8:AA57"/>
  <mergeCells count="11">
    <mergeCell ref="A5:AA5"/>
    <mergeCell ref="W2:Y2"/>
    <mergeCell ref="A3:F3"/>
    <mergeCell ref="A4:AA4"/>
    <mergeCell ref="W1:Y1"/>
    <mergeCell ref="A1:F1"/>
    <mergeCell ref="A2:F2"/>
    <mergeCell ref="Q1:S1"/>
    <mergeCell ref="Q2:S2"/>
    <mergeCell ref="T1:V1"/>
    <mergeCell ref="T2:V2"/>
  </mergeCells>
  <printOptions/>
  <pageMargins left="0.22" right="0.16" top="0.51" bottom="0.25" header="0.35" footer="0.16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58"/>
  <sheetViews>
    <sheetView workbookViewId="0" topLeftCell="A1">
      <pane xSplit="3" ySplit="8" topLeftCell="M4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67" sqref="Q67"/>
    </sheetView>
  </sheetViews>
  <sheetFormatPr defaultColWidth="8.796875" defaultRowHeight="15"/>
  <cols>
    <col min="1" max="1" width="3.59765625" style="185" customWidth="1"/>
    <col min="2" max="2" width="15.09765625" style="226" bestFit="1" customWidth="1"/>
    <col min="3" max="3" width="8.09765625" style="227" customWidth="1"/>
    <col min="4" max="4" width="11.69921875" style="227" customWidth="1"/>
    <col min="5" max="5" width="9" style="226" customWidth="1"/>
    <col min="6" max="6" width="13.69921875" style="226" customWidth="1"/>
    <col min="7" max="7" width="4.59765625" style="228" customWidth="1"/>
    <col min="8" max="8" width="4.19921875" style="229" customWidth="1"/>
    <col min="9" max="20" width="4.19921875" style="225" customWidth="1"/>
    <col min="21" max="21" width="8.19921875" style="230" customWidth="1"/>
    <col min="22" max="22" width="9.59765625" style="264" customWidth="1"/>
    <col min="23" max="23" width="4.19921875" style="185" customWidth="1"/>
    <col min="24" max="24" width="4.8984375" style="185" customWidth="1"/>
    <col min="25" max="25" width="9.69921875" style="185" customWidth="1"/>
    <col min="26" max="26" width="9" style="185" customWidth="1"/>
    <col min="27" max="27" width="27.59765625" style="185" customWidth="1"/>
    <col min="28" max="16384" width="9" style="185" customWidth="1"/>
  </cols>
  <sheetData>
    <row r="1" spans="1:25" s="167" customFormat="1" ht="15">
      <c r="A1" s="156"/>
      <c r="B1" s="157"/>
      <c r="C1" s="158"/>
      <c r="D1" s="159" t="s">
        <v>0</v>
      </c>
      <c r="E1" s="160"/>
      <c r="F1" s="160"/>
      <c r="G1" s="161"/>
      <c r="H1" s="162"/>
      <c r="I1" s="163"/>
      <c r="J1" s="162"/>
      <c r="K1" s="162"/>
      <c r="L1" s="163"/>
      <c r="M1" s="163"/>
      <c r="N1" s="163"/>
      <c r="O1" s="163"/>
      <c r="P1" s="163"/>
      <c r="Q1" s="163"/>
      <c r="R1" s="164"/>
      <c r="S1" s="164"/>
      <c r="T1" s="164"/>
      <c r="U1" s="165" t="s">
        <v>261</v>
      </c>
      <c r="V1" s="165"/>
      <c r="W1" s="160"/>
      <c r="X1" s="160"/>
      <c r="Y1" s="166"/>
    </row>
    <row r="2" spans="1:25" s="167" customFormat="1" ht="15">
      <c r="A2" s="156"/>
      <c r="B2" s="157"/>
      <c r="C2" s="168"/>
      <c r="D2" s="169" t="s">
        <v>232</v>
      </c>
      <c r="E2" s="165"/>
      <c r="F2" s="160"/>
      <c r="G2" s="170"/>
      <c r="H2" s="171"/>
      <c r="I2" s="163"/>
      <c r="J2" s="162"/>
      <c r="K2" s="162"/>
      <c r="L2" s="163"/>
      <c r="M2" s="163"/>
      <c r="N2" s="163"/>
      <c r="O2" s="163"/>
      <c r="P2" s="163"/>
      <c r="Q2" s="163"/>
      <c r="R2" s="172"/>
      <c r="S2" s="172"/>
      <c r="T2" s="172"/>
      <c r="U2" s="165" t="s">
        <v>262</v>
      </c>
      <c r="V2" s="165"/>
      <c r="W2" s="165"/>
      <c r="X2" s="165"/>
      <c r="Y2" s="173"/>
    </row>
    <row r="3" spans="1:25" ht="18.75">
      <c r="A3" s="156"/>
      <c r="B3" s="157"/>
      <c r="C3" s="168"/>
      <c r="D3" s="169" t="s">
        <v>263</v>
      </c>
      <c r="E3" s="165"/>
      <c r="F3" s="160"/>
      <c r="G3" s="174"/>
      <c r="H3" s="175"/>
      <c r="I3" s="176"/>
      <c r="J3" s="177"/>
      <c r="K3" s="177"/>
      <c r="L3" s="178"/>
      <c r="M3" s="179"/>
      <c r="N3" s="179"/>
      <c r="O3" s="179"/>
      <c r="P3" s="179"/>
      <c r="Q3" s="179"/>
      <c r="R3" s="179"/>
      <c r="S3" s="180"/>
      <c r="T3" s="180"/>
      <c r="U3" s="181"/>
      <c r="V3" s="181"/>
      <c r="W3" s="184"/>
      <c r="X3" s="184"/>
      <c r="Y3" s="184"/>
    </row>
    <row r="4" spans="1:25" ht="18.75">
      <c r="A4" s="291" t="s">
        <v>264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</row>
    <row r="5" spans="1:25" ht="18.75">
      <c r="A5" s="291" t="s">
        <v>277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ht="12" customHeight="1">
      <c r="A6" s="186"/>
      <c r="B6" s="187"/>
      <c r="C6" s="187"/>
      <c r="D6" s="187"/>
      <c r="E6" s="187"/>
      <c r="F6" s="187"/>
      <c r="G6" s="186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9"/>
      <c r="V6" s="189"/>
      <c r="W6" s="186"/>
      <c r="X6" s="186"/>
      <c r="Y6" s="186"/>
    </row>
    <row r="7" spans="1:25" s="197" customFormat="1" ht="96" customHeight="1">
      <c r="A7" s="190" t="s">
        <v>265</v>
      </c>
      <c r="B7" s="191" t="s">
        <v>266</v>
      </c>
      <c r="C7" s="192" t="s">
        <v>267</v>
      </c>
      <c r="D7" s="190" t="s">
        <v>268</v>
      </c>
      <c r="E7" s="190" t="s">
        <v>269</v>
      </c>
      <c r="F7" s="190" t="s">
        <v>236</v>
      </c>
      <c r="G7" s="193" t="s">
        <v>270</v>
      </c>
      <c r="H7" s="194" t="s">
        <v>252</v>
      </c>
      <c r="I7" s="194" t="s">
        <v>240</v>
      </c>
      <c r="J7" s="194" t="s">
        <v>253</v>
      </c>
      <c r="K7" s="194" t="s">
        <v>255</v>
      </c>
      <c r="L7" s="194" t="s">
        <v>254</v>
      </c>
      <c r="M7" s="194" t="s">
        <v>241</v>
      </c>
      <c r="N7" s="194" t="s">
        <v>242</v>
      </c>
      <c r="O7" s="194" t="s">
        <v>279</v>
      </c>
      <c r="P7" s="194" t="s">
        <v>278</v>
      </c>
      <c r="Q7" s="194" t="s">
        <v>257</v>
      </c>
      <c r="R7" s="194" t="s">
        <v>258</v>
      </c>
      <c r="S7" s="194" t="s">
        <v>259</v>
      </c>
      <c r="T7" s="195" t="s">
        <v>260</v>
      </c>
      <c r="U7" s="195" t="s">
        <v>271</v>
      </c>
      <c r="V7" s="193" t="s">
        <v>272</v>
      </c>
      <c r="W7" s="196" t="s">
        <v>273</v>
      </c>
      <c r="X7" s="196" t="s">
        <v>274</v>
      </c>
      <c r="Y7" s="196" t="s">
        <v>275</v>
      </c>
    </row>
    <row r="8" spans="1:28" s="197" customFormat="1" ht="12.75" customHeight="1">
      <c r="A8" s="292" t="s">
        <v>276</v>
      </c>
      <c r="B8" s="293"/>
      <c r="C8" s="293"/>
      <c r="D8" s="293"/>
      <c r="E8" s="293"/>
      <c r="F8" s="293"/>
      <c r="G8" s="294"/>
      <c r="H8" s="198">
        <v>4</v>
      </c>
      <c r="I8" s="198">
        <v>3</v>
      </c>
      <c r="J8" s="198">
        <v>4</v>
      </c>
      <c r="K8" s="198">
        <v>5</v>
      </c>
      <c r="L8" s="198">
        <v>3</v>
      </c>
      <c r="M8" s="198">
        <v>4</v>
      </c>
      <c r="N8" s="199">
        <v>0</v>
      </c>
      <c r="O8" s="199">
        <v>5</v>
      </c>
      <c r="P8" s="199">
        <v>5</v>
      </c>
      <c r="Q8" s="199">
        <v>4</v>
      </c>
      <c r="R8" s="199">
        <v>3</v>
      </c>
      <c r="S8" s="199">
        <v>5</v>
      </c>
      <c r="T8" s="199">
        <v>0</v>
      </c>
      <c r="U8" s="200">
        <f>SUM(H8:T8)</f>
        <v>45</v>
      </c>
      <c r="V8" s="201"/>
      <c r="W8" s="202"/>
      <c r="X8" s="202"/>
      <c r="Y8" s="202"/>
      <c r="AA8" s="241" t="s">
        <v>252</v>
      </c>
      <c r="AB8" s="243">
        <v>4</v>
      </c>
    </row>
    <row r="9" spans="1:28" s="206" customFormat="1" ht="17.25" customHeight="1">
      <c r="A9" s="203">
        <v>1</v>
      </c>
      <c r="B9" s="58" t="s">
        <v>15</v>
      </c>
      <c r="C9" s="59" t="s">
        <v>16</v>
      </c>
      <c r="D9" s="57" t="s">
        <v>14</v>
      </c>
      <c r="E9" s="60" t="s">
        <v>18</v>
      </c>
      <c r="F9" s="57" t="s">
        <v>19</v>
      </c>
      <c r="G9" s="61" t="s">
        <v>17</v>
      </c>
      <c r="H9" s="210">
        <f>'HK1(49)'!J9</f>
        <v>5</v>
      </c>
      <c r="I9" s="182">
        <f>'HK1(49)'!M9</f>
        <v>8</v>
      </c>
      <c r="J9" s="182">
        <f>'HK1(49)'!P9</f>
        <v>6</v>
      </c>
      <c r="K9" s="182">
        <f>'HK1(49)'!S9</f>
        <v>5</v>
      </c>
      <c r="L9" s="183">
        <f>'HK1(49)'!V9</f>
        <v>6</v>
      </c>
      <c r="M9" s="182">
        <f>'HK1(49)'!Y9</f>
        <v>9</v>
      </c>
      <c r="N9" s="182">
        <f>'HK1(49)'!AB9</f>
        <v>8</v>
      </c>
      <c r="O9" s="182">
        <f>'HK2'!M9</f>
        <v>5</v>
      </c>
      <c r="P9" s="182">
        <f>'HK2'!J9</f>
        <v>6</v>
      </c>
      <c r="Q9" s="182">
        <f>'HK2'!P9</f>
        <v>7</v>
      </c>
      <c r="R9" s="182">
        <f>'HK2'!S9</f>
        <v>8</v>
      </c>
      <c r="S9" s="182">
        <f>'HK2'!V9</f>
        <v>7</v>
      </c>
      <c r="T9" s="182">
        <f>'HK2'!Y9</f>
        <v>6</v>
      </c>
      <c r="U9" s="204">
        <f aca="true" t="shared" si="0" ref="U9:U40">ROUND(SUMPRODUCT(H9:T9,$H$8:$T$8)/SUMIF($H9:$T9,"&lt;&gt;M",$H$8:$T$8),2)</f>
        <v>6.42</v>
      </c>
      <c r="V9" s="259" t="str">
        <f>IF(U9&gt;=9,"Xuất Sắc",IF(U9&gt;=8,"Giỏi",IF(U9&gt;=7,"Khá",IF(U9&gt;=6,"TB.Khá",IF(U9&gt;=5,"Trung Bình",IF(U9&gt;=4,"Yếu","Kém"))))))</f>
        <v>TB.Khá</v>
      </c>
      <c r="W9" s="205">
        <f aca="true" t="shared" si="1" ref="W9:W40">COUNTIF(H9:S9,"&lt;5")</f>
        <v>0</v>
      </c>
      <c r="X9" s="205">
        <f aca="true" t="shared" si="2" ref="X9:X40">SUMIF(H9:S9,"&lt;5",$H$8:$S$8)</f>
        <v>0</v>
      </c>
      <c r="Y9" s="205" t="str">
        <f aca="true" t="shared" si="3" ref="Y9:Y40">IF(AND(U9&gt;=5,X9&lt;=25),"Học tiếp",IF(U9&lt;3.5,"Thôi học","Ngừng học"))</f>
        <v>Học tiếp</v>
      </c>
      <c r="AA9" s="242" t="s">
        <v>240</v>
      </c>
      <c r="AB9" s="243">
        <v>3</v>
      </c>
    </row>
    <row r="10" spans="1:28" s="206" customFormat="1" ht="17.25" customHeight="1">
      <c r="A10" s="207">
        <v>2</v>
      </c>
      <c r="B10" s="63" t="s">
        <v>22</v>
      </c>
      <c r="C10" s="64" t="s">
        <v>23</v>
      </c>
      <c r="D10" s="62" t="s">
        <v>21</v>
      </c>
      <c r="E10" s="65" t="s">
        <v>25</v>
      </c>
      <c r="F10" s="62" t="s">
        <v>26</v>
      </c>
      <c r="G10" s="66" t="s">
        <v>24</v>
      </c>
      <c r="H10" s="153">
        <f>'HK1(49)'!J10</f>
        <v>5</v>
      </c>
      <c r="I10" s="154">
        <f>'HK1(49)'!M10</f>
        <v>6</v>
      </c>
      <c r="J10" s="154">
        <f>'HK1(49)'!P10</f>
        <v>6</v>
      </c>
      <c r="K10" s="154">
        <f>'HK1(49)'!S10</f>
        <v>6</v>
      </c>
      <c r="L10" s="155">
        <f>'HK1(49)'!V10</f>
        <v>5</v>
      </c>
      <c r="M10" s="154">
        <f>'HK1(49)'!Y10</f>
        <v>5</v>
      </c>
      <c r="N10" s="154">
        <f>'HK1(49)'!AB10</f>
        <v>6</v>
      </c>
      <c r="O10" s="154">
        <f>'HK2'!M10</f>
        <v>5</v>
      </c>
      <c r="P10" s="154">
        <f>'HK2'!J10</f>
        <v>4</v>
      </c>
      <c r="Q10" s="154">
        <f>'HK2'!P10</f>
        <v>6</v>
      </c>
      <c r="R10" s="154">
        <f>'HK2'!S10</f>
        <v>6</v>
      </c>
      <c r="S10" s="154">
        <f>'HK2'!V10</f>
        <v>2</v>
      </c>
      <c r="T10" s="154">
        <f>'HK2'!Y10</f>
        <v>6</v>
      </c>
      <c r="U10" s="257">
        <f t="shared" si="0"/>
        <v>4.98</v>
      </c>
      <c r="V10" s="260" t="str">
        <f aca="true" t="shared" si="4" ref="V10:V57">IF(U10&gt;=9,"Xuất Sắc",IF(U10&gt;=8,"Giỏi",IF(U10&gt;=7,"Khá",IF(U10&gt;=6,"TB.Khá",IF(U10&gt;=5,"Trung Bình",IF(U10&gt;=4,"Yếu","Kém"))))))</f>
        <v>Yếu</v>
      </c>
      <c r="W10" s="207">
        <f t="shared" si="1"/>
        <v>2</v>
      </c>
      <c r="X10" s="207">
        <f t="shared" si="2"/>
        <v>10</v>
      </c>
      <c r="Y10" s="207" t="str">
        <f t="shared" si="3"/>
        <v>Ngừng học</v>
      </c>
      <c r="AA10" s="242" t="s">
        <v>253</v>
      </c>
      <c r="AB10" s="211">
        <v>4</v>
      </c>
    </row>
    <row r="11" spans="1:28" s="206" customFormat="1" ht="17.25" customHeight="1">
      <c r="A11" s="207">
        <v>3</v>
      </c>
      <c r="B11" s="63" t="s">
        <v>28</v>
      </c>
      <c r="C11" s="64" t="s">
        <v>29</v>
      </c>
      <c r="D11" s="62" t="s">
        <v>27</v>
      </c>
      <c r="E11" s="65" t="s">
        <v>30</v>
      </c>
      <c r="F11" s="62" t="s">
        <v>31</v>
      </c>
      <c r="G11" s="66" t="s">
        <v>24</v>
      </c>
      <c r="H11" s="153">
        <f>'HK1(49)'!J11</f>
        <v>8</v>
      </c>
      <c r="I11" s="154">
        <f>'HK1(49)'!M11</f>
        <v>6</v>
      </c>
      <c r="J11" s="154">
        <f>'HK1(49)'!P11</f>
        <v>6</v>
      </c>
      <c r="K11" s="154">
        <f>'HK1(49)'!S11</f>
        <v>5</v>
      </c>
      <c r="L11" s="155">
        <f>'HK1(49)'!V11</f>
        <v>6</v>
      </c>
      <c r="M11" s="154">
        <f>'HK1(49)'!Y11</f>
        <v>7</v>
      </c>
      <c r="N11" s="154">
        <f>'HK1(49)'!AB11</f>
        <v>6</v>
      </c>
      <c r="O11" s="154">
        <f>'HK2'!M11</f>
        <v>5</v>
      </c>
      <c r="P11" s="154">
        <f>'HK2'!J11</f>
        <v>7</v>
      </c>
      <c r="Q11" s="154">
        <f>'HK2'!P11</f>
        <v>9</v>
      </c>
      <c r="R11" s="154">
        <f>'HK2'!S11</f>
        <v>9</v>
      </c>
      <c r="S11" s="154">
        <f>'HK2'!V11</f>
        <v>8</v>
      </c>
      <c r="T11" s="154">
        <f>'HK2'!Y11</f>
        <v>7</v>
      </c>
      <c r="U11" s="257">
        <f t="shared" si="0"/>
        <v>6.84</v>
      </c>
      <c r="V11" s="260" t="str">
        <f t="shared" si="4"/>
        <v>TB.Khá</v>
      </c>
      <c r="W11" s="207">
        <f t="shared" si="1"/>
        <v>0</v>
      </c>
      <c r="X11" s="207">
        <f t="shared" si="2"/>
        <v>0</v>
      </c>
      <c r="Y11" s="207" t="str">
        <f t="shared" si="3"/>
        <v>Học tiếp</v>
      </c>
      <c r="AA11" s="211" t="s">
        <v>255</v>
      </c>
      <c r="AB11" s="211">
        <v>5</v>
      </c>
    </row>
    <row r="12" spans="1:28" s="206" customFormat="1" ht="17.25" customHeight="1">
      <c r="A12" s="208">
        <v>4</v>
      </c>
      <c r="B12" s="63" t="s">
        <v>33</v>
      </c>
      <c r="C12" s="64" t="s">
        <v>34</v>
      </c>
      <c r="D12" s="62" t="s">
        <v>32</v>
      </c>
      <c r="E12" s="65" t="s">
        <v>35</v>
      </c>
      <c r="F12" s="62" t="s">
        <v>36</v>
      </c>
      <c r="G12" s="66" t="s">
        <v>17</v>
      </c>
      <c r="H12" s="153">
        <f>'HK1(49)'!J12</f>
        <v>5</v>
      </c>
      <c r="I12" s="154">
        <f>'HK1(49)'!M12</f>
        <v>7</v>
      </c>
      <c r="J12" s="154">
        <f>'HK1(49)'!P12</f>
        <v>5</v>
      </c>
      <c r="K12" s="154">
        <f>'HK1(49)'!S12</f>
        <v>5</v>
      </c>
      <c r="L12" s="155">
        <f>'HK1(49)'!V12</f>
        <v>7</v>
      </c>
      <c r="M12" s="154">
        <f>'HK1(49)'!Y12</f>
        <v>8</v>
      </c>
      <c r="N12" s="154">
        <f>'HK1(49)'!AB12</f>
        <v>5</v>
      </c>
      <c r="O12" s="154">
        <f>'HK2'!M12</f>
        <v>5</v>
      </c>
      <c r="P12" s="154">
        <f>'HK2'!J12</f>
        <v>7</v>
      </c>
      <c r="Q12" s="154">
        <f>'HK2'!P12</f>
        <v>7</v>
      </c>
      <c r="R12" s="154">
        <f>'HK2'!S12</f>
        <v>9</v>
      </c>
      <c r="S12" s="154">
        <f>'HK2'!V12</f>
        <v>6</v>
      </c>
      <c r="T12" s="154">
        <f>'HK2'!Y12</f>
        <v>5</v>
      </c>
      <c r="U12" s="257">
        <f t="shared" si="0"/>
        <v>6.31</v>
      </c>
      <c r="V12" s="260" t="str">
        <f t="shared" si="4"/>
        <v>TB.Khá</v>
      </c>
      <c r="W12" s="207">
        <f t="shared" si="1"/>
        <v>0</v>
      </c>
      <c r="X12" s="207">
        <f t="shared" si="2"/>
        <v>0</v>
      </c>
      <c r="Y12" s="207" t="str">
        <f t="shared" si="3"/>
        <v>Học tiếp</v>
      </c>
      <c r="AA12" s="211" t="s">
        <v>254</v>
      </c>
      <c r="AB12" s="211">
        <v>3</v>
      </c>
    </row>
    <row r="13" spans="1:28" s="206" customFormat="1" ht="17.25" customHeight="1">
      <c r="A13" s="207">
        <v>5</v>
      </c>
      <c r="B13" s="63" t="s">
        <v>38</v>
      </c>
      <c r="C13" s="64" t="s">
        <v>39</v>
      </c>
      <c r="D13" s="62" t="s">
        <v>37</v>
      </c>
      <c r="E13" s="65" t="s">
        <v>40</v>
      </c>
      <c r="F13" s="62" t="s">
        <v>41</v>
      </c>
      <c r="G13" s="66" t="s">
        <v>17</v>
      </c>
      <c r="H13" s="153">
        <f>'HK1(49)'!J13</f>
        <v>5</v>
      </c>
      <c r="I13" s="154">
        <f>'HK1(49)'!M13</f>
        <v>8</v>
      </c>
      <c r="J13" s="154">
        <f>'HK1(49)'!P13</f>
        <v>6</v>
      </c>
      <c r="K13" s="154">
        <f>'HK1(49)'!S13</f>
        <v>7</v>
      </c>
      <c r="L13" s="155">
        <f>'HK1(49)'!V13</f>
        <v>6</v>
      </c>
      <c r="M13" s="154">
        <f>'HK1(49)'!Y13</f>
        <v>6</v>
      </c>
      <c r="N13" s="154">
        <f>'HK1(49)'!AB13</f>
        <v>8</v>
      </c>
      <c r="O13" s="154">
        <f>'HK2'!M13</f>
        <v>6</v>
      </c>
      <c r="P13" s="154">
        <f>'HK2'!J13</f>
        <v>8</v>
      </c>
      <c r="Q13" s="154">
        <f>'HK2'!P13</f>
        <v>8</v>
      </c>
      <c r="R13" s="154">
        <f>'HK2'!S13</f>
        <v>8</v>
      </c>
      <c r="S13" s="154">
        <f>'HK2'!V13</f>
        <v>5</v>
      </c>
      <c r="T13" s="154">
        <f>'HK2'!Y13</f>
        <v>5</v>
      </c>
      <c r="U13" s="257">
        <f t="shared" si="0"/>
        <v>6.58</v>
      </c>
      <c r="V13" s="260" t="str">
        <f t="shared" si="4"/>
        <v>TB.Khá</v>
      </c>
      <c r="W13" s="207">
        <f t="shared" si="1"/>
        <v>0</v>
      </c>
      <c r="X13" s="207">
        <f t="shared" si="2"/>
        <v>0</v>
      </c>
      <c r="Y13" s="207" t="str">
        <f t="shared" si="3"/>
        <v>Học tiếp</v>
      </c>
      <c r="AA13" s="211" t="s">
        <v>241</v>
      </c>
      <c r="AB13" s="211">
        <v>4</v>
      </c>
    </row>
    <row r="14" spans="1:28" s="206" customFormat="1" ht="17.25" customHeight="1">
      <c r="A14" s="207">
        <v>6</v>
      </c>
      <c r="B14" s="63" t="s">
        <v>43</v>
      </c>
      <c r="C14" s="64" t="s">
        <v>44</v>
      </c>
      <c r="D14" s="62" t="s">
        <v>42</v>
      </c>
      <c r="E14" s="65" t="s">
        <v>45</v>
      </c>
      <c r="F14" s="62" t="s">
        <v>46</v>
      </c>
      <c r="G14" s="66" t="s">
        <v>17</v>
      </c>
      <c r="H14" s="153">
        <f>'HK1(49)'!J14</f>
        <v>7</v>
      </c>
      <c r="I14" s="154">
        <f>'HK1(49)'!M14</f>
        <v>8</v>
      </c>
      <c r="J14" s="154">
        <f>'HK1(49)'!P14</f>
        <v>6</v>
      </c>
      <c r="K14" s="154">
        <f>'HK1(49)'!S14</f>
        <v>5</v>
      </c>
      <c r="L14" s="155">
        <f>'HK1(49)'!V14</f>
        <v>6</v>
      </c>
      <c r="M14" s="154">
        <f>'HK1(49)'!Y14</f>
        <v>6</v>
      </c>
      <c r="N14" s="154">
        <f>'HK1(49)'!AB14</f>
        <v>8</v>
      </c>
      <c r="O14" s="154">
        <f>'HK2'!M14</f>
        <v>5</v>
      </c>
      <c r="P14" s="154">
        <f>'HK2'!J14</f>
        <v>5</v>
      </c>
      <c r="Q14" s="154">
        <f>'HK2'!P14</f>
        <v>7</v>
      </c>
      <c r="R14" s="154">
        <f>'HK2'!S14</f>
        <v>8</v>
      </c>
      <c r="S14" s="154">
        <f>'HK2'!V14</f>
        <v>6</v>
      </c>
      <c r="T14" s="154">
        <f>'HK2'!Y14</f>
        <v>6</v>
      </c>
      <c r="U14" s="257">
        <f t="shared" si="0"/>
        <v>6.11</v>
      </c>
      <c r="V14" s="260" t="str">
        <f t="shared" si="4"/>
        <v>TB.Khá</v>
      </c>
      <c r="W14" s="207">
        <f t="shared" si="1"/>
        <v>0</v>
      </c>
      <c r="X14" s="207">
        <f t="shared" si="2"/>
        <v>0</v>
      </c>
      <c r="Y14" s="207" t="str">
        <f t="shared" si="3"/>
        <v>Học tiếp</v>
      </c>
      <c r="AA14" s="211" t="s">
        <v>242</v>
      </c>
      <c r="AB14" s="211">
        <v>0</v>
      </c>
    </row>
    <row r="15" spans="1:28" s="206" customFormat="1" ht="17.25" customHeight="1">
      <c r="A15" s="208">
        <v>7</v>
      </c>
      <c r="B15" s="63" t="s">
        <v>48</v>
      </c>
      <c r="C15" s="64" t="s">
        <v>49</v>
      </c>
      <c r="D15" s="62" t="s">
        <v>47</v>
      </c>
      <c r="E15" s="65" t="s">
        <v>50</v>
      </c>
      <c r="F15" s="62" t="s">
        <v>51</v>
      </c>
      <c r="G15" s="66" t="s">
        <v>17</v>
      </c>
      <c r="H15" s="153">
        <f>'HK1(49)'!J15</f>
        <v>7</v>
      </c>
      <c r="I15" s="154">
        <f>'HK1(49)'!M15</f>
        <v>7</v>
      </c>
      <c r="J15" s="154">
        <f>'HK1(49)'!P15</f>
        <v>6</v>
      </c>
      <c r="K15" s="154">
        <f>'HK1(49)'!S15</f>
        <v>7</v>
      </c>
      <c r="L15" s="155">
        <f>'HK1(49)'!V15</f>
        <v>6</v>
      </c>
      <c r="M15" s="154">
        <f>'HK1(49)'!Y15</f>
        <v>6</v>
      </c>
      <c r="N15" s="154">
        <f>'HK1(49)'!AB15</f>
        <v>7</v>
      </c>
      <c r="O15" s="154">
        <f>'HK2'!M15</f>
        <v>6</v>
      </c>
      <c r="P15" s="154">
        <f>'HK2'!J15</f>
        <v>5</v>
      </c>
      <c r="Q15" s="154">
        <f>'HK2'!P15</f>
        <v>9</v>
      </c>
      <c r="R15" s="154">
        <f>'HK2'!S15</f>
        <v>8</v>
      </c>
      <c r="S15" s="154">
        <f>'HK2'!V15</f>
        <v>6</v>
      </c>
      <c r="T15" s="154">
        <f>'HK2'!Y15</f>
        <v>5</v>
      </c>
      <c r="U15" s="257">
        <f t="shared" si="0"/>
        <v>6.56</v>
      </c>
      <c r="V15" s="260" t="str">
        <f t="shared" si="4"/>
        <v>TB.Khá</v>
      </c>
      <c r="W15" s="207">
        <f t="shared" si="1"/>
        <v>0</v>
      </c>
      <c r="X15" s="207">
        <f t="shared" si="2"/>
        <v>0</v>
      </c>
      <c r="Y15" s="207" t="str">
        <f t="shared" si="3"/>
        <v>Học tiếp</v>
      </c>
      <c r="AA15" s="211" t="s">
        <v>252</v>
      </c>
      <c r="AB15" s="211">
        <v>4</v>
      </c>
    </row>
    <row r="16" spans="1:28" s="206" customFormat="1" ht="17.25" customHeight="1">
      <c r="A16" s="207">
        <v>8</v>
      </c>
      <c r="B16" s="63" t="s">
        <v>53</v>
      </c>
      <c r="C16" s="64" t="s">
        <v>54</v>
      </c>
      <c r="D16" s="62" t="s">
        <v>52</v>
      </c>
      <c r="E16" s="65" t="s">
        <v>55</v>
      </c>
      <c r="F16" s="62" t="s">
        <v>56</v>
      </c>
      <c r="G16" s="66" t="s">
        <v>17</v>
      </c>
      <c r="H16" s="153">
        <f>'HK1(49)'!J16</f>
        <v>8</v>
      </c>
      <c r="I16" s="154">
        <f>'HK1(49)'!M16</f>
        <v>6</v>
      </c>
      <c r="J16" s="154">
        <f>'HK1(49)'!P16</f>
        <v>7</v>
      </c>
      <c r="K16" s="154">
        <f>'HK1(49)'!S16</f>
        <v>5</v>
      </c>
      <c r="L16" s="155">
        <f>'HK1(49)'!V16</f>
        <v>6</v>
      </c>
      <c r="M16" s="154">
        <f>'HK1(49)'!Y16</f>
        <v>5</v>
      </c>
      <c r="N16" s="154">
        <f>'HK1(49)'!AB16</f>
        <v>8</v>
      </c>
      <c r="O16" s="154">
        <f>'HK2'!M16</f>
        <v>5</v>
      </c>
      <c r="P16" s="154">
        <f>'HK2'!J16</f>
        <v>6</v>
      </c>
      <c r="Q16" s="154">
        <f>'HK2'!P16</f>
        <v>9</v>
      </c>
      <c r="R16" s="154">
        <f>'HK2'!S16</f>
        <v>9</v>
      </c>
      <c r="S16" s="154">
        <f>'HK2'!V16</f>
        <v>9</v>
      </c>
      <c r="T16" s="154">
        <f>'HK2'!Y16</f>
        <v>7</v>
      </c>
      <c r="U16" s="257">
        <f t="shared" si="0"/>
        <v>6.76</v>
      </c>
      <c r="V16" s="260" t="str">
        <f t="shared" si="4"/>
        <v>TB.Khá</v>
      </c>
      <c r="W16" s="207">
        <f t="shared" si="1"/>
        <v>0</v>
      </c>
      <c r="X16" s="207">
        <f t="shared" si="2"/>
        <v>0</v>
      </c>
      <c r="Y16" s="207" t="str">
        <f t="shared" si="3"/>
        <v>Học tiếp</v>
      </c>
      <c r="AA16" s="211" t="s">
        <v>240</v>
      </c>
      <c r="AB16" s="211">
        <v>5</v>
      </c>
    </row>
    <row r="17" spans="1:28" s="206" customFormat="1" ht="17.25" customHeight="1">
      <c r="A17" s="207">
        <v>9</v>
      </c>
      <c r="B17" s="63" t="s">
        <v>58</v>
      </c>
      <c r="C17" s="64" t="s">
        <v>59</v>
      </c>
      <c r="D17" s="62" t="s">
        <v>57</v>
      </c>
      <c r="E17" s="65" t="s">
        <v>60</v>
      </c>
      <c r="F17" s="62" t="s">
        <v>26</v>
      </c>
      <c r="G17" s="66" t="s">
        <v>17</v>
      </c>
      <c r="H17" s="153">
        <f>'HK1(49)'!J17</f>
        <v>5</v>
      </c>
      <c r="I17" s="154">
        <f>'HK1(49)'!M17</f>
        <v>8</v>
      </c>
      <c r="J17" s="154">
        <f>'HK1(49)'!P17</f>
        <v>6</v>
      </c>
      <c r="K17" s="154">
        <f>'HK1(49)'!S17</f>
        <v>5</v>
      </c>
      <c r="L17" s="155">
        <f>'HK1(49)'!V17</f>
        <v>6</v>
      </c>
      <c r="M17" s="154">
        <f>'HK1(49)'!Y17</f>
        <v>8</v>
      </c>
      <c r="N17" s="154">
        <f>'HK1(49)'!AB17</f>
        <v>6</v>
      </c>
      <c r="O17" s="154">
        <f>'HK2'!M17</f>
        <v>5</v>
      </c>
      <c r="P17" s="154">
        <f>'HK2'!J17</f>
        <v>5</v>
      </c>
      <c r="Q17" s="154">
        <f>'HK2'!P17</f>
        <v>7</v>
      </c>
      <c r="R17" s="154">
        <f>'HK2'!S17</f>
        <v>9</v>
      </c>
      <c r="S17" s="154">
        <f>'HK2'!V17</f>
        <v>4</v>
      </c>
      <c r="T17" s="154">
        <f>'HK2'!Y17</f>
        <v>7</v>
      </c>
      <c r="U17" s="257">
        <f t="shared" si="0"/>
        <v>5.96</v>
      </c>
      <c r="V17" s="260" t="str">
        <f t="shared" si="4"/>
        <v>Trung Bình</v>
      </c>
      <c r="W17" s="207">
        <f t="shared" si="1"/>
        <v>1</v>
      </c>
      <c r="X17" s="207">
        <f t="shared" si="2"/>
        <v>5</v>
      </c>
      <c r="Y17" s="207" t="str">
        <f t="shared" si="3"/>
        <v>Học tiếp</v>
      </c>
      <c r="AA17" s="211" t="s">
        <v>257</v>
      </c>
      <c r="AB17" s="247">
        <v>4</v>
      </c>
    </row>
    <row r="18" spans="1:28" s="206" customFormat="1" ht="17.25" customHeight="1">
      <c r="A18" s="208">
        <v>10</v>
      </c>
      <c r="B18" s="63" t="s">
        <v>62</v>
      </c>
      <c r="C18" s="64" t="s">
        <v>63</v>
      </c>
      <c r="D18" s="62" t="s">
        <v>61</v>
      </c>
      <c r="E18" s="65" t="s">
        <v>64</v>
      </c>
      <c r="F18" s="62" t="s">
        <v>65</v>
      </c>
      <c r="G18" s="66" t="s">
        <v>17</v>
      </c>
      <c r="H18" s="153">
        <f>'HK1(49)'!J18</f>
        <v>5</v>
      </c>
      <c r="I18" s="154">
        <f>'HK1(49)'!M18</f>
        <v>7</v>
      </c>
      <c r="J18" s="154">
        <f>'HK1(49)'!P18</f>
        <v>7</v>
      </c>
      <c r="K18" s="154">
        <f>'HK1(49)'!S18</f>
        <v>5</v>
      </c>
      <c r="L18" s="155">
        <f>'HK1(49)'!V18</f>
        <v>6</v>
      </c>
      <c r="M18" s="154">
        <f>'HK1(49)'!Y18</f>
        <v>7</v>
      </c>
      <c r="N18" s="154">
        <f>'HK1(49)'!AB18</f>
        <v>6</v>
      </c>
      <c r="O18" s="154">
        <f>'HK2'!M18</f>
        <v>5</v>
      </c>
      <c r="P18" s="154">
        <f>'HK2'!J18</f>
        <v>7</v>
      </c>
      <c r="Q18" s="154">
        <f>'HK2'!P18</f>
        <v>7</v>
      </c>
      <c r="R18" s="154">
        <f>'HK2'!S18</f>
        <v>9</v>
      </c>
      <c r="S18" s="154">
        <f>'HK2'!V18</f>
        <v>5</v>
      </c>
      <c r="T18" s="154">
        <f>'HK2'!Y18</f>
        <v>8</v>
      </c>
      <c r="U18" s="257">
        <f t="shared" si="0"/>
        <v>6.22</v>
      </c>
      <c r="V18" s="260" t="str">
        <f t="shared" si="4"/>
        <v>TB.Khá</v>
      </c>
      <c r="W18" s="207">
        <f t="shared" si="1"/>
        <v>0</v>
      </c>
      <c r="X18" s="207">
        <f t="shared" si="2"/>
        <v>0</v>
      </c>
      <c r="Y18" s="207" t="str">
        <f t="shared" si="3"/>
        <v>Học tiếp</v>
      </c>
      <c r="AA18" s="211" t="s">
        <v>258</v>
      </c>
      <c r="AB18" s="248">
        <v>3</v>
      </c>
    </row>
    <row r="19" spans="1:28" s="206" customFormat="1" ht="17.25" customHeight="1">
      <c r="A19" s="207">
        <v>11</v>
      </c>
      <c r="B19" s="63" t="s">
        <v>67</v>
      </c>
      <c r="C19" s="64" t="s">
        <v>68</v>
      </c>
      <c r="D19" s="62" t="s">
        <v>66</v>
      </c>
      <c r="E19" s="65" t="s">
        <v>69</v>
      </c>
      <c r="F19" s="62" t="s">
        <v>46</v>
      </c>
      <c r="G19" s="66" t="s">
        <v>24</v>
      </c>
      <c r="H19" s="153">
        <f>'HK1(49)'!J19</f>
        <v>8</v>
      </c>
      <c r="I19" s="154">
        <f>'HK1(49)'!M19</f>
        <v>7</v>
      </c>
      <c r="J19" s="154">
        <f>'HK1(49)'!P19</f>
        <v>6</v>
      </c>
      <c r="K19" s="154">
        <f>'HK1(49)'!S19</f>
        <v>5</v>
      </c>
      <c r="L19" s="155">
        <f>'HK1(49)'!V19</f>
        <v>6</v>
      </c>
      <c r="M19" s="154">
        <f>'HK1(49)'!Y19</f>
        <v>6</v>
      </c>
      <c r="N19" s="154">
        <f>'HK1(49)'!AB19</f>
        <v>5</v>
      </c>
      <c r="O19" s="154">
        <f>'HK2'!M19</f>
        <v>5</v>
      </c>
      <c r="P19" s="154">
        <f>'HK2'!J19</f>
        <v>6</v>
      </c>
      <c r="Q19" s="154">
        <f>'HK2'!P19</f>
        <v>9</v>
      </c>
      <c r="R19" s="154">
        <f>'HK2'!S19</f>
        <v>9</v>
      </c>
      <c r="S19" s="154">
        <f>'HK2'!V19</f>
        <v>8</v>
      </c>
      <c r="T19" s="154">
        <f>'HK2'!Y19</f>
        <v>8</v>
      </c>
      <c r="U19" s="257">
        <f t="shared" si="0"/>
        <v>6.71</v>
      </c>
      <c r="V19" s="260" t="str">
        <f t="shared" si="4"/>
        <v>TB.Khá</v>
      </c>
      <c r="W19" s="207">
        <f t="shared" si="1"/>
        <v>0</v>
      </c>
      <c r="X19" s="207">
        <f t="shared" si="2"/>
        <v>0</v>
      </c>
      <c r="Y19" s="207" t="str">
        <f t="shared" si="3"/>
        <v>Học tiếp</v>
      </c>
      <c r="AA19" s="211" t="s">
        <v>259</v>
      </c>
      <c r="AB19" s="248">
        <v>5</v>
      </c>
    </row>
    <row r="20" spans="1:28" s="206" customFormat="1" ht="17.25" customHeight="1">
      <c r="A20" s="207">
        <v>12</v>
      </c>
      <c r="B20" s="63" t="s">
        <v>71</v>
      </c>
      <c r="C20" s="64" t="s">
        <v>72</v>
      </c>
      <c r="D20" s="62" t="s">
        <v>70</v>
      </c>
      <c r="E20" s="65" t="s">
        <v>73</v>
      </c>
      <c r="F20" s="62" t="s">
        <v>26</v>
      </c>
      <c r="G20" s="66" t="s">
        <v>17</v>
      </c>
      <c r="H20" s="153">
        <f>'HK1(49)'!J20</f>
        <v>10</v>
      </c>
      <c r="I20" s="154">
        <f>'HK1(49)'!M20</f>
        <v>7</v>
      </c>
      <c r="J20" s="154">
        <f>'HK1(49)'!P20</f>
        <v>6</v>
      </c>
      <c r="K20" s="154">
        <f>'HK1(49)'!S20</f>
        <v>5</v>
      </c>
      <c r="L20" s="155">
        <f>'HK1(49)'!V20</f>
        <v>6</v>
      </c>
      <c r="M20" s="154">
        <f>'HK1(49)'!Y20</f>
        <v>6</v>
      </c>
      <c r="N20" s="154">
        <f>'HK1(49)'!AB20</f>
        <v>6</v>
      </c>
      <c r="O20" s="154">
        <f>'HK2'!M20</f>
        <v>6</v>
      </c>
      <c r="P20" s="154">
        <f>'HK2'!J20</f>
        <v>5</v>
      </c>
      <c r="Q20" s="154">
        <f>'HK2'!P20</f>
        <v>8</v>
      </c>
      <c r="R20" s="154">
        <f>'HK2'!S20</f>
        <v>9</v>
      </c>
      <c r="S20" s="154">
        <f>'HK2'!V20</f>
        <v>5</v>
      </c>
      <c r="T20" s="154">
        <f>'HK2'!Y20</f>
        <v>6</v>
      </c>
      <c r="U20" s="257">
        <f t="shared" si="0"/>
        <v>6.47</v>
      </c>
      <c r="V20" s="260" t="str">
        <f t="shared" si="4"/>
        <v>TB.Khá</v>
      </c>
      <c r="W20" s="207">
        <f t="shared" si="1"/>
        <v>0</v>
      </c>
      <c r="X20" s="207">
        <f t="shared" si="2"/>
        <v>0</v>
      </c>
      <c r="Y20" s="207" t="str">
        <f t="shared" si="3"/>
        <v>Học tiếp</v>
      </c>
      <c r="AA20" s="247" t="s">
        <v>260</v>
      </c>
      <c r="AB20" s="249">
        <v>0</v>
      </c>
    </row>
    <row r="21" spans="1:28" s="206" customFormat="1" ht="17.25" customHeight="1">
      <c r="A21" s="208">
        <v>13</v>
      </c>
      <c r="B21" s="63" t="s">
        <v>75</v>
      </c>
      <c r="C21" s="64" t="s">
        <v>76</v>
      </c>
      <c r="D21" s="62" t="s">
        <v>74</v>
      </c>
      <c r="E21" s="65" t="s">
        <v>77</v>
      </c>
      <c r="F21" s="62" t="s">
        <v>78</v>
      </c>
      <c r="G21" s="66" t="s">
        <v>24</v>
      </c>
      <c r="H21" s="153">
        <f>'HK1(49)'!J21</f>
        <v>7</v>
      </c>
      <c r="I21" s="154">
        <f>'HK1(49)'!M21</f>
        <v>5</v>
      </c>
      <c r="J21" s="154">
        <f>'HK1(49)'!P21</f>
        <v>6</v>
      </c>
      <c r="K21" s="154">
        <f>'HK1(49)'!S21</f>
        <v>5</v>
      </c>
      <c r="L21" s="155">
        <f>'HK1(49)'!V21</f>
        <v>8</v>
      </c>
      <c r="M21" s="154">
        <f>'HK1(49)'!Y21</f>
        <v>5</v>
      </c>
      <c r="N21" s="154">
        <f>'HK1(49)'!AB21</f>
        <v>5</v>
      </c>
      <c r="O21" s="154">
        <f>'HK2'!M21</f>
        <v>5</v>
      </c>
      <c r="P21" s="154">
        <f>'HK2'!J21</f>
        <v>6</v>
      </c>
      <c r="Q21" s="154">
        <f>'HK2'!P21</f>
        <v>5</v>
      </c>
      <c r="R21" s="154">
        <f>'HK2'!S21</f>
        <v>0</v>
      </c>
      <c r="S21" s="154">
        <f>'HK2'!V21</f>
        <v>4</v>
      </c>
      <c r="T21" s="154">
        <f>'HK2'!Y21</f>
        <v>8</v>
      </c>
      <c r="U21" s="257">
        <f t="shared" si="0"/>
        <v>5.13</v>
      </c>
      <c r="V21" s="260" t="str">
        <f t="shared" si="4"/>
        <v>Trung Bình</v>
      </c>
      <c r="W21" s="207">
        <f t="shared" si="1"/>
        <v>2</v>
      </c>
      <c r="X21" s="207">
        <f t="shared" si="2"/>
        <v>8</v>
      </c>
      <c r="Y21" s="207" t="str">
        <f t="shared" si="3"/>
        <v>Học tiếp</v>
      </c>
      <c r="AA21" s="213"/>
      <c r="AB21" s="185"/>
    </row>
    <row r="22" spans="1:28" s="206" customFormat="1" ht="17.25" customHeight="1">
      <c r="A22" s="207">
        <v>14</v>
      </c>
      <c r="B22" s="63" t="s">
        <v>80</v>
      </c>
      <c r="C22" s="64" t="s">
        <v>81</v>
      </c>
      <c r="D22" s="62" t="s">
        <v>79</v>
      </c>
      <c r="E22" s="65" t="s">
        <v>82</v>
      </c>
      <c r="F22" s="62" t="s">
        <v>83</v>
      </c>
      <c r="G22" s="66" t="s">
        <v>17</v>
      </c>
      <c r="H22" s="153">
        <f>'HK1(49)'!J22</f>
        <v>5</v>
      </c>
      <c r="I22" s="154">
        <f>'HK1(49)'!M22</f>
        <v>8</v>
      </c>
      <c r="J22" s="154">
        <f>'HK1(49)'!P22</f>
        <v>7</v>
      </c>
      <c r="K22" s="154">
        <f>'HK1(49)'!S22</f>
        <v>5</v>
      </c>
      <c r="L22" s="155">
        <f>'HK1(49)'!V22</f>
        <v>6</v>
      </c>
      <c r="M22" s="154">
        <f>'HK1(49)'!Y22</f>
        <v>5</v>
      </c>
      <c r="N22" s="154">
        <f>'HK1(49)'!AB22</f>
        <v>7</v>
      </c>
      <c r="O22" s="154">
        <f>'HK2'!M22</f>
        <v>5</v>
      </c>
      <c r="P22" s="154">
        <f>'HK2'!J22</f>
        <v>6</v>
      </c>
      <c r="Q22" s="154">
        <f>'HK2'!P22</f>
        <v>7</v>
      </c>
      <c r="R22" s="154">
        <f>'HK2'!S22</f>
        <v>8</v>
      </c>
      <c r="S22" s="154">
        <f>'HK2'!V22</f>
        <v>4</v>
      </c>
      <c r="T22" s="154">
        <f>'HK2'!Y22</f>
        <v>5</v>
      </c>
      <c r="U22" s="257">
        <f t="shared" si="0"/>
        <v>5.82</v>
      </c>
      <c r="V22" s="260" t="str">
        <f t="shared" si="4"/>
        <v>Trung Bình</v>
      </c>
      <c r="W22" s="207">
        <f t="shared" si="1"/>
        <v>1</v>
      </c>
      <c r="X22" s="207">
        <f t="shared" si="2"/>
        <v>5</v>
      </c>
      <c r="Y22" s="207" t="str">
        <f t="shared" si="3"/>
        <v>Học tiếp</v>
      </c>
      <c r="AA22" s="213"/>
      <c r="AB22" s="185"/>
    </row>
    <row r="23" spans="1:28" s="206" customFormat="1" ht="17.25" customHeight="1">
      <c r="A23" s="207">
        <v>15</v>
      </c>
      <c r="B23" s="63" t="s">
        <v>85</v>
      </c>
      <c r="C23" s="64" t="s">
        <v>86</v>
      </c>
      <c r="D23" s="62" t="s">
        <v>84</v>
      </c>
      <c r="E23" s="65" t="s">
        <v>87</v>
      </c>
      <c r="F23" s="62" t="s">
        <v>88</v>
      </c>
      <c r="G23" s="66" t="s">
        <v>17</v>
      </c>
      <c r="H23" s="153">
        <f>'HK1(49)'!J23</f>
        <v>10</v>
      </c>
      <c r="I23" s="154">
        <f>'HK1(49)'!M23</f>
        <v>7</v>
      </c>
      <c r="J23" s="154">
        <f>'HK1(49)'!P23</f>
        <v>7</v>
      </c>
      <c r="K23" s="154">
        <f>'HK1(49)'!S23</f>
        <v>7</v>
      </c>
      <c r="L23" s="155">
        <f>'HK1(49)'!V23</f>
        <v>9</v>
      </c>
      <c r="M23" s="154">
        <f>'HK1(49)'!Y23</f>
        <v>7</v>
      </c>
      <c r="N23" s="154">
        <f>'HK1(49)'!AB23</f>
        <v>8</v>
      </c>
      <c r="O23" s="154">
        <f>'HK2'!M23</f>
        <v>5</v>
      </c>
      <c r="P23" s="154">
        <f>'HK2'!J23</f>
        <v>5</v>
      </c>
      <c r="Q23" s="154">
        <f>'HK2'!P23</f>
        <v>8</v>
      </c>
      <c r="R23" s="154">
        <f>'HK2'!S23</f>
        <v>9</v>
      </c>
      <c r="S23" s="154">
        <f>'HK2'!V23</f>
        <v>8</v>
      </c>
      <c r="T23" s="154">
        <f>'HK2'!Y23</f>
        <v>5</v>
      </c>
      <c r="U23" s="257">
        <f t="shared" si="0"/>
        <v>7.29</v>
      </c>
      <c r="V23" s="260" t="str">
        <f t="shared" si="4"/>
        <v>Khá</v>
      </c>
      <c r="W23" s="207">
        <f t="shared" si="1"/>
        <v>0</v>
      </c>
      <c r="X23" s="207">
        <f t="shared" si="2"/>
        <v>0</v>
      </c>
      <c r="Y23" s="207" t="str">
        <f t="shared" si="3"/>
        <v>Học tiếp</v>
      </c>
      <c r="AA23" s="213"/>
      <c r="AB23" s="185"/>
    </row>
    <row r="24" spans="1:28" s="206" customFormat="1" ht="17.25" customHeight="1">
      <c r="A24" s="208">
        <v>16</v>
      </c>
      <c r="B24" s="63" t="s">
        <v>90</v>
      </c>
      <c r="C24" s="64" t="s">
        <v>91</v>
      </c>
      <c r="D24" s="62" t="s">
        <v>89</v>
      </c>
      <c r="E24" s="65" t="s">
        <v>92</v>
      </c>
      <c r="F24" s="62" t="s">
        <v>93</v>
      </c>
      <c r="G24" s="66" t="s">
        <v>17</v>
      </c>
      <c r="H24" s="153">
        <f>'HK1(49)'!J24</f>
        <v>5</v>
      </c>
      <c r="I24" s="154">
        <f>'HK1(49)'!M24</f>
        <v>8</v>
      </c>
      <c r="J24" s="154">
        <f>'HK1(49)'!P24</f>
        <v>6</v>
      </c>
      <c r="K24" s="154">
        <f>'HK1(49)'!S24</f>
        <v>6</v>
      </c>
      <c r="L24" s="155">
        <f>'HK1(49)'!V24</f>
        <v>6</v>
      </c>
      <c r="M24" s="154">
        <f>'HK1(49)'!Y24</f>
        <v>7</v>
      </c>
      <c r="N24" s="154">
        <f>'HK1(49)'!AB24</f>
        <v>5</v>
      </c>
      <c r="O24" s="154">
        <f>'HK2'!M24</f>
        <v>5</v>
      </c>
      <c r="P24" s="154">
        <f>'HK2'!J24</f>
        <v>7</v>
      </c>
      <c r="Q24" s="154">
        <f>'HK2'!P24</f>
        <v>9</v>
      </c>
      <c r="R24" s="154">
        <f>'HK2'!S24</f>
        <v>9</v>
      </c>
      <c r="S24" s="154">
        <f>'HK2'!V24</f>
        <v>8</v>
      </c>
      <c r="T24" s="154">
        <f>'HK2'!Y24</f>
        <v>8</v>
      </c>
      <c r="U24" s="257">
        <f t="shared" si="0"/>
        <v>6.82</v>
      </c>
      <c r="V24" s="260" t="str">
        <f t="shared" si="4"/>
        <v>TB.Khá</v>
      </c>
      <c r="W24" s="207">
        <f t="shared" si="1"/>
        <v>0</v>
      </c>
      <c r="X24" s="207">
        <f t="shared" si="2"/>
        <v>0</v>
      </c>
      <c r="Y24" s="207" t="str">
        <f t="shared" si="3"/>
        <v>Học tiếp</v>
      </c>
      <c r="AA24" s="185"/>
      <c r="AB24" s="185"/>
    </row>
    <row r="25" spans="1:28" s="206" customFormat="1" ht="17.25" customHeight="1">
      <c r="A25" s="207">
        <v>17</v>
      </c>
      <c r="B25" s="63" t="s">
        <v>95</v>
      </c>
      <c r="C25" s="64" t="s">
        <v>96</v>
      </c>
      <c r="D25" s="62" t="s">
        <v>94</v>
      </c>
      <c r="E25" s="65" t="s">
        <v>97</v>
      </c>
      <c r="F25" s="62" t="s">
        <v>98</v>
      </c>
      <c r="G25" s="66" t="s">
        <v>17</v>
      </c>
      <c r="H25" s="153">
        <f>'HK1(49)'!J25</f>
        <v>8</v>
      </c>
      <c r="I25" s="154">
        <f>'HK1(49)'!M25</f>
        <v>5</v>
      </c>
      <c r="J25" s="154">
        <f>'HK1(49)'!P25</f>
        <v>7</v>
      </c>
      <c r="K25" s="154">
        <f>'HK1(49)'!S25</f>
        <v>3</v>
      </c>
      <c r="L25" s="155">
        <f>'HK1(49)'!V25</f>
        <v>5</v>
      </c>
      <c r="M25" s="154">
        <f>'HK1(49)'!Y25</f>
        <v>5</v>
      </c>
      <c r="N25" s="154">
        <f>'HK1(49)'!AB25</f>
        <v>7</v>
      </c>
      <c r="O25" s="154">
        <f>'HK2'!M25</f>
        <v>0</v>
      </c>
      <c r="P25" s="154">
        <f>'HK2'!J25</f>
        <v>0</v>
      </c>
      <c r="Q25" s="154">
        <f>'HK2'!P25</f>
        <v>0</v>
      </c>
      <c r="R25" s="154">
        <f>'HK2'!S25</f>
        <v>0</v>
      </c>
      <c r="S25" s="154">
        <f>'HK2'!V25</f>
        <v>0</v>
      </c>
      <c r="T25" s="154">
        <f>'HK2'!Y25</f>
        <v>0</v>
      </c>
      <c r="U25" s="257">
        <f t="shared" si="0"/>
        <v>2.78</v>
      </c>
      <c r="V25" s="260" t="str">
        <f t="shared" si="4"/>
        <v>Kém</v>
      </c>
      <c r="W25" s="207">
        <f t="shared" si="1"/>
        <v>6</v>
      </c>
      <c r="X25" s="207">
        <f t="shared" si="2"/>
        <v>27</v>
      </c>
      <c r="Y25" s="207" t="str">
        <f t="shared" si="3"/>
        <v>Thôi học</v>
      </c>
      <c r="AA25" s="185"/>
      <c r="AB25" s="185"/>
    </row>
    <row r="26" spans="1:28" s="206" customFormat="1" ht="17.25" customHeight="1">
      <c r="A26" s="207">
        <v>18</v>
      </c>
      <c r="B26" s="63" t="s">
        <v>100</v>
      </c>
      <c r="C26" s="64" t="s">
        <v>101</v>
      </c>
      <c r="D26" s="62" t="s">
        <v>99</v>
      </c>
      <c r="E26" s="65" t="s">
        <v>102</v>
      </c>
      <c r="F26" s="62" t="s">
        <v>36</v>
      </c>
      <c r="G26" s="66" t="s">
        <v>17</v>
      </c>
      <c r="H26" s="153">
        <f>'HK1(49)'!J26</f>
        <v>6</v>
      </c>
      <c r="I26" s="154">
        <f>'HK1(49)'!M26</f>
        <v>8</v>
      </c>
      <c r="J26" s="154">
        <f>'HK1(49)'!P26</f>
        <v>8</v>
      </c>
      <c r="K26" s="154">
        <f>'HK1(49)'!S26</f>
        <v>5</v>
      </c>
      <c r="L26" s="155">
        <f>'HK1(49)'!V26</f>
        <v>6</v>
      </c>
      <c r="M26" s="154">
        <f>'HK1(49)'!Y26</f>
        <v>6</v>
      </c>
      <c r="N26" s="154">
        <f>'HK1(49)'!AB26</f>
        <v>5</v>
      </c>
      <c r="O26" s="154">
        <f>'HK2'!M26</f>
        <v>5</v>
      </c>
      <c r="P26" s="154">
        <f>'HK2'!J26</f>
        <v>5</v>
      </c>
      <c r="Q26" s="154">
        <f>'HK2'!P26</f>
        <v>8</v>
      </c>
      <c r="R26" s="154">
        <f>'HK2'!S26</f>
        <v>9</v>
      </c>
      <c r="S26" s="154">
        <f>'HK2'!V26</f>
        <v>6</v>
      </c>
      <c r="T26" s="154">
        <f>'HK2'!Y26</f>
        <v>6</v>
      </c>
      <c r="U26" s="257">
        <f t="shared" si="0"/>
        <v>6.36</v>
      </c>
      <c r="V26" s="260" t="str">
        <f t="shared" si="4"/>
        <v>TB.Khá</v>
      </c>
      <c r="W26" s="207">
        <f t="shared" si="1"/>
        <v>0</v>
      </c>
      <c r="X26" s="207">
        <f t="shared" si="2"/>
        <v>0</v>
      </c>
      <c r="Y26" s="207" t="str">
        <f t="shared" si="3"/>
        <v>Học tiếp</v>
      </c>
      <c r="AA26" s="185"/>
      <c r="AB26" s="185"/>
    </row>
    <row r="27" spans="1:28" s="206" customFormat="1" ht="17.25" customHeight="1">
      <c r="A27" s="208">
        <v>19</v>
      </c>
      <c r="B27" s="138" t="s">
        <v>90</v>
      </c>
      <c r="C27" s="139" t="s">
        <v>104</v>
      </c>
      <c r="D27" s="137" t="s">
        <v>103</v>
      </c>
      <c r="E27" s="140" t="s">
        <v>105</v>
      </c>
      <c r="F27" s="137" t="s">
        <v>106</v>
      </c>
      <c r="G27" s="141" t="s">
        <v>17</v>
      </c>
      <c r="H27" s="153">
        <f>'HK1(49)'!J27</f>
        <v>9</v>
      </c>
      <c r="I27" s="154">
        <f>'HK1(49)'!M27</f>
        <v>7</v>
      </c>
      <c r="J27" s="154">
        <f>'HK1(49)'!P27</f>
        <v>5</v>
      </c>
      <c r="K27" s="154">
        <f>'HK1(49)'!S27</f>
        <v>5</v>
      </c>
      <c r="L27" s="155">
        <f>'HK1(49)'!V27</f>
        <v>6</v>
      </c>
      <c r="M27" s="154">
        <f>'HK1(49)'!Y27</f>
        <v>6</v>
      </c>
      <c r="N27" s="154">
        <f>'HK1(49)'!AB27</f>
        <v>8</v>
      </c>
      <c r="O27" s="154">
        <f>'HK2'!M27</f>
        <v>0</v>
      </c>
      <c r="P27" s="154">
        <f>'HK2'!J27</f>
        <v>2</v>
      </c>
      <c r="Q27" s="154">
        <f>'HK2'!P27</f>
        <v>2</v>
      </c>
      <c r="R27" s="154">
        <f>'HK2'!S27</f>
        <v>0</v>
      </c>
      <c r="S27" s="154">
        <f>'HK2'!V27</f>
        <v>0</v>
      </c>
      <c r="T27" s="154">
        <f>'HK2'!Y27</f>
        <v>6</v>
      </c>
      <c r="U27" s="257">
        <f t="shared" si="0"/>
        <v>3.6</v>
      </c>
      <c r="V27" s="260" t="str">
        <f t="shared" si="4"/>
        <v>Kém</v>
      </c>
      <c r="W27" s="207">
        <f t="shared" si="1"/>
        <v>5</v>
      </c>
      <c r="X27" s="207">
        <f t="shared" si="2"/>
        <v>22</v>
      </c>
      <c r="Y27" s="207" t="str">
        <f t="shared" si="3"/>
        <v>Ngừng học</v>
      </c>
      <c r="AA27" s="185"/>
      <c r="AB27" s="185"/>
    </row>
    <row r="28" spans="1:28" s="206" customFormat="1" ht="17.25" customHeight="1">
      <c r="A28" s="207">
        <v>20</v>
      </c>
      <c r="B28" s="63" t="s">
        <v>15</v>
      </c>
      <c r="C28" s="64" t="s">
        <v>108</v>
      </c>
      <c r="D28" s="62" t="s">
        <v>107</v>
      </c>
      <c r="E28" s="65" t="s">
        <v>109</v>
      </c>
      <c r="F28" s="62" t="s">
        <v>110</v>
      </c>
      <c r="G28" s="66" t="s">
        <v>17</v>
      </c>
      <c r="H28" s="153">
        <f>'HK1(49)'!J28</f>
        <v>5</v>
      </c>
      <c r="I28" s="154">
        <f>'HK1(49)'!M28</f>
        <v>8</v>
      </c>
      <c r="J28" s="154">
        <f>'HK1(49)'!P28</f>
        <v>7</v>
      </c>
      <c r="K28" s="154">
        <f>'HK1(49)'!S28</f>
        <v>5</v>
      </c>
      <c r="L28" s="155">
        <f>'HK1(49)'!V28</f>
        <v>6</v>
      </c>
      <c r="M28" s="154">
        <f>'HK1(49)'!Y28</f>
        <v>6</v>
      </c>
      <c r="N28" s="154">
        <f>'HK1(49)'!AB28</f>
        <v>5</v>
      </c>
      <c r="O28" s="154">
        <f>'HK2'!M28</f>
        <v>5</v>
      </c>
      <c r="P28" s="154">
        <f>'HK2'!J28</f>
        <v>6</v>
      </c>
      <c r="Q28" s="154">
        <f>'HK2'!P28</f>
        <v>8</v>
      </c>
      <c r="R28" s="154">
        <f>'HK2'!S28</f>
        <v>8</v>
      </c>
      <c r="S28" s="154">
        <f>'HK2'!V28</f>
        <v>8</v>
      </c>
      <c r="T28" s="154">
        <f>'HK2'!Y28</f>
        <v>6</v>
      </c>
      <c r="U28" s="257">
        <f t="shared" si="0"/>
        <v>6.44</v>
      </c>
      <c r="V28" s="260" t="str">
        <f t="shared" si="4"/>
        <v>TB.Khá</v>
      </c>
      <c r="W28" s="207">
        <f t="shared" si="1"/>
        <v>0</v>
      </c>
      <c r="X28" s="207">
        <f t="shared" si="2"/>
        <v>0</v>
      </c>
      <c r="Y28" s="207" t="str">
        <f t="shared" si="3"/>
        <v>Học tiếp</v>
      </c>
      <c r="AA28" s="185"/>
      <c r="AB28" s="185"/>
    </row>
    <row r="29" spans="1:28" s="206" customFormat="1" ht="17.25" customHeight="1">
      <c r="A29" s="207">
        <v>21</v>
      </c>
      <c r="B29" s="63" t="s">
        <v>112</v>
      </c>
      <c r="C29" s="64" t="s">
        <v>113</v>
      </c>
      <c r="D29" s="62" t="s">
        <v>111</v>
      </c>
      <c r="E29" s="65" t="s">
        <v>114</v>
      </c>
      <c r="F29" s="62" t="s">
        <v>115</v>
      </c>
      <c r="G29" s="66" t="s">
        <v>17</v>
      </c>
      <c r="H29" s="153">
        <f>'HK1(49)'!J29</f>
        <v>9</v>
      </c>
      <c r="I29" s="154">
        <f>'HK1(49)'!M29</f>
        <v>7</v>
      </c>
      <c r="J29" s="154">
        <f>'HK1(49)'!P29</f>
        <v>7</v>
      </c>
      <c r="K29" s="154">
        <f>'HK1(49)'!S29</f>
        <v>5</v>
      </c>
      <c r="L29" s="155">
        <f>'HK1(49)'!V29</f>
        <v>9</v>
      </c>
      <c r="M29" s="154">
        <f>'HK1(49)'!Y29</f>
        <v>6</v>
      </c>
      <c r="N29" s="154">
        <f>'HK1(49)'!AB29</f>
        <v>5</v>
      </c>
      <c r="O29" s="154">
        <f>'HK2'!M29</f>
        <v>6</v>
      </c>
      <c r="P29" s="154">
        <f>'HK2'!J29</f>
        <v>7</v>
      </c>
      <c r="Q29" s="154">
        <f>'HK2'!P29</f>
        <v>8</v>
      </c>
      <c r="R29" s="154">
        <f>'HK2'!S29</f>
        <v>10</v>
      </c>
      <c r="S29" s="154">
        <f>'HK2'!V29</f>
        <v>4</v>
      </c>
      <c r="T29" s="154">
        <f>'HK2'!Y29</f>
        <v>6</v>
      </c>
      <c r="U29" s="257">
        <f t="shared" si="0"/>
        <v>6.84</v>
      </c>
      <c r="V29" s="260" t="str">
        <f t="shared" si="4"/>
        <v>TB.Khá</v>
      </c>
      <c r="W29" s="207">
        <f t="shared" si="1"/>
        <v>1</v>
      </c>
      <c r="X29" s="207">
        <f t="shared" si="2"/>
        <v>5</v>
      </c>
      <c r="Y29" s="207" t="str">
        <f t="shared" si="3"/>
        <v>Học tiếp</v>
      </c>
      <c r="AA29" s="185"/>
      <c r="AB29" s="185"/>
    </row>
    <row r="30" spans="1:28" s="206" customFormat="1" ht="17.25" customHeight="1">
      <c r="A30" s="208">
        <v>22</v>
      </c>
      <c r="B30" s="63" t="s">
        <v>117</v>
      </c>
      <c r="C30" s="64" t="s">
        <v>118</v>
      </c>
      <c r="D30" s="62" t="s">
        <v>116</v>
      </c>
      <c r="E30" s="65" t="s">
        <v>119</v>
      </c>
      <c r="F30" s="62" t="s">
        <v>120</v>
      </c>
      <c r="G30" s="66" t="s">
        <v>24</v>
      </c>
      <c r="H30" s="153">
        <f>'HK1(49)'!J30</f>
        <v>5</v>
      </c>
      <c r="I30" s="154">
        <f>'HK1(49)'!M30</f>
        <v>6</v>
      </c>
      <c r="J30" s="154">
        <f>'HK1(49)'!P30</f>
        <v>5</v>
      </c>
      <c r="K30" s="154">
        <f>'HK1(49)'!S30</f>
        <v>0</v>
      </c>
      <c r="L30" s="155">
        <f>'HK1(49)'!V30</f>
        <v>6</v>
      </c>
      <c r="M30" s="154">
        <f>'HK1(49)'!Y30</f>
        <v>5</v>
      </c>
      <c r="N30" s="154">
        <f>'HK1(49)'!AB30</f>
        <v>5</v>
      </c>
      <c r="O30" s="154">
        <f>'HK2'!M30</f>
        <v>0</v>
      </c>
      <c r="P30" s="154">
        <f>'HK2'!J30</f>
        <v>0</v>
      </c>
      <c r="Q30" s="154">
        <f>'HK2'!P30</f>
        <v>0</v>
      </c>
      <c r="R30" s="154">
        <f>'HK2'!S30</f>
        <v>0</v>
      </c>
      <c r="S30" s="154">
        <f>'HK2'!V30</f>
        <v>0</v>
      </c>
      <c r="T30" s="154">
        <f>'HK2'!Y30</f>
        <v>0</v>
      </c>
      <c r="U30" s="257">
        <f t="shared" si="0"/>
        <v>2.13</v>
      </c>
      <c r="V30" s="260" t="str">
        <f t="shared" si="4"/>
        <v>Kém</v>
      </c>
      <c r="W30" s="207">
        <f t="shared" si="1"/>
        <v>6</v>
      </c>
      <c r="X30" s="207">
        <f t="shared" si="2"/>
        <v>27</v>
      </c>
      <c r="Y30" s="207" t="str">
        <f t="shared" si="3"/>
        <v>Thôi học</v>
      </c>
      <c r="AA30" s="185"/>
      <c r="AB30" s="185"/>
    </row>
    <row r="31" spans="1:28" s="206" customFormat="1" ht="17.25" customHeight="1">
      <c r="A31" s="207">
        <v>23</v>
      </c>
      <c r="B31" s="63" t="s">
        <v>122</v>
      </c>
      <c r="C31" s="64" t="s">
        <v>123</v>
      </c>
      <c r="D31" s="62" t="s">
        <v>121</v>
      </c>
      <c r="E31" s="65" t="s">
        <v>124</v>
      </c>
      <c r="F31" s="62" t="s">
        <v>36</v>
      </c>
      <c r="G31" s="66" t="s">
        <v>17</v>
      </c>
      <c r="H31" s="153">
        <f>'HK1(49)'!J31</f>
        <v>6</v>
      </c>
      <c r="I31" s="154">
        <f>'HK1(49)'!M31</f>
        <v>7</v>
      </c>
      <c r="J31" s="154">
        <f>'HK1(49)'!P31</f>
        <v>7</v>
      </c>
      <c r="K31" s="154">
        <f>'HK1(49)'!S31</f>
        <v>5</v>
      </c>
      <c r="L31" s="155">
        <f>'HK1(49)'!V31</f>
        <v>6</v>
      </c>
      <c r="M31" s="154">
        <f>'HK1(49)'!Y31</f>
        <v>7</v>
      </c>
      <c r="N31" s="154">
        <f>'HK1(49)'!AB31</f>
        <v>5</v>
      </c>
      <c r="O31" s="154">
        <f>'HK2'!M31</f>
        <v>5</v>
      </c>
      <c r="P31" s="154">
        <f>'HK2'!J31</f>
        <v>6</v>
      </c>
      <c r="Q31" s="154">
        <f>'HK2'!P31</f>
        <v>7</v>
      </c>
      <c r="R31" s="154">
        <f>'HK2'!S31</f>
        <v>9</v>
      </c>
      <c r="S31" s="154">
        <f>'HK2'!V31</f>
        <v>6</v>
      </c>
      <c r="T31" s="154">
        <f>'HK2'!Y31</f>
        <v>5</v>
      </c>
      <c r="U31" s="257">
        <f t="shared" si="0"/>
        <v>6.31</v>
      </c>
      <c r="V31" s="260" t="str">
        <f t="shared" si="4"/>
        <v>TB.Khá</v>
      </c>
      <c r="W31" s="207">
        <f t="shared" si="1"/>
        <v>0</v>
      </c>
      <c r="X31" s="207">
        <f t="shared" si="2"/>
        <v>0</v>
      </c>
      <c r="Y31" s="207" t="str">
        <f t="shared" si="3"/>
        <v>Học tiếp</v>
      </c>
      <c r="AA31" s="185"/>
      <c r="AB31" s="185"/>
    </row>
    <row r="32" spans="1:28" s="206" customFormat="1" ht="17.25" customHeight="1">
      <c r="A32" s="207">
        <v>24</v>
      </c>
      <c r="B32" s="63" t="s">
        <v>126</v>
      </c>
      <c r="C32" s="64" t="s">
        <v>127</v>
      </c>
      <c r="D32" s="62" t="s">
        <v>125</v>
      </c>
      <c r="E32" s="65" t="s">
        <v>128</v>
      </c>
      <c r="F32" s="62" t="s">
        <v>129</v>
      </c>
      <c r="G32" s="66" t="s">
        <v>17</v>
      </c>
      <c r="H32" s="153">
        <f>'HK1(49)'!J32</f>
        <v>1</v>
      </c>
      <c r="I32" s="154">
        <f>'HK1(49)'!M32</f>
        <v>4</v>
      </c>
      <c r="J32" s="154">
        <f>'HK1(49)'!P32</f>
        <v>2</v>
      </c>
      <c r="K32" s="154">
        <f>'HK1(49)'!S32</f>
        <v>0</v>
      </c>
      <c r="L32" s="155">
        <f>'HK1(49)'!V32</f>
        <v>2</v>
      </c>
      <c r="M32" s="154">
        <f>'HK1(49)'!Y32</f>
        <v>1</v>
      </c>
      <c r="N32" s="154">
        <f>'HK1(49)'!AB32</f>
        <v>7</v>
      </c>
      <c r="O32" s="154">
        <f>'HK2'!M32</f>
        <v>0</v>
      </c>
      <c r="P32" s="154">
        <f>'HK2'!J32</f>
        <v>0</v>
      </c>
      <c r="Q32" s="154">
        <f>'HK2'!P32</f>
        <v>0</v>
      </c>
      <c r="R32" s="154">
        <f>'HK2'!S32</f>
        <v>0</v>
      </c>
      <c r="S32" s="154">
        <f>'HK2'!V32</f>
        <v>0</v>
      </c>
      <c r="T32" s="154">
        <f>'HK2'!Y32</f>
        <v>0</v>
      </c>
      <c r="U32" s="257">
        <f t="shared" si="0"/>
        <v>0.76</v>
      </c>
      <c r="V32" s="260" t="str">
        <f t="shared" si="4"/>
        <v>Kém</v>
      </c>
      <c r="W32" s="207">
        <f t="shared" si="1"/>
        <v>11</v>
      </c>
      <c r="X32" s="207">
        <f t="shared" si="2"/>
        <v>45</v>
      </c>
      <c r="Y32" s="207" t="str">
        <f t="shared" si="3"/>
        <v>Thôi học</v>
      </c>
      <c r="AA32" s="185"/>
      <c r="AB32" s="185"/>
    </row>
    <row r="33" spans="1:28" s="206" customFormat="1" ht="17.25" customHeight="1">
      <c r="A33" s="208">
        <v>25</v>
      </c>
      <c r="B33" s="63" t="s">
        <v>131</v>
      </c>
      <c r="C33" s="64" t="s">
        <v>127</v>
      </c>
      <c r="D33" s="62" t="s">
        <v>130</v>
      </c>
      <c r="E33" s="65" t="s">
        <v>132</v>
      </c>
      <c r="F33" s="62" t="s">
        <v>133</v>
      </c>
      <c r="G33" s="66" t="s">
        <v>17</v>
      </c>
      <c r="H33" s="153">
        <f>'HK1(49)'!J33</f>
        <v>5</v>
      </c>
      <c r="I33" s="154">
        <f>'HK1(49)'!M33</f>
        <v>8</v>
      </c>
      <c r="J33" s="154">
        <f>'HK1(49)'!P33</f>
        <v>6</v>
      </c>
      <c r="K33" s="154">
        <f>'HK1(49)'!S33</f>
        <v>5</v>
      </c>
      <c r="L33" s="155">
        <f>'HK1(49)'!V33</f>
        <v>8</v>
      </c>
      <c r="M33" s="154">
        <f>'HK1(49)'!Y33</f>
        <v>5</v>
      </c>
      <c r="N33" s="154">
        <f>'HK1(49)'!AB33</f>
        <v>5</v>
      </c>
      <c r="O33" s="154">
        <f>'HK2'!M33</f>
        <v>5</v>
      </c>
      <c r="P33" s="154">
        <f>'HK2'!J33</f>
        <v>7</v>
      </c>
      <c r="Q33" s="154">
        <f>'HK2'!P33</f>
        <v>9</v>
      </c>
      <c r="R33" s="154">
        <f>'HK2'!S33</f>
        <v>9</v>
      </c>
      <c r="S33" s="154">
        <f>'HK2'!V33</f>
        <v>7</v>
      </c>
      <c r="T33" s="154">
        <f>'HK2'!Y33</f>
        <v>8</v>
      </c>
      <c r="U33" s="257">
        <f t="shared" si="0"/>
        <v>6.56</v>
      </c>
      <c r="V33" s="260" t="str">
        <f t="shared" si="4"/>
        <v>TB.Khá</v>
      </c>
      <c r="W33" s="207">
        <f t="shared" si="1"/>
        <v>0</v>
      </c>
      <c r="X33" s="207">
        <f t="shared" si="2"/>
        <v>0</v>
      </c>
      <c r="Y33" s="207" t="str">
        <f t="shared" si="3"/>
        <v>Học tiếp</v>
      </c>
      <c r="AA33" s="185"/>
      <c r="AB33" s="185"/>
    </row>
    <row r="34" spans="1:28" s="206" customFormat="1" ht="17.25" customHeight="1">
      <c r="A34" s="207">
        <v>26</v>
      </c>
      <c r="B34" s="63" t="s">
        <v>15</v>
      </c>
      <c r="C34" s="64" t="s">
        <v>127</v>
      </c>
      <c r="D34" s="62" t="s">
        <v>134</v>
      </c>
      <c r="E34" s="65" t="s">
        <v>135</v>
      </c>
      <c r="F34" s="62" t="s">
        <v>98</v>
      </c>
      <c r="G34" s="66" t="s">
        <v>17</v>
      </c>
      <c r="H34" s="153">
        <f>'HK1(49)'!J34</f>
        <v>6</v>
      </c>
      <c r="I34" s="154">
        <f>'HK1(49)'!M34</f>
        <v>7</v>
      </c>
      <c r="J34" s="154">
        <f>'HK1(49)'!P34</f>
        <v>7</v>
      </c>
      <c r="K34" s="154">
        <f>'HK1(49)'!S34</f>
        <v>6</v>
      </c>
      <c r="L34" s="155">
        <f>'HK1(49)'!V34</f>
        <v>6</v>
      </c>
      <c r="M34" s="154">
        <f>'HK1(49)'!Y34</f>
        <v>8</v>
      </c>
      <c r="N34" s="154">
        <f>'HK1(49)'!AB34</f>
        <v>7</v>
      </c>
      <c r="O34" s="154">
        <f>'HK2'!M34</f>
        <v>5</v>
      </c>
      <c r="P34" s="154">
        <f>'HK2'!J34</f>
        <v>7</v>
      </c>
      <c r="Q34" s="154">
        <f>'HK2'!P34</f>
        <v>7</v>
      </c>
      <c r="R34" s="154">
        <f>'HK2'!S34</f>
        <v>9</v>
      </c>
      <c r="S34" s="154">
        <f>'HK2'!V34</f>
        <v>8</v>
      </c>
      <c r="T34" s="154">
        <f>'HK2'!Y34</f>
        <v>6</v>
      </c>
      <c r="U34" s="257">
        <f t="shared" si="0"/>
        <v>6.84</v>
      </c>
      <c r="V34" s="260" t="str">
        <f t="shared" si="4"/>
        <v>TB.Khá</v>
      </c>
      <c r="W34" s="207">
        <f t="shared" si="1"/>
        <v>0</v>
      </c>
      <c r="X34" s="207">
        <f t="shared" si="2"/>
        <v>0</v>
      </c>
      <c r="Y34" s="207" t="str">
        <f t="shared" si="3"/>
        <v>Học tiếp</v>
      </c>
      <c r="AA34" s="185"/>
      <c r="AB34" s="185"/>
    </row>
    <row r="35" spans="1:28" s="206" customFormat="1" ht="17.25" customHeight="1">
      <c r="A35" s="207">
        <v>27</v>
      </c>
      <c r="B35" s="63" t="s">
        <v>137</v>
      </c>
      <c r="C35" s="64" t="s">
        <v>127</v>
      </c>
      <c r="D35" s="62" t="s">
        <v>136</v>
      </c>
      <c r="E35" s="65" t="s">
        <v>138</v>
      </c>
      <c r="F35" s="62" t="s">
        <v>65</v>
      </c>
      <c r="G35" s="66" t="s">
        <v>17</v>
      </c>
      <c r="H35" s="153">
        <f>'HK1(49)'!J35</f>
        <v>5</v>
      </c>
      <c r="I35" s="154">
        <f>'HK1(49)'!M35</f>
        <v>7</v>
      </c>
      <c r="J35" s="154">
        <f>'HK1(49)'!P35</f>
        <v>6</v>
      </c>
      <c r="K35" s="154">
        <f>'HK1(49)'!S35</f>
        <v>5</v>
      </c>
      <c r="L35" s="155">
        <f>'HK1(49)'!V35</f>
        <v>9</v>
      </c>
      <c r="M35" s="154">
        <f>'HK1(49)'!Y35</f>
        <v>5</v>
      </c>
      <c r="N35" s="154">
        <f>'HK1(49)'!AB35</f>
        <v>8</v>
      </c>
      <c r="O35" s="154">
        <f>'HK2'!M35</f>
        <v>5</v>
      </c>
      <c r="P35" s="154">
        <f>'HK2'!J35</f>
        <v>6</v>
      </c>
      <c r="Q35" s="154">
        <f>'HK2'!P35</f>
        <v>8</v>
      </c>
      <c r="R35" s="154">
        <f>'HK2'!S35</f>
        <v>9</v>
      </c>
      <c r="S35" s="154">
        <f>'HK2'!V35</f>
        <v>6</v>
      </c>
      <c r="T35" s="154">
        <f>'HK2'!Y35</f>
        <v>8</v>
      </c>
      <c r="U35" s="257">
        <f t="shared" si="0"/>
        <v>6.24</v>
      </c>
      <c r="V35" s="260" t="str">
        <f t="shared" si="4"/>
        <v>TB.Khá</v>
      </c>
      <c r="W35" s="207">
        <f t="shared" si="1"/>
        <v>0</v>
      </c>
      <c r="X35" s="207">
        <f t="shared" si="2"/>
        <v>0</v>
      </c>
      <c r="Y35" s="207" t="str">
        <f t="shared" si="3"/>
        <v>Học tiếp</v>
      </c>
      <c r="AA35" s="185"/>
      <c r="AB35" s="185"/>
    </row>
    <row r="36" spans="1:28" s="206" customFormat="1" ht="17.25" customHeight="1">
      <c r="A36" s="208">
        <v>28</v>
      </c>
      <c r="B36" s="63" t="s">
        <v>140</v>
      </c>
      <c r="C36" s="64" t="s">
        <v>141</v>
      </c>
      <c r="D36" s="62" t="s">
        <v>139</v>
      </c>
      <c r="E36" s="65" t="s">
        <v>142</v>
      </c>
      <c r="F36" s="62" t="s">
        <v>36</v>
      </c>
      <c r="G36" s="66" t="s">
        <v>17</v>
      </c>
      <c r="H36" s="153">
        <f>'HK1(49)'!J36</f>
        <v>10</v>
      </c>
      <c r="I36" s="154">
        <f>'HK1(49)'!M36</f>
        <v>8</v>
      </c>
      <c r="J36" s="154">
        <f>'HK1(49)'!P36</f>
        <v>7</v>
      </c>
      <c r="K36" s="154">
        <f>'HK1(49)'!S36</f>
        <v>5</v>
      </c>
      <c r="L36" s="155">
        <f>'HK1(49)'!V36</f>
        <v>6</v>
      </c>
      <c r="M36" s="154">
        <f>'HK1(49)'!Y36</f>
        <v>9</v>
      </c>
      <c r="N36" s="154">
        <f>'HK1(49)'!AB36</f>
        <v>6</v>
      </c>
      <c r="O36" s="154">
        <f>'HK2'!M36</f>
        <v>5</v>
      </c>
      <c r="P36" s="154">
        <f>'HK2'!J36</f>
        <v>7</v>
      </c>
      <c r="Q36" s="154">
        <f>'HK2'!P36</f>
        <v>8</v>
      </c>
      <c r="R36" s="154">
        <f>'HK2'!S36</f>
        <v>9</v>
      </c>
      <c r="S36" s="154">
        <f>'HK2'!V36</f>
        <v>8</v>
      </c>
      <c r="T36" s="154">
        <f>'HK2'!Y36</f>
        <v>6</v>
      </c>
      <c r="U36" s="257">
        <f t="shared" si="0"/>
        <v>7.33</v>
      </c>
      <c r="V36" s="260" t="str">
        <f t="shared" si="4"/>
        <v>Khá</v>
      </c>
      <c r="W36" s="207">
        <f t="shared" si="1"/>
        <v>0</v>
      </c>
      <c r="X36" s="207">
        <f t="shared" si="2"/>
        <v>0</v>
      </c>
      <c r="Y36" s="207" t="str">
        <f t="shared" si="3"/>
        <v>Học tiếp</v>
      </c>
      <c r="AA36" s="185"/>
      <c r="AB36" s="185"/>
    </row>
    <row r="37" spans="1:28" s="206" customFormat="1" ht="17.25" customHeight="1">
      <c r="A37" s="207">
        <v>29</v>
      </c>
      <c r="B37" s="63" t="s">
        <v>144</v>
      </c>
      <c r="C37" s="64" t="s">
        <v>145</v>
      </c>
      <c r="D37" s="62" t="s">
        <v>143</v>
      </c>
      <c r="E37" s="65" t="s">
        <v>146</v>
      </c>
      <c r="F37" s="62" t="s">
        <v>65</v>
      </c>
      <c r="G37" s="66" t="s">
        <v>24</v>
      </c>
      <c r="H37" s="153">
        <f>'HK1(49)'!J37</f>
        <v>6</v>
      </c>
      <c r="I37" s="154">
        <f>'HK1(49)'!M37</f>
        <v>8</v>
      </c>
      <c r="J37" s="154">
        <f>'HK1(49)'!P37</f>
        <v>7</v>
      </c>
      <c r="K37" s="154">
        <f>'HK1(49)'!S37</f>
        <v>5</v>
      </c>
      <c r="L37" s="155">
        <f>'HK1(49)'!V37</f>
        <v>7</v>
      </c>
      <c r="M37" s="154">
        <f>'HK1(49)'!Y37</f>
        <v>8</v>
      </c>
      <c r="N37" s="154">
        <f>'HK1(49)'!AB37</f>
        <v>6</v>
      </c>
      <c r="O37" s="154">
        <f>'HK2'!M37</f>
        <v>5</v>
      </c>
      <c r="P37" s="154">
        <f>'HK2'!J37</f>
        <v>7</v>
      </c>
      <c r="Q37" s="154">
        <f>'HK2'!P37</f>
        <v>7</v>
      </c>
      <c r="R37" s="154">
        <f>'HK2'!S37</f>
        <v>8</v>
      </c>
      <c r="S37" s="154">
        <f>'HK2'!V37</f>
        <v>4</v>
      </c>
      <c r="T37" s="154">
        <f>'HK2'!Y37</f>
        <v>6</v>
      </c>
      <c r="U37" s="257">
        <f t="shared" si="0"/>
        <v>6.36</v>
      </c>
      <c r="V37" s="260" t="str">
        <f t="shared" si="4"/>
        <v>TB.Khá</v>
      </c>
      <c r="W37" s="207">
        <f t="shared" si="1"/>
        <v>1</v>
      </c>
      <c r="X37" s="207">
        <f t="shared" si="2"/>
        <v>5</v>
      </c>
      <c r="Y37" s="207" t="str">
        <f t="shared" si="3"/>
        <v>Học tiếp</v>
      </c>
      <c r="AA37" s="185"/>
      <c r="AB37" s="185"/>
    </row>
    <row r="38" spans="1:28" s="206" customFormat="1" ht="17.25" customHeight="1">
      <c r="A38" s="207">
        <v>30</v>
      </c>
      <c r="B38" s="63" t="s">
        <v>148</v>
      </c>
      <c r="C38" s="64" t="s">
        <v>149</v>
      </c>
      <c r="D38" s="62" t="s">
        <v>147</v>
      </c>
      <c r="E38" s="65" t="s">
        <v>150</v>
      </c>
      <c r="F38" s="62" t="s">
        <v>151</v>
      </c>
      <c r="G38" s="66" t="s">
        <v>17</v>
      </c>
      <c r="H38" s="153">
        <f>'HK1(49)'!J38</f>
        <v>6</v>
      </c>
      <c r="I38" s="154">
        <f>'HK1(49)'!M38</f>
        <v>7</v>
      </c>
      <c r="J38" s="154">
        <f>'HK1(49)'!P38</f>
        <v>5</v>
      </c>
      <c r="K38" s="154">
        <f>'HK1(49)'!S38</f>
        <v>7</v>
      </c>
      <c r="L38" s="155">
        <f>'HK1(49)'!V38</f>
        <v>9</v>
      </c>
      <c r="M38" s="154">
        <f>'HK1(49)'!Y38</f>
        <v>5</v>
      </c>
      <c r="N38" s="154">
        <f>'HK1(49)'!AB38</f>
        <v>8</v>
      </c>
      <c r="O38" s="154">
        <f>'HK2'!M38</f>
        <v>6</v>
      </c>
      <c r="P38" s="154">
        <f>'HK2'!J38</f>
        <v>7</v>
      </c>
      <c r="Q38" s="154">
        <f>'HK2'!P38</f>
        <v>8</v>
      </c>
      <c r="R38" s="154">
        <f>'HK2'!S38</f>
        <v>7</v>
      </c>
      <c r="S38" s="154">
        <f>'HK2'!V38</f>
        <v>6</v>
      </c>
      <c r="T38" s="154">
        <f>'HK2'!Y38</f>
        <v>8</v>
      </c>
      <c r="U38" s="257">
        <f t="shared" si="0"/>
        <v>6.56</v>
      </c>
      <c r="V38" s="260" t="str">
        <f t="shared" si="4"/>
        <v>TB.Khá</v>
      </c>
      <c r="W38" s="207">
        <f t="shared" si="1"/>
        <v>0</v>
      </c>
      <c r="X38" s="207">
        <f t="shared" si="2"/>
        <v>0</v>
      </c>
      <c r="Y38" s="207" t="str">
        <f t="shared" si="3"/>
        <v>Học tiếp</v>
      </c>
      <c r="AA38" s="185"/>
      <c r="AB38" s="185"/>
    </row>
    <row r="39" spans="1:28" s="206" customFormat="1" ht="17.25" customHeight="1">
      <c r="A39" s="208">
        <v>31</v>
      </c>
      <c r="B39" s="63" t="s">
        <v>153</v>
      </c>
      <c r="C39" s="64" t="s">
        <v>154</v>
      </c>
      <c r="D39" s="62" t="s">
        <v>152</v>
      </c>
      <c r="E39" s="65" t="s">
        <v>155</v>
      </c>
      <c r="F39" s="62" t="s">
        <v>56</v>
      </c>
      <c r="G39" s="66" t="s">
        <v>17</v>
      </c>
      <c r="H39" s="153">
        <f>'HK1(49)'!J39</f>
        <v>9</v>
      </c>
      <c r="I39" s="154">
        <f>'HK1(49)'!M39</f>
        <v>7</v>
      </c>
      <c r="J39" s="154">
        <f>'HK1(49)'!P39</f>
        <v>6</v>
      </c>
      <c r="K39" s="154">
        <f>'HK1(49)'!S39</f>
        <v>5</v>
      </c>
      <c r="L39" s="155">
        <f>'HK1(49)'!V39</f>
        <v>6</v>
      </c>
      <c r="M39" s="154">
        <f>'HK1(49)'!Y39</f>
        <v>6</v>
      </c>
      <c r="N39" s="154">
        <f>'HK1(49)'!AB39</f>
        <v>5</v>
      </c>
      <c r="O39" s="154">
        <f>'HK2'!M39</f>
        <v>5</v>
      </c>
      <c r="P39" s="154">
        <f>'HK2'!J39</f>
        <v>7</v>
      </c>
      <c r="Q39" s="154">
        <f>'HK2'!P39</f>
        <v>8</v>
      </c>
      <c r="R39" s="154">
        <f>'HK2'!S39</f>
        <v>7</v>
      </c>
      <c r="S39" s="154">
        <f>'HK2'!V39</f>
        <v>3</v>
      </c>
      <c r="T39" s="154">
        <f>'HK2'!Y39</f>
        <v>7</v>
      </c>
      <c r="U39" s="257">
        <f t="shared" si="0"/>
        <v>6.13</v>
      </c>
      <c r="V39" s="260" t="str">
        <f t="shared" si="4"/>
        <v>TB.Khá</v>
      </c>
      <c r="W39" s="207">
        <f t="shared" si="1"/>
        <v>1</v>
      </c>
      <c r="X39" s="207">
        <f t="shared" si="2"/>
        <v>5</v>
      </c>
      <c r="Y39" s="207" t="str">
        <f t="shared" si="3"/>
        <v>Học tiếp</v>
      </c>
      <c r="AA39" s="185"/>
      <c r="AB39" s="185"/>
    </row>
    <row r="40" spans="1:28" s="206" customFormat="1" ht="17.25" customHeight="1">
      <c r="A40" s="207">
        <v>32</v>
      </c>
      <c r="B40" s="63" t="s">
        <v>157</v>
      </c>
      <c r="C40" s="64" t="s">
        <v>154</v>
      </c>
      <c r="D40" s="62" t="s">
        <v>156</v>
      </c>
      <c r="E40" s="65" t="s">
        <v>158</v>
      </c>
      <c r="F40" s="62" t="s">
        <v>159</v>
      </c>
      <c r="G40" s="66" t="s">
        <v>17</v>
      </c>
      <c r="H40" s="153">
        <f>'HK1(49)'!J40</f>
        <v>5</v>
      </c>
      <c r="I40" s="154">
        <f>'HK1(49)'!M40</f>
        <v>8</v>
      </c>
      <c r="J40" s="154">
        <f>'HK1(49)'!P40</f>
        <v>6</v>
      </c>
      <c r="K40" s="154">
        <f>'HK1(49)'!S40</f>
        <v>6</v>
      </c>
      <c r="L40" s="155">
        <f>'HK1(49)'!V40</f>
        <v>9</v>
      </c>
      <c r="M40" s="154">
        <f>'HK1(49)'!Y40</f>
        <v>5</v>
      </c>
      <c r="N40" s="154">
        <f>'HK1(49)'!AB40</f>
        <v>5</v>
      </c>
      <c r="O40" s="154">
        <f>'HK2'!M40</f>
        <v>6</v>
      </c>
      <c r="P40" s="154">
        <f>'HK2'!J40</f>
        <v>5</v>
      </c>
      <c r="Q40" s="154">
        <f>'HK2'!P40</f>
        <v>7</v>
      </c>
      <c r="R40" s="154">
        <f>'HK2'!S40</f>
        <v>9</v>
      </c>
      <c r="S40" s="154">
        <f>'HK2'!V40</f>
        <v>7</v>
      </c>
      <c r="T40" s="154">
        <f>'HK2'!Y40</f>
        <v>7</v>
      </c>
      <c r="U40" s="257">
        <f t="shared" si="0"/>
        <v>6.44</v>
      </c>
      <c r="V40" s="260" t="str">
        <f t="shared" si="4"/>
        <v>TB.Khá</v>
      </c>
      <c r="W40" s="207">
        <f t="shared" si="1"/>
        <v>0</v>
      </c>
      <c r="X40" s="207">
        <f t="shared" si="2"/>
        <v>0</v>
      </c>
      <c r="Y40" s="207" t="str">
        <f t="shared" si="3"/>
        <v>Học tiếp</v>
      </c>
      <c r="AA40" s="185"/>
      <c r="AB40" s="185"/>
    </row>
    <row r="41" spans="1:28" s="206" customFormat="1" ht="17.25" customHeight="1">
      <c r="A41" s="207">
        <v>33</v>
      </c>
      <c r="B41" s="63" t="s">
        <v>161</v>
      </c>
      <c r="C41" s="64" t="s">
        <v>154</v>
      </c>
      <c r="D41" s="62" t="s">
        <v>160</v>
      </c>
      <c r="E41" s="65" t="s">
        <v>162</v>
      </c>
      <c r="F41" s="62" t="s">
        <v>56</v>
      </c>
      <c r="G41" s="66" t="s">
        <v>17</v>
      </c>
      <c r="H41" s="153">
        <f>'HK1(49)'!J41</f>
        <v>9</v>
      </c>
      <c r="I41" s="154">
        <f>'HK1(49)'!M41</f>
        <v>7</v>
      </c>
      <c r="J41" s="154">
        <f>'HK1(49)'!P41</f>
        <v>7</v>
      </c>
      <c r="K41" s="154">
        <f>'HK1(49)'!S41</f>
        <v>5</v>
      </c>
      <c r="L41" s="155">
        <f>'HK1(49)'!V41</f>
        <v>6</v>
      </c>
      <c r="M41" s="154">
        <f>'HK1(49)'!Y41</f>
        <v>7</v>
      </c>
      <c r="N41" s="154">
        <f>'HK1(49)'!AB41</f>
        <v>7</v>
      </c>
      <c r="O41" s="154">
        <f>'HK2'!M41</f>
        <v>5</v>
      </c>
      <c r="P41" s="154">
        <f>'HK2'!J41</f>
        <v>7</v>
      </c>
      <c r="Q41" s="154">
        <f>'HK2'!P41</f>
        <v>7</v>
      </c>
      <c r="R41" s="154">
        <f>'HK2'!S41</f>
        <v>7</v>
      </c>
      <c r="S41" s="154">
        <f>'HK2'!V41</f>
        <v>8</v>
      </c>
      <c r="T41" s="154">
        <f>'HK2'!Y41</f>
        <v>8</v>
      </c>
      <c r="U41" s="257">
        <f aca="true" t="shared" si="5" ref="U41:U57">ROUND(SUMPRODUCT(H41:T41,$H$8:$T$8)/SUMIF($H41:$T41,"&lt;&gt;M",$H$8:$T$8),2)</f>
        <v>6.78</v>
      </c>
      <c r="V41" s="260" t="str">
        <f t="shared" si="4"/>
        <v>TB.Khá</v>
      </c>
      <c r="W41" s="207">
        <f aca="true" t="shared" si="6" ref="W41:W57">COUNTIF(H41:S41,"&lt;5")</f>
        <v>0</v>
      </c>
      <c r="X41" s="207">
        <f aca="true" t="shared" si="7" ref="X41:X57">SUMIF(H41:S41,"&lt;5",$H$8:$S$8)</f>
        <v>0</v>
      </c>
      <c r="Y41" s="207" t="str">
        <f aca="true" t="shared" si="8" ref="Y41:Y57">IF(AND(U41&gt;=5,X41&lt;=25),"Học tiếp",IF(U41&lt;3.5,"Thôi học","Ngừng học"))</f>
        <v>Học tiếp</v>
      </c>
      <c r="AA41" s="185"/>
      <c r="AB41" s="185"/>
    </row>
    <row r="42" spans="1:28" s="206" customFormat="1" ht="17.25" customHeight="1">
      <c r="A42" s="208">
        <v>34</v>
      </c>
      <c r="B42" s="63" t="s">
        <v>164</v>
      </c>
      <c r="C42" s="64" t="s">
        <v>154</v>
      </c>
      <c r="D42" s="62" t="s">
        <v>163</v>
      </c>
      <c r="E42" s="65" t="s">
        <v>165</v>
      </c>
      <c r="F42" s="62" t="s">
        <v>88</v>
      </c>
      <c r="G42" s="66" t="s">
        <v>17</v>
      </c>
      <c r="H42" s="153">
        <f>'HK1(49)'!J42</f>
        <v>5</v>
      </c>
      <c r="I42" s="154">
        <f>'HK1(49)'!M42</f>
        <v>7</v>
      </c>
      <c r="J42" s="154">
        <f>'HK1(49)'!P42</f>
        <v>6</v>
      </c>
      <c r="K42" s="154">
        <f>'HK1(49)'!S42</f>
        <v>5</v>
      </c>
      <c r="L42" s="155">
        <f>'HK1(49)'!V42</f>
        <v>6</v>
      </c>
      <c r="M42" s="154">
        <f>'HK1(49)'!Y42</f>
        <v>7</v>
      </c>
      <c r="N42" s="154">
        <f>'HK1(49)'!AB42</f>
        <v>6</v>
      </c>
      <c r="O42" s="154">
        <f>'HK2'!M42</f>
        <v>5</v>
      </c>
      <c r="P42" s="154">
        <f>'HK2'!J42</f>
        <v>6</v>
      </c>
      <c r="Q42" s="154">
        <f>'HK2'!P42</f>
        <v>6</v>
      </c>
      <c r="R42" s="154">
        <f>'HK2'!S42</f>
        <v>7</v>
      </c>
      <c r="S42" s="154">
        <f>'HK2'!V42</f>
        <v>4</v>
      </c>
      <c r="T42" s="154">
        <f>'HK2'!Y42</f>
        <v>6</v>
      </c>
      <c r="U42" s="257">
        <f t="shared" si="5"/>
        <v>5.69</v>
      </c>
      <c r="V42" s="260" t="str">
        <f t="shared" si="4"/>
        <v>Trung Bình</v>
      </c>
      <c r="W42" s="207">
        <f t="shared" si="6"/>
        <v>1</v>
      </c>
      <c r="X42" s="207">
        <f t="shared" si="7"/>
        <v>5</v>
      </c>
      <c r="Y42" s="207" t="str">
        <f t="shared" si="8"/>
        <v>Học tiếp</v>
      </c>
      <c r="AA42" s="185"/>
      <c r="AB42" s="185"/>
    </row>
    <row r="43" spans="1:28" s="206" customFormat="1" ht="17.25" customHeight="1">
      <c r="A43" s="207">
        <v>35</v>
      </c>
      <c r="B43" s="63" t="s">
        <v>167</v>
      </c>
      <c r="C43" s="64" t="s">
        <v>168</v>
      </c>
      <c r="D43" s="62" t="s">
        <v>166</v>
      </c>
      <c r="E43" s="65" t="s">
        <v>169</v>
      </c>
      <c r="F43" s="62" t="s">
        <v>88</v>
      </c>
      <c r="G43" s="66" t="s">
        <v>17</v>
      </c>
      <c r="H43" s="153">
        <f>'HK1(49)'!J43</f>
        <v>6</v>
      </c>
      <c r="I43" s="154">
        <f>'HK1(49)'!M43</f>
        <v>6</v>
      </c>
      <c r="J43" s="154">
        <f>'HK1(49)'!P43</f>
        <v>5</v>
      </c>
      <c r="K43" s="154">
        <f>'HK1(49)'!S43</f>
        <v>5</v>
      </c>
      <c r="L43" s="155">
        <f>'HK1(49)'!V43</f>
        <v>6</v>
      </c>
      <c r="M43" s="154">
        <f>'HK1(49)'!Y43</f>
        <v>5</v>
      </c>
      <c r="N43" s="154">
        <f>'HK1(49)'!AB43</f>
        <v>5</v>
      </c>
      <c r="O43" s="154">
        <f>'HK2'!M43</f>
        <v>5</v>
      </c>
      <c r="P43" s="154">
        <f>'HK2'!J43</f>
        <v>6</v>
      </c>
      <c r="Q43" s="154">
        <f>'HK2'!P43</f>
        <v>7</v>
      </c>
      <c r="R43" s="154">
        <f>'HK2'!S43</f>
        <v>9</v>
      </c>
      <c r="S43" s="154">
        <f>'HK2'!V43</f>
        <v>5</v>
      </c>
      <c r="T43" s="154">
        <f>'HK2'!Y43</f>
        <v>6</v>
      </c>
      <c r="U43" s="257">
        <f t="shared" si="5"/>
        <v>5.78</v>
      </c>
      <c r="V43" s="260" t="str">
        <f t="shared" si="4"/>
        <v>Trung Bình</v>
      </c>
      <c r="W43" s="207">
        <f t="shared" si="6"/>
        <v>0</v>
      </c>
      <c r="X43" s="207">
        <f t="shared" si="7"/>
        <v>0</v>
      </c>
      <c r="Y43" s="207" t="str">
        <f t="shared" si="8"/>
        <v>Học tiếp</v>
      </c>
      <c r="AA43" s="185"/>
      <c r="AB43" s="185"/>
    </row>
    <row r="44" spans="1:28" s="206" customFormat="1" ht="17.25" customHeight="1">
      <c r="A44" s="207">
        <v>36</v>
      </c>
      <c r="B44" s="63" t="s">
        <v>90</v>
      </c>
      <c r="C44" s="64" t="s">
        <v>171</v>
      </c>
      <c r="D44" s="62" t="s">
        <v>170</v>
      </c>
      <c r="E44" s="65" t="s">
        <v>172</v>
      </c>
      <c r="F44" s="62" t="s">
        <v>133</v>
      </c>
      <c r="G44" s="66" t="s">
        <v>17</v>
      </c>
      <c r="H44" s="153">
        <f>'HK1(49)'!J44</f>
        <v>6</v>
      </c>
      <c r="I44" s="154">
        <f>'HK1(49)'!M44</f>
        <v>7</v>
      </c>
      <c r="J44" s="154">
        <f>'HK1(49)'!P44</f>
        <v>6</v>
      </c>
      <c r="K44" s="154">
        <f>'HK1(49)'!S44</f>
        <v>7</v>
      </c>
      <c r="L44" s="155">
        <f>'HK1(49)'!V44</f>
        <v>6</v>
      </c>
      <c r="M44" s="154">
        <f>'HK1(49)'!Y44</f>
        <v>5</v>
      </c>
      <c r="N44" s="154">
        <f>'HK1(49)'!AB44</f>
        <v>5</v>
      </c>
      <c r="O44" s="154">
        <f>'HK2'!M44</f>
        <v>6</v>
      </c>
      <c r="P44" s="154">
        <f>'HK2'!J44</f>
        <v>7</v>
      </c>
      <c r="Q44" s="154">
        <f>'HK2'!P44</f>
        <v>8</v>
      </c>
      <c r="R44" s="154">
        <f>'HK2'!S44</f>
        <v>8</v>
      </c>
      <c r="S44" s="154">
        <f>'HK2'!V44</f>
        <v>6</v>
      </c>
      <c r="T44" s="154">
        <f>'HK2'!Y44</f>
        <v>6</v>
      </c>
      <c r="U44" s="257">
        <f t="shared" si="5"/>
        <v>6.51</v>
      </c>
      <c r="V44" s="260" t="str">
        <f t="shared" si="4"/>
        <v>TB.Khá</v>
      </c>
      <c r="W44" s="207">
        <f t="shared" si="6"/>
        <v>0</v>
      </c>
      <c r="X44" s="207">
        <f t="shared" si="7"/>
        <v>0</v>
      </c>
      <c r="Y44" s="207" t="str">
        <f t="shared" si="8"/>
        <v>Học tiếp</v>
      </c>
      <c r="AA44" s="185"/>
      <c r="AB44" s="185"/>
    </row>
    <row r="45" spans="1:28" s="206" customFormat="1" ht="17.25" customHeight="1">
      <c r="A45" s="208">
        <v>37</v>
      </c>
      <c r="B45" s="63" t="s">
        <v>174</v>
      </c>
      <c r="C45" s="64" t="s">
        <v>175</v>
      </c>
      <c r="D45" s="62" t="s">
        <v>173</v>
      </c>
      <c r="E45" s="65" t="s">
        <v>176</v>
      </c>
      <c r="F45" s="62" t="s">
        <v>65</v>
      </c>
      <c r="G45" s="66" t="s">
        <v>17</v>
      </c>
      <c r="H45" s="153">
        <f>'HK1(49)'!J45</f>
        <v>7</v>
      </c>
      <c r="I45" s="154">
        <f>'HK1(49)'!M45</f>
        <v>7</v>
      </c>
      <c r="J45" s="154">
        <f>'HK1(49)'!P45</f>
        <v>7</v>
      </c>
      <c r="K45" s="154">
        <f>'HK1(49)'!S45</f>
        <v>5</v>
      </c>
      <c r="L45" s="155">
        <f>'HK1(49)'!V45</f>
        <v>8</v>
      </c>
      <c r="M45" s="154">
        <f>'HK1(49)'!Y45</f>
        <v>8</v>
      </c>
      <c r="N45" s="154">
        <f>'HK1(49)'!AB45</f>
        <v>8</v>
      </c>
      <c r="O45" s="154">
        <f>'HK2'!M45</f>
        <v>7</v>
      </c>
      <c r="P45" s="154">
        <f>'HK2'!J45</f>
        <v>6</v>
      </c>
      <c r="Q45" s="154">
        <f>'HK2'!P45</f>
        <v>8</v>
      </c>
      <c r="R45" s="154">
        <f>'HK2'!S45</f>
        <v>9</v>
      </c>
      <c r="S45" s="154">
        <f>'HK2'!V45</f>
        <v>7</v>
      </c>
      <c r="T45" s="154">
        <f>'HK2'!Y45</f>
        <v>8</v>
      </c>
      <c r="U45" s="257">
        <f t="shared" si="5"/>
        <v>7.04</v>
      </c>
      <c r="V45" s="260" t="str">
        <f t="shared" si="4"/>
        <v>Khá</v>
      </c>
      <c r="W45" s="207">
        <f t="shared" si="6"/>
        <v>0</v>
      </c>
      <c r="X45" s="207">
        <f t="shared" si="7"/>
        <v>0</v>
      </c>
      <c r="Y45" s="207" t="str">
        <f t="shared" si="8"/>
        <v>Học tiếp</v>
      </c>
      <c r="AA45" s="185"/>
      <c r="AB45" s="185"/>
    </row>
    <row r="46" spans="1:28" s="206" customFormat="1" ht="17.25" customHeight="1">
      <c r="A46" s="207">
        <v>38</v>
      </c>
      <c r="B46" s="63" t="s">
        <v>137</v>
      </c>
      <c r="C46" s="64" t="s">
        <v>175</v>
      </c>
      <c r="D46" s="62" t="s">
        <v>177</v>
      </c>
      <c r="E46" s="65" t="s">
        <v>178</v>
      </c>
      <c r="F46" s="62" t="s">
        <v>159</v>
      </c>
      <c r="G46" s="66" t="s">
        <v>17</v>
      </c>
      <c r="H46" s="153">
        <f>'HK1(49)'!J46</f>
        <v>9</v>
      </c>
      <c r="I46" s="154">
        <f>'HK1(49)'!M46</f>
        <v>8</v>
      </c>
      <c r="J46" s="154">
        <f>'HK1(49)'!P46</f>
        <v>5</v>
      </c>
      <c r="K46" s="154">
        <f>'HK1(49)'!S46</f>
        <v>5</v>
      </c>
      <c r="L46" s="155">
        <f>'HK1(49)'!V46</f>
        <v>7</v>
      </c>
      <c r="M46" s="154">
        <f>'HK1(49)'!Y46</f>
        <v>5</v>
      </c>
      <c r="N46" s="154">
        <f>'HK1(49)'!AB46</f>
        <v>6</v>
      </c>
      <c r="O46" s="154">
        <f>'HK2'!M46</f>
        <v>5</v>
      </c>
      <c r="P46" s="154">
        <f>'HK2'!J46</f>
        <v>6</v>
      </c>
      <c r="Q46" s="154">
        <f>'HK2'!P46</f>
        <v>8</v>
      </c>
      <c r="R46" s="154">
        <f>'HK2'!S46</f>
        <v>9</v>
      </c>
      <c r="S46" s="154">
        <f>'HK2'!V46</f>
        <v>6</v>
      </c>
      <c r="T46" s="154">
        <f>'HK2'!Y46</f>
        <v>5</v>
      </c>
      <c r="U46" s="257">
        <f t="shared" si="5"/>
        <v>6.44</v>
      </c>
      <c r="V46" s="260" t="str">
        <f t="shared" si="4"/>
        <v>TB.Khá</v>
      </c>
      <c r="W46" s="207">
        <f t="shared" si="6"/>
        <v>0</v>
      </c>
      <c r="X46" s="207">
        <f t="shared" si="7"/>
        <v>0</v>
      </c>
      <c r="Y46" s="207" t="str">
        <f t="shared" si="8"/>
        <v>Học tiếp</v>
      </c>
      <c r="AA46" s="185"/>
      <c r="AB46" s="185"/>
    </row>
    <row r="47" spans="1:28" s="206" customFormat="1" ht="17.25" customHeight="1">
      <c r="A47" s="207">
        <v>39</v>
      </c>
      <c r="B47" s="63" t="s">
        <v>180</v>
      </c>
      <c r="C47" s="64" t="s">
        <v>175</v>
      </c>
      <c r="D47" s="62" t="s">
        <v>179</v>
      </c>
      <c r="E47" s="65" t="s">
        <v>181</v>
      </c>
      <c r="F47" s="62" t="s">
        <v>65</v>
      </c>
      <c r="G47" s="66" t="s">
        <v>17</v>
      </c>
      <c r="H47" s="153">
        <f>'HK1(49)'!J47</f>
        <v>5</v>
      </c>
      <c r="I47" s="154">
        <f>'HK1(49)'!M47</f>
        <v>7</v>
      </c>
      <c r="J47" s="154">
        <f>'HK1(49)'!P47</f>
        <v>7</v>
      </c>
      <c r="K47" s="154">
        <f>'HK1(49)'!S47</f>
        <v>6</v>
      </c>
      <c r="L47" s="155">
        <f>'HK1(49)'!V47</f>
        <v>5</v>
      </c>
      <c r="M47" s="154">
        <f>'HK1(49)'!Y47</f>
        <v>5</v>
      </c>
      <c r="N47" s="154">
        <f>'HK1(49)'!AB47</f>
        <v>8</v>
      </c>
      <c r="O47" s="154">
        <f>'HK2'!M47</f>
        <v>0</v>
      </c>
      <c r="P47" s="154">
        <f>'HK2'!J47</f>
        <v>0</v>
      </c>
      <c r="Q47" s="154">
        <f>'HK2'!P47</f>
        <v>2</v>
      </c>
      <c r="R47" s="154">
        <f>'HK2'!S47</f>
        <v>0</v>
      </c>
      <c r="S47" s="154">
        <f>'HK2'!V47</f>
        <v>0</v>
      </c>
      <c r="T47" s="154">
        <f>'HK2'!Y47</f>
        <v>7</v>
      </c>
      <c r="U47" s="257">
        <f t="shared" si="5"/>
        <v>3.16</v>
      </c>
      <c r="V47" s="260" t="str">
        <f t="shared" si="4"/>
        <v>Kém</v>
      </c>
      <c r="W47" s="207">
        <f t="shared" si="6"/>
        <v>5</v>
      </c>
      <c r="X47" s="207">
        <f t="shared" si="7"/>
        <v>22</v>
      </c>
      <c r="Y47" s="207" t="str">
        <f t="shared" si="8"/>
        <v>Thôi học</v>
      </c>
      <c r="AA47" s="185"/>
      <c r="AB47" s="185"/>
    </row>
    <row r="48" spans="1:28" s="206" customFormat="1" ht="17.25" customHeight="1">
      <c r="A48" s="208">
        <v>40</v>
      </c>
      <c r="B48" s="63" t="s">
        <v>183</v>
      </c>
      <c r="C48" s="64" t="s">
        <v>184</v>
      </c>
      <c r="D48" s="62" t="s">
        <v>182</v>
      </c>
      <c r="E48" s="65" t="s">
        <v>185</v>
      </c>
      <c r="F48" s="62" t="s">
        <v>115</v>
      </c>
      <c r="G48" s="66" t="s">
        <v>17</v>
      </c>
      <c r="H48" s="153">
        <f>'HK1(49)'!J48</f>
        <v>7</v>
      </c>
      <c r="I48" s="154">
        <f>'HK1(49)'!M48</f>
        <v>7</v>
      </c>
      <c r="J48" s="154">
        <f>'HK1(49)'!P48</f>
        <v>6</v>
      </c>
      <c r="K48" s="154">
        <f>'HK1(49)'!S48</f>
        <v>7</v>
      </c>
      <c r="L48" s="155">
        <f>'HK1(49)'!V48</f>
        <v>6</v>
      </c>
      <c r="M48" s="154">
        <f>'HK1(49)'!Y48</f>
        <v>6</v>
      </c>
      <c r="N48" s="154">
        <f>'HK1(49)'!AB48</f>
        <v>8</v>
      </c>
      <c r="O48" s="154">
        <f>'HK2'!M48</f>
        <v>5</v>
      </c>
      <c r="P48" s="154">
        <f>'HK2'!J48</f>
        <v>7</v>
      </c>
      <c r="Q48" s="154">
        <f>'HK2'!P48</f>
        <v>8</v>
      </c>
      <c r="R48" s="154">
        <f>'HK2'!S48</f>
        <v>9</v>
      </c>
      <c r="S48" s="154">
        <f>'HK2'!V48</f>
        <v>7</v>
      </c>
      <c r="T48" s="154">
        <f>'HK2'!Y48</f>
        <v>5</v>
      </c>
      <c r="U48" s="257">
        <f t="shared" si="5"/>
        <v>6.76</v>
      </c>
      <c r="V48" s="260" t="str">
        <f t="shared" si="4"/>
        <v>TB.Khá</v>
      </c>
      <c r="W48" s="207">
        <f t="shared" si="6"/>
        <v>0</v>
      </c>
      <c r="X48" s="207">
        <f t="shared" si="7"/>
        <v>0</v>
      </c>
      <c r="Y48" s="207" t="str">
        <f t="shared" si="8"/>
        <v>Học tiếp</v>
      </c>
      <c r="AA48" s="185"/>
      <c r="AB48" s="185"/>
    </row>
    <row r="49" spans="1:28" s="206" customFormat="1" ht="17.25" customHeight="1">
      <c r="A49" s="207">
        <v>41</v>
      </c>
      <c r="B49" s="63" t="s">
        <v>187</v>
      </c>
      <c r="C49" s="64" t="s">
        <v>188</v>
      </c>
      <c r="D49" s="62" t="s">
        <v>186</v>
      </c>
      <c r="E49" s="65" t="s">
        <v>189</v>
      </c>
      <c r="F49" s="62" t="s">
        <v>36</v>
      </c>
      <c r="G49" s="66" t="s">
        <v>17</v>
      </c>
      <c r="H49" s="153">
        <f>'HK1(49)'!J49</f>
        <v>1</v>
      </c>
      <c r="I49" s="154">
        <f>'HK1(49)'!M49</f>
        <v>2</v>
      </c>
      <c r="J49" s="154">
        <f>'HK1(49)'!P49</f>
        <v>0</v>
      </c>
      <c r="K49" s="154">
        <f>'HK1(49)'!S49</f>
        <v>0</v>
      </c>
      <c r="L49" s="155">
        <f>'HK1(49)'!V49</f>
        <v>0</v>
      </c>
      <c r="M49" s="154">
        <f>'HK1(49)'!Y49</f>
        <v>1</v>
      </c>
      <c r="N49" s="154">
        <f>'HK1(49)'!AB49</f>
        <v>0</v>
      </c>
      <c r="O49" s="154">
        <f>'HK2'!M49</f>
        <v>0</v>
      </c>
      <c r="P49" s="154">
        <f>'HK2'!J49</f>
        <v>0</v>
      </c>
      <c r="Q49" s="154">
        <f>'HK2'!P49</f>
        <v>0</v>
      </c>
      <c r="R49" s="154">
        <f>'HK2'!S49</f>
        <v>0</v>
      </c>
      <c r="S49" s="154">
        <f>'HK2'!V49</f>
        <v>0</v>
      </c>
      <c r="T49" s="154">
        <f>'HK2'!Y49</f>
        <v>0</v>
      </c>
      <c r="U49" s="257">
        <f t="shared" si="5"/>
        <v>0.31</v>
      </c>
      <c r="V49" s="260" t="str">
        <f t="shared" si="4"/>
        <v>Kém</v>
      </c>
      <c r="W49" s="207">
        <f t="shared" si="6"/>
        <v>12</v>
      </c>
      <c r="X49" s="207">
        <f t="shared" si="7"/>
        <v>45</v>
      </c>
      <c r="Y49" s="207" t="str">
        <f t="shared" si="8"/>
        <v>Thôi học</v>
      </c>
      <c r="AA49" s="185"/>
      <c r="AB49" s="185"/>
    </row>
    <row r="50" spans="1:28" s="206" customFormat="1" ht="17.25" customHeight="1">
      <c r="A50" s="207">
        <v>42</v>
      </c>
      <c r="B50" s="63" t="s">
        <v>191</v>
      </c>
      <c r="C50" s="64" t="s">
        <v>192</v>
      </c>
      <c r="D50" s="62" t="s">
        <v>190</v>
      </c>
      <c r="E50" s="65" t="s">
        <v>193</v>
      </c>
      <c r="F50" s="62" t="s">
        <v>129</v>
      </c>
      <c r="G50" s="66" t="s">
        <v>17</v>
      </c>
      <c r="H50" s="153">
        <f>'HK1(49)'!J50</f>
        <v>10</v>
      </c>
      <c r="I50" s="154">
        <f>'HK1(49)'!M50</f>
        <v>8</v>
      </c>
      <c r="J50" s="154">
        <f>'HK1(49)'!P50</f>
        <v>7</v>
      </c>
      <c r="K50" s="154">
        <f>'HK1(49)'!S50</f>
        <v>5</v>
      </c>
      <c r="L50" s="155">
        <f>'HK1(49)'!V50</f>
        <v>9</v>
      </c>
      <c r="M50" s="154">
        <f>'HK1(49)'!Y50</f>
        <v>6</v>
      </c>
      <c r="N50" s="154">
        <f>'HK1(49)'!AB50</f>
        <v>7</v>
      </c>
      <c r="O50" s="154">
        <f>'HK2'!M50</f>
        <v>5</v>
      </c>
      <c r="P50" s="154">
        <f>'HK2'!J50</f>
        <v>7</v>
      </c>
      <c r="Q50" s="154">
        <f>'HK2'!P50</f>
        <v>8</v>
      </c>
      <c r="R50" s="154">
        <f>'HK2'!S50</f>
        <v>8</v>
      </c>
      <c r="S50" s="154">
        <f>'HK2'!V50</f>
        <v>7</v>
      </c>
      <c r="T50" s="154">
        <f>'HK2'!Y50</f>
        <v>8</v>
      </c>
      <c r="U50" s="257">
        <f t="shared" si="5"/>
        <v>7.09</v>
      </c>
      <c r="V50" s="260" t="str">
        <f t="shared" si="4"/>
        <v>Khá</v>
      </c>
      <c r="W50" s="207">
        <f t="shared" si="6"/>
        <v>0</v>
      </c>
      <c r="X50" s="207">
        <f t="shared" si="7"/>
        <v>0</v>
      </c>
      <c r="Y50" s="207" t="str">
        <f t="shared" si="8"/>
        <v>Học tiếp</v>
      </c>
      <c r="AA50" s="185"/>
      <c r="AB50" s="185"/>
    </row>
    <row r="51" spans="1:28" s="206" customFormat="1" ht="17.25" customHeight="1">
      <c r="A51" s="208">
        <v>43</v>
      </c>
      <c r="B51" s="63" t="s">
        <v>195</v>
      </c>
      <c r="C51" s="64" t="s">
        <v>196</v>
      </c>
      <c r="D51" s="62" t="s">
        <v>194</v>
      </c>
      <c r="E51" s="65" t="s">
        <v>197</v>
      </c>
      <c r="F51" s="62" t="s">
        <v>65</v>
      </c>
      <c r="G51" s="66" t="s">
        <v>17</v>
      </c>
      <c r="H51" s="153">
        <f>'HK1(49)'!J51</f>
        <v>6</v>
      </c>
      <c r="I51" s="154">
        <f>'HK1(49)'!M51</f>
        <v>6</v>
      </c>
      <c r="J51" s="154">
        <f>'HK1(49)'!P51</f>
        <v>6</v>
      </c>
      <c r="K51" s="154">
        <f>'HK1(49)'!S51</f>
        <v>5</v>
      </c>
      <c r="L51" s="155">
        <f>'HK1(49)'!V51</f>
        <v>5</v>
      </c>
      <c r="M51" s="154">
        <f>'HK1(49)'!Y51</f>
        <v>7</v>
      </c>
      <c r="N51" s="154">
        <f>'HK1(49)'!AB51</f>
        <v>7</v>
      </c>
      <c r="O51" s="154">
        <f>'HK2'!M51</f>
        <v>5</v>
      </c>
      <c r="P51" s="154">
        <f>'HK2'!J51</f>
        <v>5</v>
      </c>
      <c r="Q51" s="154">
        <f>'HK2'!P51</f>
        <v>8</v>
      </c>
      <c r="R51" s="154">
        <f>'HK2'!S51</f>
        <v>10</v>
      </c>
      <c r="S51" s="154">
        <f>'HK2'!V51</f>
        <v>7</v>
      </c>
      <c r="T51" s="154">
        <f>'HK2'!Y51</f>
        <v>7</v>
      </c>
      <c r="U51" s="257">
        <f t="shared" si="5"/>
        <v>6.24</v>
      </c>
      <c r="V51" s="260" t="str">
        <f t="shared" si="4"/>
        <v>TB.Khá</v>
      </c>
      <c r="W51" s="207">
        <f t="shared" si="6"/>
        <v>0</v>
      </c>
      <c r="X51" s="207">
        <f t="shared" si="7"/>
        <v>0</v>
      </c>
      <c r="Y51" s="207" t="str">
        <f t="shared" si="8"/>
        <v>Học tiếp</v>
      </c>
      <c r="AA51" s="185"/>
      <c r="AB51" s="185"/>
    </row>
    <row r="52" spans="1:28" s="206" customFormat="1" ht="17.25" customHeight="1">
      <c r="A52" s="207">
        <v>44</v>
      </c>
      <c r="B52" s="63" t="s">
        <v>199</v>
      </c>
      <c r="C52" s="64" t="s">
        <v>200</v>
      </c>
      <c r="D52" s="62" t="s">
        <v>198</v>
      </c>
      <c r="E52" s="65" t="s">
        <v>201</v>
      </c>
      <c r="F52" s="62" t="s">
        <v>36</v>
      </c>
      <c r="G52" s="66" t="s">
        <v>17</v>
      </c>
      <c r="H52" s="153">
        <f>'HK1(49)'!J52</f>
        <v>6</v>
      </c>
      <c r="I52" s="154">
        <f>'HK1(49)'!M52</f>
        <v>7</v>
      </c>
      <c r="J52" s="154">
        <f>'HK1(49)'!P52</f>
        <v>7</v>
      </c>
      <c r="K52" s="154">
        <f>'HK1(49)'!S52</f>
        <v>5</v>
      </c>
      <c r="L52" s="155">
        <f>'HK1(49)'!V52</f>
        <v>7</v>
      </c>
      <c r="M52" s="154">
        <f>'HK1(49)'!Y52</f>
        <v>6</v>
      </c>
      <c r="N52" s="154">
        <f>'HK1(49)'!AB52</f>
        <v>6</v>
      </c>
      <c r="O52" s="154">
        <f>'HK2'!M52</f>
        <v>5</v>
      </c>
      <c r="P52" s="154">
        <f>'HK2'!J52</f>
        <v>6</v>
      </c>
      <c r="Q52" s="154">
        <f>'HK2'!P52</f>
        <v>7</v>
      </c>
      <c r="R52" s="154">
        <f>'HK2'!S52</f>
        <v>8</v>
      </c>
      <c r="S52" s="154">
        <f>'HK2'!V52</f>
        <v>5</v>
      </c>
      <c r="T52" s="154">
        <f>'HK2'!Y52</f>
        <v>8</v>
      </c>
      <c r="U52" s="257">
        <f t="shared" si="5"/>
        <v>6.11</v>
      </c>
      <c r="V52" s="260" t="str">
        <f t="shared" si="4"/>
        <v>TB.Khá</v>
      </c>
      <c r="W52" s="207">
        <f t="shared" si="6"/>
        <v>0</v>
      </c>
      <c r="X52" s="207">
        <f t="shared" si="7"/>
        <v>0</v>
      </c>
      <c r="Y52" s="207" t="str">
        <f t="shared" si="8"/>
        <v>Học tiếp</v>
      </c>
      <c r="AA52" s="185"/>
      <c r="AB52" s="185"/>
    </row>
    <row r="53" spans="1:28" s="206" customFormat="1" ht="17.25" customHeight="1">
      <c r="A53" s="207">
        <v>45</v>
      </c>
      <c r="B53" s="63" t="s">
        <v>203</v>
      </c>
      <c r="C53" s="64" t="s">
        <v>204</v>
      </c>
      <c r="D53" s="62" t="s">
        <v>202</v>
      </c>
      <c r="E53" s="65" t="s">
        <v>205</v>
      </c>
      <c r="F53" s="62" t="s">
        <v>206</v>
      </c>
      <c r="G53" s="66" t="s">
        <v>17</v>
      </c>
      <c r="H53" s="153">
        <f>'HK1(49)'!J53</f>
        <v>6</v>
      </c>
      <c r="I53" s="154">
        <f>'HK1(49)'!M53</f>
        <v>7</v>
      </c>
      <c r="J53" s="154">
        <f>'HK1(49)'!P53</f>
        <v>7</v>
      </c>
      <c r="K53" s="154">
        <f>'HK1(49)'!S53</f>
        <v>5</v>
      </c>
      <c r="L53" s="155">
        <f>'HK1(49)'!V53</f>
        <v>7</v>
      </c>
      <c r="M53" s="154">
        <f>'HK1(49)'!Y53</f>
        <v>6</v>
      </c>
      <c r="N53" s="154">
        <f>'HK1(49)'!AB53</f>
        <v>7</v>
      </c>
      <c r="O53" s="154">
        <f>'HK2'!M53</f>
        <v>0</v>
      </c>
      <c r="P53" s="154">
        <f>'HK2'!J53</f>
        <v>6</v>
      </c>
      <c r="Q53" s="154">
        <f>'HK2'!P53</f>
        <v>2</v>
      </c>
      <c r="R53" s="154">
        <f>'HK2'!S53</f>
        <v>3</v>
      </c>
      <c r="S53" s="154">
        <f>'HK2'!V53</f>
        <v>0</v>
      </c>
      <c r="T53" s="154">
        <f>'HK2'!Y53</f>
        <v>0</v>
      </c>
      <c r="U53" s="257">
        <f t="shared" si="5"/>
        <v>4.22</v>
      </c>
      <c r="V53" s="260" t="str">
        <f t="shared" si="4"/>
        <v>Yếu</v>
      </c>
      <c r="W53" s="207">
        <f t="shared" si="6"/>
        <v>4</v>
      </c>
      <c r="X53" s="207">
        <f t="shared" si="7"/>
        <v>17</v>
      </c>
      <c r="Y53" s="207" t="str">
        <f t="shared" si="8"/>
        <v>Ngừng học</v>
      </c>
      <c r="AA53" s="185"/>
      <c r="AB53" s="185"/>
    </row>
    <row r="54" spans="1:28" s="206" customFormat="1" ht="17.25" customHeight="1">
      <c r="A54" s="208">
        <v>46</v>
      </c>
      <c r="B54" s="63" t="s">
        <v>208</v>
      </c>
      <c r="C54" s="64" t="s">
        <v>209</v>
      </c>
      <c r="D54" s="62" t="s">
        <v>207</v>
      </c>
      <c r="E54" s="65" t="s">
        <v>210</v>
      </c>
      <c r="F54" s="62" t="s">
        <v>46</v>
      </c>
      <c r="G54" s="66" t="s">
        <v>17</v>
      </c>
      <c r="H54" s="153">
        <f>'HK1(49)'!J54</f>
        <v>7</v>
      </c>
      <c r="I54" s="154">
        <f>'HK1(49)'!M54</f>
        <v>7</v>
      </c>
      <c r="J54" s="154">
        <f>'HK1(49)'!P54</f>
        <v>6</v>
      </c>
      <c r="K54" s="154">
        <f>'HK1(49)'!S54</f>
        <v>5</v>
      </c>
      <c r="L54" s="155">
        <f>'HK1(49)'!V54</f>
        <v>7</v>
      </c>
      <c r="M54" s="154">
        <f>'HK1(49)'!Y54</f>
        <v>7</v>
      </c>
      <c r="N54" s="154">
        <f>'HK1(49)'!AB54</f>
        <v>8</v>
      </c>
      <c r="O54" s="154">
        <f>'HK2'!M54</f>
        <v>5</v>
      </c>
      <c r="P54" s="154">
        <f>'HK2'!J54</f>
        <v>5</v>
      </c>
      <c r="Q54" s="154">
        <f>'HK2'!P54</f>
        <v>8</v>
      </c>
      <c r="R54" s="154">
        <f>'HK2'!S54</f>
        <v>8</v>
      </c>
      <c r="S54" s="154">
        <f>'HK2'!V54</f>
        <v>5</v>
      </c>
      <c r="T54" s="154">
        <f>'HK2'!Y54</f>
        <v>8</v>
      </c>
      <c r="U54" s="257">
        <f t="shared" si="5"/>
        <v>6.18</v>
      </c>
      <c r="V54" s="260" t="str">
        <f t="shared" si="4"/>
        <v>TB.Khá</v>
      </c>
      <c r="W54" s="207">
        <f t="shared" si="6"/>
        <v>0</v>
      </c>
      <c r="X54" s="207">
        <f t="shared" si="7"/>
        <v>0</v>
      </c>
      <c r="Y54" s="207" t="str">
        <f t="shared" si="8"/>
        <v>Học tiếp</v>
      </c>
      <c r="AA54" s="185"/>
      <c r="AB54" s="185"/>
    </row>
    <row r="55" spans="1:28" s="206" customFormat="1" ht="17.25" customHeight="1">
      <c r="A55" s="207">
        <v>47</v>
      </c>
      <c r="B55" s="63" t="s">
        <v>212</v>
      </c>
      <c r="C55" s="64" t="s">
        <v>209</v>
      </c>
      <c r="D55" s="62" t="s">
        <v>211</v>
      </c>
      <c r="E55" s="65" t="s">
        <v>213</v>
      </c>
      <c r="F55" s="62" t="s">
        <v>98</v>
      </c>
      <c r="G55" s="66" t="s">
        <v>17</v>
      </c>
      <c r="H55" s="153">
        <f>'HK1(49)'!J55</f>
        <v>5</v>
      </c>
      <c r="I55" s="154">
        <f>'HK1(49)'!M55</f>
        <v>7</v>
      </c>
      <c r="J55" s="154">
        <f>'HK1(49)'!P55</f>
        <v>7</v>
      </c>
      <c r="K55" s="154">
        <f>'HK1(49)'!S55</f>
        <v>5</v>
      </c>
      <c r="L55" s="155">
        <f>'HK1(49)'!V55</f>
        <v>8</v>
      </c>
      <c r="M55" s="154">
        <f>'HK1(49)'!Y55</f>
        <v>7</v>
      </c>
      <c r="N55" s="154">
        <f>'HK1(49)'!AB55</f>
        <v>6</v>
      </c>
      <c r="O55" s="154">
        <f>'HK2'!M55</f>
        <v>5</v>
      </c>
      <c r="P55" s="154">
        <f>'HK2'!J55</f>
        <v>6</v>
      </c>
      <c r="Q55" s="154">
        <f>'HK2'!P55</f>
        <v>8</v>
      </c>
      <c r="R55" s="154">
        <f>'HK2'!S55</f>
        <v>8</v>
      </c>
      <c r="S55" s="154">
        <f>'HK2'!V55</f>
        <v>6</v>
      </c>
      <c r="T55" s="154">
        <f>'HK2'!Y55</f>
        <v>8</v>
      </c>
      <c r="U55" s="257">
        <f t="shared" si="5"/>
        <v>6.38</v>
      </c>
      <c r="V55" s="260" t="str">
        <f t="shared" si="4"/>
        <v>TB.Khá</v>
      </c>
      <c r="W55" s="207">
        <f t="shared" si="6"/>
        <v>0</v>
      </c>
      <c r="X55" s="207">
        <f t="shared" si="7"/>
        <v>0</v>
      </c>
      <c r="Y55" s="207" t="str">
        <f t="shared" si="8"/>
        <v>Học tiếp</v>
      </c>
      <c r="AA55" s="185"/>
      <c r="AB55" s="185"/>
    </row>
    <row r="56" spans="1:28" s="206" customFormat="1" ht="17.25" customHeight="1">
      <c r="A56" s="207">
        <v>48</v>
      </c>
      <c r="B56" s="63" t="s">
        <v>215</v>
      </c>
      <c r="C56" s="64" t="s">
        <v>209</v>
      </c>
      <c r="D56" s="62" t="s">
        <v>214</v>
      </c>
      <c r="E56" s="65" t="s">
        <v>216</v>
      </c>
      <c r="F56" s="62" t="s">
        <v>217</v>
      </c>
      <c r="G56" s="66" t="s">
        <v>17</v>
      </c>
      <c r="H56" s="153">
        <f>'HK1(49)'!J56</f>
        <v>6</v>
      </c>
      <c r="I56" s="154">
        <f>'HK1(49)'!M56</f>
        <v>6</v>
      </c>
      <c r="J56" s="154">
        <f>'HK1(49)'!P56</f>
        <v>8</v>
      </c>
      <c r="K56" s="154">
        <f>'HK1(49)'!S56</f>
        <v>5</v>
      </c>
      <c r="L56" s="155">
        <f>'HK1(49)'!V56</f>
        <v>6</v>
      </c>
      <c r="M56" s="154">
        <f>'HK1(49)'!Y56</f>
        <v>6</v>
      </c>
      <c r="N56" s="154">
        <f>'HK1(49)'!AB56</f>
        <v>8</v>
      </c>
      <c r="O56" s="154">
        <f>'HK2'!M56</f>
        <v>5</v>
      </c>
      <c r="P56" s="154">
        <f>'HK2'!J56</f>
        <v>7</v>
      </c>
      <c r="Q56" s="154">
        <f>'HK2'!P56</f>
        <v>8</v>
      </c>
      <c r="R56" s="154">
        <f>'HK2'!S56</f>
        <v>9</v>
      </c>
      <c r="S56" s="154">
        <f>'HK2'!V56</f>
        <v>6</v>
      </c>
      <c r="T56" s="154">
        <f>'HK2'!Y56</f>
        <v>8</v>
      </c>
      <c r="U56" s="257">
        <f t="shared" si="5"/>
        <v>6.44</v>
      </c>
      <c r="V56" s="260" t="str">
        <f t="shared" si="4"/>
        <v>TB.Khá</v>
      </c>
      <c r="W56" s="207">
        <f t="shared" si="6"/>
        <v>0</v>
      </c>
      <c r="X56" s="207">
        <f t="shared" si="7"/>
        <v>0</v>
      </c>
      <c r="Y56" s="207" t="str">
        <f t="shared" si="8"/>
        <v>Học tiếp</v>
      </c>
      <c r="AA56" s="185"/>
      <c r="AB56" s="185"/>
    </row>
    <row r="57" spans="1:28" s="206" customFormat="1" ht="17.25" customHeight="1">
      <c r="A57" s="214">
        <v>49</v>
      </c>
      <c r="B57" s="115" t="s">
        <v>219</v>
      </c>
      <c r="C57" s="116" t="s">
        <v>220</v>
      </c>
      <c r="D57" s="103" t="s">
        <v>218</v>
      </c>
      <c r="E57" s="117" t="s">
        <v>221</v>
      </c>
      <c r="F57" s="103" t="s">
        <v>222</v>
      </c>
      <c r="G57" s="118" t="s">
        <v>17</v>
      </c>
      <c r="H57" s="261">
        <f>'HK1(49)'!J57</f>
        <v>7</v>
      </c>
      <c r="I57" s="262">
        <f>'HK1(49)'!M57</f>
        <v>7</v>
      </c>
      <c r="J57" s="262">
        <f>'HK1(49)'!P57</f>
        <v>7</v>
      </c>
      <c r="K57" s="262">
        <f>'HK1(49)'!S57</f>
        <v>6</v>
      </c>
      <c r="L57" s="263">
        <f>'HK1(49)'!V57</f>
        <v>7</v>
      </c>
      <c r="M57" s="262">
        <f>'HK1(49)'!Y57</f>
        <v>9</v>
      </c>
      <c r="N57" s="262">
        <f>'HK1(49)'!AB57</f>
        <v>5</v>
      </c>
      <c r="O57" s="262">
        <f>'HK2'!M57</f>
        <v>5</v>
      </c>
      <c r="P57" s="262">
        <f>'HK2'!J57</f>
        <v>8</v>
      </c>
      <c r="Q57" s="262">
        <f>'HK2'!P57</f>
        <v>8</v>
      </c>
      <c r="R57" s="262">
        <f>'HK2'!S57</f>
        <v>9</v>
      </c>
      <c r="S57" s="262">
        <f>'HK2'!V57</f>
        <v>7</v>
      </c>
      <c r="T57" s="262">
        <f>'HK2'!Y57</f>
        <v>6</v>
      </c>
      <c r="U57" s="258">
        <f t="shared" si="5"/>
        <v>7.18</v>
      </c>
      <c r="V57" s="209" t="str">
        <f t="shared" si="4"/>
        <v>Khá</v>
      </c>
      <c r="W57" s="215">
        <f t="shared" si="6"/>
        <v>0</v>
      </c>
      <c r="X57" s="215">
        <f t="shared" si="7"/>
        <v>0</v>
      </c>
      <c r="Y57" s="215" t="str">
        <f t="shared" si="8"/>
        <v>Học tiếp</v>
      </c>
      <c r="AA57" s="185"/>
      <c r="AB57" s="185"/>
    </row>
    <row r="58" spans="1:35" s="224" customFormat="1" ht="27.75" customHeight="1">
      <c r="A58" s="216"/>
      <c r="B58" s="217"/>
      <c r="C58" s="217"/>
      <c r="D58" s="218"/>
      <c r="E58" s="219"/>
      <c r="F58" s="218"/>
      <c r="G58" s="218"/>
      <c r="H58" s="220"/>
      <c r="I58" s="221"/>
      <c r="J58" s="221"/>
      <c r="K58" s="221"/>
      <c r="L58" s="221"/>
      <c r="M58" s="221"/>
      <c r="N58" s="221"/>
      <c r="O58" s="221"/>
      <c r="P58" s="221"/>
      <c r="Q58" s="222"/>
      <c r="R58" s="222"/>
      <c r="S58" s="223"/>
      <c r="T58" s="223"/>
      <c r="U58" s="212"/>
      <c r="V58" s="212"/>
      <c r="W58" s="212"/>
      <c r="X58" s="212"/>
      <c r="Z58" s="213"/>
      <c r="AA58" s="185"/>
      <c r="AB58" s="185"/>
      <c r="AC58" s="213"/>
      <c r="AD58" s="213"/>
      <c r="AE58" s="213"/>
      <c r="AF58" s="213"/>
      <c r="AG58" s="213"/>
      <c r="AH58" s="213"/>
      <c r="AI58" s="213"/>
    </row>
  </sheetData>
  <sheetProtection/>
  <mergeCells count="3">
    <mergeCell ref="A4:Y4"/>
    <mergeCell ref="A5:Y5"/>
    <mergeCell ref="A8:G8"/>
  </mergeCells>
  <printOptions/>
  <pageMargins left="0.49" right="0.3" top="0.58" bottom="0.5" header="0.17" footer="0.22"/>
  <pageSetup horizontalDpi="300" verticalDpi="300" orientation="landscape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2012-03-23T02:47:15Z</cp:lastPrinted>
  <dcterms:created xsi:type="dcterms:W3CDTF">2012-03-07T03:36:05Z</dcterms:created>
  <dcterms:modified xsi:type="dcterms:W3CDTF">2012-08-21T04:04:37Z</dcterms:modified>
  <cp:category/>
  <cp:version/>
  <cp:contentType/>
  <cp:contentStatus/>
</cp:coreProperties>
</file>