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425" activeTab="2"/>
  </bookViews>
  <sheets>
    <sheet name="D11CQQT02-N(85+2)" sheetId="1" r:id="rId1"/>
    <sheet name="HK1(87)" sheetId="2" r:id="rId2"/>
    <sheet name="HK2" sheetId="3" r:id="rId3"/>
    <sheet name="XET LEN LOP" sheetId="4" r:id="rId4"/>
    <sheet name="nam 1_merge" sheetId="5" r:id="rId5"/>
  </sheets>
  <externalReferences>
    <externalReference r:id="rId8"/>
  </externalReferences>
  <definedNames>
    <definedName name="_Fill" hidden="1">#REF!</definedName>
    <definedName name="_xlnm._FilterDatabase" localSheetId="0" hidden="1">'D11CQQT02-N(85+2)'!$A$9:$H$94</definedName>
    <definedName name="_xlnm._FilterDatabase" localSheetId="1" hidden="1">'HK1(87)'!$A$7:$AD$94</definedName>
    <definedName name="_xlnm._FilterDatabase" localSheetId="2" hidden="1">'HK2'!$A$7:$AA$95</definedName>
    <definedName name="_xlnm.Print_Area" localSheetId="1">'HK1(87)'!$A$1:$AD$103</definedName>
    <definedName name="_xlnm.Print_Area" localSheetId="2">'HK2'!$A$1:$AA$103</definedName>
    <definedName name="_xlnm.Print_Area" localSheetId="3">'XET LEN LOP'!$A$1:$Y$103</definedName>
    <definedName name="_xlnm.Print_Titles" localSheetId="0">'D11CQQT02-N(85+2)'!$9:$9</definedName>
    <definedName name="_xlnm.Print_Titles" localSheetId="1">'HK1(87)'!$7:$8</definedName>
    <definedName name="_xlnm.Print_Titles" localSheetId="2">'HK2'!$7:$8</definedName>
    <definedName name="_xlnm.Print_Titles" localSheetId="4">'nam 1_merge'!$1:$2</definedName>
    <definedName name="_xlnm.Print_Titles" localSheetId="3">'XET LEN LOP'!$8:$9</definedName>
  </definedNames>
  <calcPr fullCalcOnLoad="1"/>
</workbook>
</file>

<file path=xl/sharedStrings.xml><?xml version="1.0" encoding="utf-8"?>
<sst xmlns="http://schemas.openxmlformats.org/spreadsheetml/2006/main" count="3379" uniqueCount="488">
  <si>
    <t xml:space="preserve">HỌC VIỆN CÔNG NGHỆ BƯU CHÍNH VIỄN THÔNG </t>
  </si>
  <si>
    <t>CỘNG HOÀ XÃ HỘI CHỦ NGHĨA VIỆT NAM</t>
  </si>
  <si>
    <t>CƠ SỞ TẠI TP.HỒ CHÍ MINH</t>
  </si>
  <si>
    <t>Độc lập - Tự do - Hạnh phúc</t>
  </si>
  <si>
    <t>PHÒNG GIÁO VỤ &amp; CÔNG TÁC SINH VIÊN</t>
  </si>
  <si>
    <t>DANH SÁCH LỚP D11CQQT02-N
HỆ ĐẠI HỌC CHÍNH QUY - NGÀNH QUẢN TRỊ KINH DOANH</t>
  </si>
  <si>
    <t>STT</t>
  </si>
  <si>
    <t xml:space="preserve">Mã sinh viên </t>
  </si>
  <si>
    <t>Họ và đệm</t>
  </si>
  <si>
    <t>Tên</t>
  </si>
  <si>
    <t>Giới tính</t>
  </si>
  <si>
    <t>Ngày sinh</t>
  </si>
  <si>
    <t>Nơi sinh</t>
  </si>
  <si>
    <t>Ghi chú</t>
  </si>
  <si>
    <t>N112401091</t>
  </si>
  <si>
    <t>Nguyễn Thị Phương</t>
  </si>
  <si>
    <t>Anh</t>
  </si>
  <si>
    <t>nữ</t>
  </si>
  <si>
    <t>30/03/1993</t>
  </si>
  <si>
    <t>Quảng Trị</t>
  </si>
  <si>
    <t>QĐ 605/QĐ-HV</t>
  </si>
  <si>
    <t>N112401092</t>
  </si>
  <si>
    <t>Nguyễn Trọng Tuấn</t>
  </si>
  <si>
    <t>nam</t>
  </si>
  <si>
    <t>14/06/1993</t>
  </si>
  <si>
    <t>Long An</t>
  </si>
  <si>
    <t>N112401093</t>
  </si>
  <si>
    <t>Phạm Bá</t>
  </si>
  <si>
    <t>Ba</t>
  </si>
  <si>
    <t>03/02/1992</t>
  </si>
  <si>
    <t>Thanh Hóa</t>
  </si>
  <si>
    <t>N112401094</t>
  </si>
  <si>
    <t>Ngọc Triệu</t>
  </si>
  <si>
    <t>Cường</t>
  </si>
  <si>
    <t>05/01/1993</t>
  </si>
  <si>
    <t>Bình Phước</t>
  </si>
  <si>
    <t>N112401095</t>
  </si>
  <si>
    <t>Nguyễn Hữu</t>
  </si>
  <si>
    <t>Danh</t>
  </si>
  <si>
    <t>22/01/1993</t>
  </si>
  <si>
    <t>Tp.HCM</t>
  </si>
  <si>
    <t>N112401096</t>
  </si>
  <si>
    <t>Bồ Tấn</t>
  </si>
  <si>
    <t>Đạt</t>
  </si>
  <si>
    <t>12/04/1993</t>
  </si>
  <si>
    <t>Bình Dương</t>
  </si>
  <si>
    <t>N112401097</t>
  </si>
  <si>
    <t>Lê Thành</t>
  </si>
  <si>
    <t>27/06/1993</t>
  </si>
  <si>
    <t>Bình Định</t>
  </si>
  <si>
    <t>N112401098</t>
  </si>
  <si>
    <t>Phạm Thanh</t>
  </si>
  <si>
    <t>Đô</t>
  </si>
  <si>
    <t>22/05/1993</t>
  </si>
  <si>
    <t>Đồng Nai</t>
  </si>
  <si>
    <t>N112401099</t>
  </si>
  <si>
    <t>Nguyễn Công</t>
  </si>
  <si>
    <t>Du</t>
  </si>
  <si>
    <t>02/06/1991</t>
  </si>
  <si>
    <t>Vĩnh Phú</t>
  </si>
  <si>
    <t>N112401100</t>
  </si>
  <si>
    <t>Lê Đăng</t>
  </si>
  <si>
    <t>Đức</t>
  </si>
  <si>
    <t>02/05/1992</t>
  </si>
  <si>
    <t>Thanh Hoá</t>
  </si>
  <si>
    <t>N112401101</t>
  </si>
  <si>
    <t>Nguyễn Minh</t>
  </si>
  <si>
    <t>12/11/1993</t>
  </si>
  <si>
    <t>Lâm Đồng</t>
  </si>
  <si>
    <t>N112401102</t>
  </si>
  <si>
    <t>Nguyễn Thị Thu</t>
  </si>
  <si>
    <t>Dung</t>
  </si>
  <si>
    <t>10/08/1993</t>
  </si>
  <si>
    <t>Gia Lai</t>
  </si>
  <si>
    <t>N112401103</t>
  </si>
  <si>
    <t>Phạm Thanh Phương</t>
  </si>
  <si>
    <t>15/07/1992</t>
  </si>
  <si>
    <t>Ninh Thuận</t>
  </si>
  <si>
    <t>N112401104</t>
  </si>
  <si>
    <t>Nguyễn Văn</t>
  </si>
  <si>
    <t>Duy</t>
  </si>
  <si>
    <t>10/07/1993</t>
  </si>
  <si>
    <t>Đăk Lăk</t>
  </si>
  <si>
    <t>N112401105</t>
  </si>
  <si>
    <t>Ngô Ngân</t>
  </si>
  <si>
    <t>Hà</t>
  </si>
  <si>
    <t>18/01/1993</t>
  </si>
  <si>
    <t>N112401106</t>
  </si>
  <si>
    <t>Nguyễn Thị</t>
  </si>
  <si>
    <t>Hằng</t>
  </si>
  <si>
    <t>10/09/1993</t>
  </si>
  <si>
    <t>N112401107</t>
  </si>
  <si>
    <t>Phan Thị</t>
  </si>
  <si>
    <t>Hẳng</t>
  </si>
  <si>
    <t>02/08/1993</t>
  </si>
  <si>
    <t>N112401108</t>
  </si>
  <si>
    <t>Đỗ Duy</t>
  </si>
  <si>
    <t>Hào</t>
  </si>
  <si>
    <t>07/12/1992</t>
  </si>
  <si>
    <t>Nam Định</t>
  </si>
  <si>
    <t>N112401109</t>
  </si>
  <si>
    <t>Lê Thuận</t>
  </si>
  <si>
    <t>Hảo</t>
  </si>
  <si>
    <t>22/02/1993</t>
  </si>
  <si>
    <t>N112401110</t>
  </si>
  <si>
    <t>Hoàng Hạnh</t>
  </si>
  <si>
    <t>Hiền</t>
  </si>
  <si>
    <t>24/10/1993</t>
  </si>
  <si>
    <t>N112401111</t>
  </si>
  <si>
    <t>20/02/1993</t>
  </si>
  <si>
    <t>N112401112</t>
  </si>
  <si>
    <t>Nguyễn Hào</t>
  </si>
  <si>
    <t>Hiệp</t>
  </si>
  <si>
    <t>24/04/1990</t>
  </si>
  <si>
    <t>Lai Châu</t>
  </si>
  <si>
    <t>N112401113</t>
  </si>
  <si>
    <t>Đoàn Thị Túy</t>
  </si>
  <si>
    <t>Hoa</t>
  </si>
  <si>
    <t>15/03/1993</t>
  </si>
  <si>
    <t>Quảng Nam-Đà Nẵng</t>
  </si>
  <si>
    <t>N112401114</t>
  </si>
  <si>
    <t>Văn Thị</t>
  </si>
  <si>
    <t>08/01/1993</t>
  </si>
  <si>
    <t>N112401115</t>
  </si>
  <si>
    <t>Lê Công</t>
  </si>
  <si>
    <t>Hoàng</t>
  </si>
  <si>
    <t>17/04/1993</t>
  </si>
  <si>
    <t>Bình Thuận</t>
  </si>
  <si>
    <t>N112401116</t>
  </si>
  <si>
    <t>Hồng</t>
  </si>
  <si>
    <t>10/04/1993</t>
  </si>
  <si>
    <t>Bắc Giang</t>
  </si>
  <si>
    <t>N112401117</t>
  </si>
  <si>
    <t>Hồ Thị Nga</t>
  </si>
  <si>
    <t>Huyền</t>
  </si>
  <si>
    <t>09/10/1991</t>
  </si>
  <si>
    <t>Nghệ An</t>
  </si>
  <si>
    <t>N112401118</t>
  </si>
  <si>
    <t>Khoẻ</t>
  </si>
  <si>
    <t>10/01/1992</t>
  </si>
  <si>
    <t>Đồng Tháp</t>
  </si>
  <si>
    <t>N112401119</t>
  </si>
  <si>
    <t>Lê Thị</t>
  </si>
  <si>
    <t>Lan</t>
  </si>
  <si>
    <t>20/02/1992</t>
  </si>
  <si>
    <t>N112401120</t>
  </si>
  <si>
    <t>Hoàng Thị Hồng</t>
  </si>
  <si>
    <t>Liên</t>
  </si>
  <si>
    <t>10/11/1993</t>
  </si>
  <si>
    <t>Quảng Bình</t>
  </si>
  <si>
    <t>N112401121</t>
  </si>
  <si>
    <t>Đoàn Thị Vũ</t>
  </si>
  <si>
    <t>Linh</t>
  </si>
  <si>
    <t>Đắk Lắk</t>
  </si>
  <si>
    <t>N112401122</t>
  </si>
  <si>
    <t>Châu Thị Thúy</t>
  </si>
  <si>
    <t>Loan</t>
  </si>
  <si>
    <t>07/05/1993</t>
  </si>
  <si>
    <t>Quảng Ngãi</t>
  </si>
  <si>
    <t>N112401123</t>
  </si>
  <si>
    <t>Nguyễn Thụy Yến</t>
  </si>
  <si>
    <t>14/09/1993</t>
  </si>
  <si>
    <t>TpHCM</t>
  </si>
  <si>
    <t>N112401124</t>
  </si>
  <si>
    <t>Nguyễn Thành</t>
  </si>
  <si>
    <t>Luân</t>
  </si>
  <si>
    <t>01/10/1993</t>
  </si>
  <si>
    <t>N112401125</t>
  </si>
  <si>
    <t>Đinh Hùng</t>
  </si>
  <si>
    <t>Minh</t>
  </si>
  <si>
    <t>09/05/1993</t>
  </si>
  <si>
    <t>N112401126</t>
  </si>
  <si>
    <t>Đỗ Thị</t>
  </si>
  <si>
    <t>Mỵ</t>
  </si>
  <si>
    <t>16/03/1993</t>
  </si>
  <si>
    <t>N112401127</t>
  </si>
  <si>
    <t>Nguyễn Thị Tuyết</t>
  </si>
  <si>
    <t>Ngân</t>
  </si>
  <si>
    <t>28/05/1993</t>
  </si>
  <si>
    <t>Quảng Nam</t>
  </si>
  <si>
    <t>N112401128</t>
  </si>
  <si>
    <t>Thái Văn</t>
  </si>
  <si>
    <t>Nghĩa</t>
  </si>
  <si>
    <t>20/07/1993</t>
  </si>
  <si>
    <t>zz</t>
  </si>
  <si>
    <t>N112401129</t>
  </si>
  <si>
    <t>Vũ Thị</t>
  </si>
  <si>
    <t>Ngọc</t>
  </si>
  <si>
    <t>27/11/1993</t>
  </si>
  <si>
    <t>N112401130</t>
  </si>
  <si>
    <t>Lê Thị Hồng</t>
  </si>
  <si>
    <t>Nhạn</t>
  </si>
  <si>
    <t>19/05/1993</t>
  </si>
  <si>
    <t>Phú Yên</t>
  </si>
  <si>
    <t>N112401131</t>
  </si>
  <si>
    <t>Đỗ Thị Yến</t>
  </si>
  <si>
    <t>Nhi</t>
  </si>
  <si>
    <t>24/12/1993</t>
  </si>
  <si>
    <t>N112401132</t>
  </si>
  <si>
    <t>Hồ Quỳnh</t>
  </si>
  <si>
    <t>26/05/1993</t>
  </si>
  <si>
    <t>N112401133</t>
  </si>
  <si>
    <t>Ngô Thị Hoàng</t>
  </si>
  <si>
    <t>15/05/1993</t>
  </si>
  <si>
    <t>Tây Ninh</t>
  </si>
  <si>
    <t>N112401134</t>
  </si>
  <si>
    <t>Phan Thị Quỳnh</t>
  </si>
  <si>
    <t>Như</t>
  </si>
  <si>
    <t>02/06/1992</t>
  </si>
  <si>
    <t>N112401135</t>
  </si>
  <si>
    <t>Huỳnh Thị Kim</t>
  </si>
  <si>
    <t>Nhung</t>
  </si>
  <si>
    <t>10/02/1993</t>
  </si>
  <si>
    <t>N112401136</t>
  </si>
  <si>
    <t>Trần Thị</t>
  </si>
  <si>
    <t>28/06/1993</t>
  </si>
  <si>
    <t>N112401137</t>
  </si>
  <si>
    <t>Thân Thị Hồng</t>
  </si>
  <si>
    <t>Ninh</t>
  </si>
  <si>
    <t>25/01/1991</t>
  </si>
  <si>
    <t>N112401138</t>
  </si>
  <si>
    <t>Trần Hoàng</t>
  </si>
  <si>
    <t>Oanh</t>
  </si>
  <si>
    <t>24/09/1992</t>
  </si>
  <si>
    <t>N112401139</t>
  </si>
  <si>
    <t>Trần Thu</t>
  </si>
  <si>
    <t>Phương</t>
  </si>
  <si>
    <t>09/10/1993</t>
  </si>
  <si>
    <t>Thái Bình</t>
  </si>
  <si>
    <t>N112401140</t>
  </si>
  <si>
    <t>Nguyễn Mạnh</t>
  </si>
  <si>
    <t>Quân</t>
  </si>
  <si>
    <t>27/08/1992</t>
  </si>
  <si>
    <t>N112401141</t>
  </si>
  <si>
    <t>Nguyễn Thị Như</t>
  </si>
  <si>
    <t>Quỳnh</t>
  </si>
  <si>
    <t>10/12/1993</t>
  </si>
  <si>
    <t>N112401142</t>
  </si>
  <si>
    <t>Nguyễn Thị Thúy</t>
  </si>
  <si>
    <t>18/11/1993</t>
  </si>
  <si>
    <t>N112401143</t>
  </si>
  <si>
    <t>Tài</t>
  </si>
  <si>
    <t>14/03/1993</t>
  </si>
  <si>
    <t>N112401144</t>
  </si>
  <si>
    <t>Vũ Văn</t>
  </si>
  <si>
    <t>29/11/1993</t>
  </si>
  <si>
    <t>N112401145</t>
  </si>
  <si>
    <t>Trần Ngọc</t>
  </si>
  <si>
    <t>Thái</t>
  </si>
  <si>
    <t>18/02/1993</t>
  </si>
  <si>
    <t>N112401146</t>
  </si>
  <si>
    <t>Nguyễn Thị Thiên</t>
  </si>
  <si>
    <t>Thanh</t>
  </si>
  <si>
    <t>21/09/1993</t>
  </si>
  <si>
    <t>Philippin</t>
  </si>
  <si>
    <t>N112401147</t>
  </si>
  <si>
    <t>Lại Thị Mai</t>
  </si>
  <si>
    <t>Thảo</t>
  </si>
  <si>
    <t>01/07/1992</t>
  </si>
  <si>
    <t>N112401148</t>
  </si>
  <si>
    <t>Nguyễn Huỳnh Phương</t>
  </si>
  <si>
    <t>29/08/1992</t>
  </si>
  <si>
    <t>N112401149</t>
  </si>
  <si>
    <t>17/02/1993</t>
  </si>
  <si>
    <t>N112401150</t>
  </si>
  <si>
    <t>Phạm Nguyễn Phương</t>
  </si>
  <si>
    <t>21/12/1993</t>
  </si>
  <si>
    <t>N112401151</t>
  </si>
  <si>
    <t>11/04/1993</t>
  </si>
  <si>
    <t>N112401152</t>
  </si>
  <si>
    <t>Vũ Thị Thu</t>
  </si>
  <si>
    <t>15/01/1993</t>
  </si>
  <si>
    <t>Hà Tây</t>
  </si>
  <si>
    <t>N112401153</t>
  </si>
  <si>
    <t>Nguyễn Quốc</t>
  </si>
  <si>
    <t>Thịnh</t>
  </si>
  <si>
    <t>27/03/1987</t>
  </si>
  <si>
    <t>Tiền Giang</t>
  </si>
  <si>
    <t>N112401154</t>
  </si>
  <si>
    <t>Đặng Uyên</t>
  </si>
  <si>
    <t>Thu</t>
  </si>
  <si>
    <t>29/09/1993</t>
  </si>
  <si>
    <t>N112401155</t>
  </si>
  <si>
    <t>Trần Minh</t>
  </si>
  <si>
    <t>Thư</t>
  </si>
  <si>
    <t>27/04/1993</t>
  </si>
  <si>
    <t>N112401156</t>
  </si>
  <si>
    <t>Thủy</t>
  </si>
  <si>
    <t>13/04/1993</t>
  </si>
  <si>
    <t>Nam Hà</t>
  </si>
  <si>
    <t>N112401157</t>
  </si>
  <si>
    <t>Lê Thị Thanh</t>
  </si>
  <si>
    <t>Thùy</t>
  </si>
  <si>
    <t>06/09/1993</t>
  </si>
  <si>
    <t>N112401158</t>
  </si>
  <si>
    <t>Nguyễn Vũ Đan</t>
  </si>
  <si>
    <t>28/09/1993</t>
  </si>
  <si>
    <t>N112401159</t>
  </si>
  <si>
    <t>Huỳnh Thị Thu</t>
  </si>
  <si>
    <t>12/02/1992</t>
  </si>
  <si>
    <t>Kon Tum</t>
  </si>
  <si>
    <t>N112401160</t>
  </si>
  <si>
    <t>Nguyễn Thị Thanh</t>
  </si>
  <si>
    <t>18/10/1993</t>
  </si>
  <si>
    <t>N112401161</t>
  </si>
  <si>
    <t>Trần Cẩm</t>
  </si>
  <si>
    <t>Thuyên</t>
  </si>
  <si>
    <t>23/10/1993</t>
  </si>
  <si>
    <t>N112401162</t>
  </si>
  <si>
    <t>Phạm Quỳnh</t>
  </si>
  <si>
    <t>Tiên</t>
  </si>
  <si>
    <t>10/04/1992</t>
  </si>
  <si>
    <t>N112401163</t>
  </si>
  <si>
    <t>Trang</t>
  </si>
  <si>
    <t>25/06/1993</t>
  </si>
  <si>
    <t>N112401164</t>
  </si>
  <si>
    <t>Võ An Thiên</t>
  </si>
  <si>
    <t>25/02/1993</t>
  </si>
  <si>
    <t>N112401165</t>
  </si>
  <si>
    <t>Phan Mộng</t>
  </si>
  <si>
    <t>Trinh</t>
  </si>
  <si>
    <t>14/08/1993</t>
  </si>
  <si>
    <t>N112401166</t>
  </si>
  <si>
    <t>Đỗ Phạm Cẩm</t>
  </si>
  <si>
    <t>Tú</t>
  </si>
  <si>
    <t>N112401167</t>
  </si>
  <si>
    <t>Tuyền</t>
  </si>
  <si>
    <t>Hưng Yên</t>
  </si>
  <si>
    <t>N112401168</t>
  </si>
  <si>
    <t>Nguyễn Thụy Băng</t>
  </si>
  <si>
    <t>16/08/1993</t>
  </si>
  <si>
    <t>N112401169</t>
  </si>
  <si>
    <t>Phạm Hoài</t>
  </si>
  <si>
    <t>Uyên</t>
  </si>
  <si>
    <t>Vĩnh Long</t>
  </si>
  <si>
    <t>N112401170</t>
  </si>
  <si>
    <t>Trần Thị Tố</t>
  </si>
  <si>
    <t>N112401171</t>
  </si>
  <si>
    <t>Hoàng Thị</t>
  </si>
  <si>
    <t>Vân</t>
  </si>
  <si>
    <t>25/03/1993</t>
  </si>
  <si>
    <t>N112401172</t>
  </si>
  <si>
    <t>03/03/1993</t>
  </si>
  <si>
    <t>N112401173</t>
  </si>
  <si>
    <t>Bùi Xuân</t>
  </si>
  <si>
    <t>Việt</t>
  </si>
  <si>
    <t>N112401174</t>
  </si>
  <si>
    <t>Hồ Hoàng</t>
  </si>
  <si>
    <t>Yến</t>
  </si>
  <si>
    <t>02/05/1993</t>
  </si>
  <si>
    <t>N112401175</t>
  </si>
  <si>
    <t>Hồ Thị</t>
  </si>
  <si>
    <t>N102401079</t>
  </si>
  <si>
    <t>Lê Tuấn</t>
  </si>
  <si>
    <t>Hà Nội</t>
  </si>
  <si>
    <t>K2010</t>
  </si>
  <si>
    <t xml:space="preserve">Nguyễn Anh </t>
  </si>
  <si>
    <t>Tuấn</t>
  </si>
  <si>
    <t>TP. HCM ngày 15 tháng 12 năm 2011</t>
  </si>
  <si>
    <t>Người lập danh sách</t>
  </si>
  <si>
    <t>PHỤ TRÁCH PHÒNG GV &amp; CTSV</t>
  </si>
  <si>
    <t>Lê Thị Phượng Hoàng</t>
  </si>
  <si>
    <t>ThS. Phạm Hoài Nam</t>
  </si>
  <si>
    <t>PHÓ GIÁM ĐỐC HỌC VIỆN CNBCVT</t>
  </si>
  <si>
    <t>PHỤ TRÁCH CƠ SỞ TẠI TP.HCM</t>
  </si>
  <si>
    <t>TS. Lê Quốc Cường</t>
  </si>
  <si>
    <t>CỘNG HÒA XÃ HỘI CHỦ NGHĨA VIỆT NAM</t>
  </si>
  <si>
    <t>CƠ SỞ TẠI TP HỒ CHÍ MINH</t>
  </si>
  <si>
    <t>BẢNG ĐIỂM TỔNG HỢP - HỌC KỲ I - NĂM HỌC 2011-2012</t>
  </si>
  <si>
    <t>MÃ SV</t>
  </si>
  <si>
    <t>NGÀY SINH</t>
  </si>
  <si>
    <t>NƠI SINH</t>
  </si>
  <si>
    <t>Toán cao cấp 1</t>
  </si>
  <si>
    <t>Thi lần 2</t>
  </si>
  <si>
    <t>TK MÔN</t>
  </si>
  <si>
    <t>Những NLCB của CN Mác-Lênin P1</t>
  </si>
  <si>
    <t>Tiếng anh 1</t>
  </si>
  <si>
    <t>Tin học đại cương</t>
  </si>
  <si>
    <t>Pháp luật đại cương</t>
  </si>
  <si>
    <t>GDTC1</t>
  </si>
  <si>
    <t>ĐTB HK1</t>
  </si>
  <si>
    <t>Xếp loại HK1</t>
  </si>
  <si>
    <t>TpHCM, ngày    tháng    năm 2012</t>
  </si>
  <si>
    <t>CÁN BỘ GIÁO VỤ</t>
  </si>
  <si>
    <t>Bùi Thị Hoài</t>
  </si>
  <si>
    <t>ThS. Vũ Mạnh Tường</t>
  </si>
  <si>
    <t>Tâm lý quản lý</t>
  </si>
  <si>
    <t>LỚP D11CQQT02-N - HỆ ĐẠI HỌC CHÍNH QUY - NGÀNH QUẢN TRỊ KINH DOANH - KHÓA 2011-2016</t>
  </si>
  <si>
    <t>GIỚI TÍNH</t>
  </si>
  <si>
    <t>HỌ</t>
  </si>
  <si>
    <t>TÊN</t>
  </si>
  <si>
    <t>15/07/1991</t>
  </si>
  <si>
    <t>15/07/1985</t>
  </si>
  <si>
    <t>K2009 LB 2010</t>
  </si>
  <si>
    <t>GDTC2</t>
  </si>
  <si>
    <t>Tiếng Anh 1</t>
  </si>
  <si>
    <t>Tiếng Anh 2</t>
  </si>
  <si>
    <t>ĐTB HK2</t>
  </si>
  <si>
    <t>Xếp loại HK2</t>
  </si>
  <si>
    <t>Những NLCB của CN Mác-Lênin P2</t>
  </si>
  <si>
    <t>Toán cao cấp 2</t>
  </si>
  <si>
    <t>Lý thuyết XSTK</t>
  </si>
  <si>
    <t>Kinh tế vi mô</t>
  </si>
  <si>
    <t xml:space="preserve">                                CỘNG HÒA XÃ HỘI CHỦ NGHĨA VIỆT NAM</t>
  </si>
  <si>
    <t xml:space="preserve">                              Độc lập - Tự do - Hạnh phúc</t>
  </si>
  <si>
    <t>PHÒNG GIÁO VỤ &amp; CTSV</t>
  </si>
  <si>
    <t>BẢNG ĐIỂM TỔNG HỢP NĂM THỨ NHẤT (2011-2012)</t>
  </si>
  <si>
    <t>TT</t>
  </si>
  <si>
    <t>MÃ
SINH VIÊN</t>
  </si>
  <si>
    <t>NGÀY 
SINH</t>
  </si>
  <si>
    <t>ĐTB NĂM 1</t>
  </si>
  <si>
    <t>XẾP LOẠI</t>
  </si>
  <si>
    <t>SỐ MÔN &lt;5</t>
  </si>
  <si>
    <t>SỐ ĐVHT&lt;5</t>
  </si>
  <si>
    <t>XÉT LÊN LỚP</t>
  </si>
  <si>
    <t>SỐ ĐVHT</t>
  </si>
  <si>
    <t>Người lập biểu: Bùi Thị Hoài</t>
  </si>
  <si>
    <t>lần 2</t>
  </si>
  <si>
    <t>Trung Bình</t>
  </si>
  <si>
    <t>Thôi học</t>
  </si>
  <si>
    <t>Học tiếp</t>
  </si>
  <si>
    <t>Kém</t>
  </si>
  <si>
    <t>TB.Khá</t>
  </si>
  <si>
    <t>Khá</t>
  </si>
  <si>
    <t>Yếu</t>
  </si>
  <si>
    <t>Ngừng học</t>
  </si>
  <si>
    <t xml:space="preserve"> </t>
  </si>
  <si>
    <t>3.26</t>
  </si>
  <si>
    <t>5.79</t>
  </si>
  <si>
    <t>5.81</t>
  </si>
  <si>
    <t>0.69</t>
  </si>
  <si>
    <t>6.29</t>
  </si>
  <si>
    <t>6.90</t>
  </si>
  <si>
    <t>5.52</t>
  </si>
  <si>
    <t>6.26</t>
  </si>
  <si>
    <t>5.62</t>
  </si>
  <si>
    <t>5.88</t>
  </si>
  <si>
    <t>6.45</t>
  </si>
  <si>
    <t>6.76</t>
  </si>
  <si>
    <t>5.86</t>
  </si>
  <si>
    <t>7.07</t>
  </si>
  <si>
    <t>7.05</t>
  </si>
  <si>
    <t>5.93</t>
  </si>
  <si>
    <t>6.50</t>
  </si>
  <si>
    <t>7.38</t>
  </si>
  <si>
    <t>7.33</t>
  </si>
  <si>
    <t>7.62</t>
  </si>
  <si>
    <t>6.57</t>
  </si>
  <si>
    <t>7.40</t>
  </si>
  <si>
    <t>7.45</t>
  </si>
  <si>
    <t>1.50</t>
  </si>
  <si>
    <t>5.71</t>
  </si>
  <si>
    <t>4.95</t>
  </si>
  <si>
    <t>6.83</t>
  </si>
  <si>
    <t>5.55</t>
  </si>
  <si>
    <t>5.69</t>
  </si>
  <si>
    <t>6.31</t>
  </si>
  <si>
    <t>0.83</t>
  </si>
  <si>
    <t>6.55</t>
  </si>
  <si>
    <t>6.40</t>
  </si>
  <si>
    <t>5.90</t>
  </si>
  <si>
    <t>7.14</t>
  </si>
  <si>
    <t>0.19</t>
  </si>
  <si>
    <t>6.60</t>
  </si>
  <si>
    <t>6.52</t>
  </si>
  <si>
    <t>6.38</t>
  </si>
  <si>
    <t>6.07</t>
  </si>
  <si>
    <t>7.19</t>
  </si>
  <si>
    <t>6.62</t>
  </si>
  <si>
    <t>2.64</t>
  </si>
  <si>
    <t>6.69</t>
  </si>
  <si>
    <t>6.64</t>
  </si>
  <si>
    <t>6.14</t>
  </si>
  <si>
    <t>6.33</t>
  </si>
  <si>
    <t>6.17</t>
  </si>
  <si>
    <t>6.05</t>
  </si>
  <si>
    <t>5.43</t>
  </si>
  <si>
    <t>7.36</t>
  </si>
  <si>
    <t>6.10</t>
  </si>
  <si>
    <t>6.74</t>
  </si>
  <si>
    <t>7.67</t>
  </si>
  <si>
    <t>5.67</t>
  </si>
  <si>
    <t>6.21</t>
  </si>
  <si>
    <t>0.64</t>
  </si>
  <si>
    <t>M</t>
  </si>
  <si>
    <t>QN-ĐN</t>
  </si>
  <si>
    <t>TL. GIÁM ĐỐC HỌC VIỆN CNBCVT</t>
  </si>
  <si>
    <t>TP. GIÁO VỤ &amp; CÔNG TÁC SINH VIÊN - CƠ SỞ TP.HCM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</si>
</sst>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"/>
    <numFmt numFmtId="181" formatCode="d/mm/yyyy;@"/>
    <numFmt numFmtId="182" formatCode="[$-1010000]d/m/yyyy;@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[$-F800]dddd\,\ mmmm\ dd\,\ yyyy"/>
    <numFmt numFmtId="198" formatCode="#,##0;\-#,##0;0"/>
    <numFmt numFmtId="199" formatCode="#;\-#;0"/>
    <numFmt numFmtId="200" formatCode="00000"/>
    <numFmt numFmtId="201" formatCode="mm/dd/yyyy"/>
    <numFmt numFmtId="202" formatCode="&quot;\&quot;#,##0.00;[Red]&quot;\&quot;&quot;\&quot;&quot;\&quot;&quot;\&quot;&quot;\&quot;&quot;\&quot;\-#,##0.00"/>
    <numFmt numFmtId="203" formatCode="&quot;\&quot;#,##0;[Red]&quot;\&quot;&quot;\&quot;\-#,##0"/>
    <numFmt numFmtId="204" formatCode="\$#,##0\ ;\(\$#,##0\)"/>
    <numFmt numFmtId="205" formatCode="dd/mm/yyyy;@"/>
    <numFmt numFmtId="206" formatCode="[$-809]dd\ mmmm\ yyyy"/>
    <numFmt numFmtId="207" formatCode="dd/mm/yy"/>
    <numFmt numFmtId="208" formatCode="[$-80C]dddd\ d\ mmmm\ yyyy"/>
    <numFmt numFmtId="209" formatCode="0.0"/>
    <numFmt numFmtId="210" formatCode="#,##0.0"/>
    <numFmt numFmtId="211" formatCode="dd/mmm/yyyy"/>
  </numFmts>
  <fonts count="57">
    <font>
      <sz val="12"/>
      <name val="VNI-Times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VNI-Times"/>
      <family val="0"/>
    </font>
    <font>
      <sz val="9"/>
      <name val="Times New Roman"/>
      <family val="1"/>
    </font>
    <font>
      <sz val="12"/>
      <name val="VNI-Arial Rounded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VNI-Arial Rounded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VNI-Times"/>
      <family val="0"/>
    </font>
    <font>
      <sz val="10"/>
      <name val="vni-times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3" fillId="0" borderId="0">
      <alignment vertical="top"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8" fillId="0" borderId="0" xfId="88" applyFont="1" applyBorder="1" applyAlignment="1">
      <alignment horizontal="center" vertical="top"/>
      <protection/>
    </xf>
    <xf numFmtId="0" fontId="29" fillId="0" borderId="0" xfId="75" applyFont="1">
      <alignment/>
      <protection/>
    </xf>
    <xf numFmtId="0" fontId="23" fillId="0" borderId="0" xfId="88" applyBorder="1">
      <alignment vertical="top"/>
      <protection/>
    </xf>
    <xf numFmtId="0" fontId="23" fillId="0" borderId="0" xfId="88" applyBorder="1" applyAlignment="1">
      <alignment horizontal="center" vertical="top"/>
      <protection/>
    </xf>
    <xf numFmtId="0" fontId="23" fillId="0" borderId="0" xfId="88" applyBorder="1" applyAlignment="1">
      <alignment vertical="top"/>
      <protection/>
    </xf>
    <xf numFmtId="0" fontId="23" fillId="0" borderId="0" xfId="88" applyFont="1" applyBorder="1">
      <alignment vertical="top"/>
      <protection/>
    </xf>
    <xf numFmtId="0" fontId="5" fillId="0" borderId="0" xfId="89" applyFont="1" applyFill="1" applyBorder="1" applyAlignment="1">
      <alignment horizontal="center" wrapText="1"/>
      <protection/>
    </xf>
    <xf numFmtId="0" fontId="28" fillId="24" borderId="10" xfId="88" applyFont="1" applyFill="1" applyBorder="1" applyAlignment="1">
      <alignment horizontal="center" vertical="center" wrapText="1" readingOrder="1"/>
      <protection/>
    </xf>
    <xf numFmtId="0" fontId="31" fillId="24" borderId="11" xfId="88" applyFont="1" applyFill="1" applyBorder="1" applyAlignment="1">
      <alignment horizontal="center" vertical="center" wrapText="1" readingOrder="1"/>
      <protection/>
    </xf>
    <xf numFmtId="0" fontId="31" fillId="24" borderId="11" xfId="88" applyFont="1" applyFill="1" applyBorder="1" applyAlignment="1">
      <alignment horizontal="left" vertical="center" wrapText="1" readingOrder="1"/>
      <protection/>
    </xf>
    <xf numFmtId="0" fontId="31" fillId="24" borderId="11" xfId="88" applyFont="1" applyFill="1" applyBorder="1" applyAlignment="1">
      <alignment horizontal="center" vertical="center" wrapText="1"/>
      <protection/>
    </xf>
    <xf numFmtId="0" fontId="31" fillId="24" borderId="12" xfId="88" applyFont="1" applyFill="1" applyBorder="1" applyAlignment="1">
      <alignment horizontal="center" vertical="center" wrapText="1" readingOrder="1"/>
      <protection/>
    </xf>
    <xf numFmtId="0" fontId="32" fillId="0" borderId="0" xfId="75" applyFont="1">
      <alignment/>
      <protection/>
    </xf>
    <xf numFmtId="198" fontId="33" fillId="24" borderId="13" xfId="88" applyNumberFormat="1" applyFont="1" applyFill="1" applyBorder="1" applyAlignment="1">
      <alignment horizontal="center" vertical="center" wrapText="1"/>
      <protection/>
    </xf>
    <xf numFmtId="198" fontId="33" fillId="24" borderId="14" xfId="88" applyNumberFormat="1" applyFont="1" applyFill="1" applyBorder="1" applyAlignment="1">
      <alignment horizontal="center" vertical="center" wrapText="1"/>
      <protection/>
    </xf>
    <xf numFmtId="0" fontId="34" fillId="0" borderId="15" xfId="75" applyFont="1" applyBorder="1" applyAlignment="1">
      <alignment vertical="center" wrapText="1"/>
      <protection/>
    </xf>
    <xf numFmtId="0" fontId="31" fillId="0" borderId="16" xfId="75" applyFont="1" applyBorder="1" applyAlignment="1">
      <alignment vertical="center" wrapText="1"/>
      <protection/>
    </xf>
    <xf numFmtId="49" fontId="33" fillId="0" borderId="14" xfId="75" applyNumberFormat="1" applyFont="1" applyBorder="1" applyAlignment="1">
      <alignment horizontal="center" vertical="center" wrapText="1"/>
      <protection/>
    </xf>
    <xf numFmtId="49" fontId="34" fillId="0" borderId="14" xfId="75" applyNumberFormat="1" applyFont="1" applyBorder="1" applyAlignment="1">
      <alignment horizontal="center" vertical="center" wrapText="1"/>
      <protection/>
    </xf>
    <xf numFmtId="0" fontId="34" fillId="25" borderId="14" xfId="75" applyFont="1" applyFill="1" applyBorder="1" applyAlignment="1">
      <alignment horizontal="center" vertical="center" wrapText="1"/>
      <protection/>
    </xf>
    <xf numFmtId="0" fontId="35" fillId="0" borderId="14" xfId="75" applyFont="1" applyBorder="1" applyAlignment="1">
      <alignment horizontal="center" vertical="center" wrapText="1"/>
      <protection/>
    </xf>
    <xf numFmtId="0" fontId="36" fillId="0" borderId="0" xfId="75" applyFont="1">
      <alignment/>
      <protection/>
    </xf>
    <xf numFmtId="0" fontId="33" fillId="0" borderId="15" xfId="75" applyFont="1" applyFill="1" applyBorder="1" applyAlignment="1">
      <alignment vertical="center" wrapText="1"/>
      <protection/>
    </xf>
    <xf numFmtId="49" fontId="33" fillId="0" borderId="14" xfId="75" applyNumberFormat="1" applyFont="1" applyFill="1" applyBorder="1" applyAlignment="1">
      <alignment horizontal="center" vertical="center" wrapText="1"/>
      <protection/>
    </xf>
    <xf numFmtId="0" fontId="37" fillId="0" borderId="0" xfId="75" applyFont="1">
      <alignment/>
      <protection/>
    </xf>
    <xf numFmtId="0" fontId="33" fillId="0" borderId="15" xfId="75" applyFont="1" applyBorder="1" applyAlignment="1">
      <alignment vertical="center" wrapText="1"/>
      <protection/>
    </xf>
    <xf numFmtId="49" fontId="33" fillId="25" borderId="14" xfId="75" applyNumberFormat="1" applyFont="1" applyFill="1" applyBorder="1" applyAlignment="1">
      <alignment horizontal="center" vertical="center" wrapText="1"/>
      <protection/>
    </xf>
    <xf numFmtId="0" fontId="33" fillId="25" borderId="15" xfId="75" applyFont="1" applyFill="1" applyBorder="1" applyAlignment="1">
      <alignment vertical="center" wrapText="1"/>
      <protection/>
    </xf>
    <xf numFmtId="0" fontId="31" fillId="25" borderId="16" xfId="75" applyFont="1" applyFill="1" applyBorder="1" applyAlignment="1">
      <alignment vertical="center" wrapText="1"/>
      <protection/>
    </xf>
    <xf numFmtId="198" fontId="33" fillId="24" borderId="17" xfId="88" applyNumberFormat="1" applyFont="1" applyFill="1" applyBorder="1" applyAlignment="1">
      <alignment horizontal="center" vertical="center" wrapText="1"/>
      <protection/>
    </xf>
    <xf numFmtId="198" fontId="33" fillId="24" borderId="18" xfId="88" applyNumberFormat="1" applyFont="1" applyFill="1" applyBorder="1" applyAlignment="1">
      <alignment horizontal="center" vertical="center" wrapText="1"/>
      <protection/>
    </xf>
    <xf numFmtId="0" fontId="34" fillId="0" borderId="19" xfId="75" applyFont="1" applyBorder="1" applyAlignment="1">
      <alignment vertical="center" wrapText="1"/>
      <protection/>
    </xf>
    <xf numFmtId="0" fontId="31" fillId="0" borderId="20" xfId="75" applyFont="1" applyBorder="1" applyAlignment="1">
      <alignment vertical="center" wrapText="1"/>
      <protection/>
    </xf>
    <xf numFmtId="49" fontId="34" fillId="0" borderId="18" xfId="75" applyNumberFormat="1" applyFont="1" applyBorder="1" applyAlignment="1">
      <alignment horizontal="center" vertical="center" wrapText="1"/>
      <protection/>
    </xf>
    <xf numFmtId="0" fontId="34" fillId="25" borderId="18" xfId="75" applyFont="1" applyFill="1" applyBorder="1" applyAlignment="1">
      <alignment horizontal="center" vertical="center" wrapText="1"/>
      <protection/>
    </xf>
    <xf numFmtId="0" fontId="35" fillId="0" borderId="18" xfId="75" applyFont="1" applyBorder="1" applyAlignment="1">
      <alignment horizontal="center" vertical="center" wrapText="1"/>
      <protection/>
    </xf>
    <xf numFmtId="0" fontId="34" fillId="0" borderId="14" xfId="73" applyFont="1" applyFill="1" applyBorder="1" applyAlignment="1">
      <alignment horizontal="center" vertical="center"/>
      <protection/>
    </xf>
    <xf numFmtId="49" fontId="34" fillId="0" borderId="15" xfId="73" applyNumberFormat="1" applyFont="1" applyFill="1" applyBorder="1" applyAlignment="1">
      <alignment vertical="center"/>
      <protection/>
    </xf>
    <xf numFmtId="49" fontId="38" fillId="0" borderId="16" xfId="73" applyNumberFormat="1" applyFont="1" applyFill="1" applyBorder="1" applyAlignment="1">
      <alignment vertical="center"/>
      <protection/>
    </xf>
    <xf numFmtId="14" fontId="34" fillId="0" borderId="14" xfId="73" applyNumberFormat="1" applyFont="1" applyFill="1" applyBorder="1" applyAlignment="1">
      <alignment horizontal="center" vertical="center"/>
      <protection/>
    </xf>
    <xf numFmtId="49" fontId="34" fillId="0" borderId="14" xfId="73" applyNumberFormat="1" applyFont="1" applyFill="1" applyBorder="1" applyAlignment="1">
      <alignment horizontal="center" vertical="center"/>
      <protection/>
    </xf>
    <xf numFmtId="0" fontId="34" fillId="0" borderId="14" xfId="75" applyFont="1" applyBorder="1" applyAlignment="1">
      <alignment horizontal="center" vertical="center"/>
      <protection/>
    </xf>
    <xf numFmtId="0" fontId="36" fillId="0" borderId="0" xfId="75" applyFont="1" applyAlignment="1">
      <alignment vertical="center"/>
      <protection/>
    </xf>
    <xf numFmtId="198" fontId="33" fillId="24" borderId="21" xfId="88" applyNumberFormat="1" applyFont="1" applyFill="1" applyBorder="1" applyAlignment="1">
      <alignment horizontal="center" vertical="center" wrapText="1"/>
      <protection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49" fontId="34" fillId="0" borderId="21" xfId="75" applyNumberFormat="1" applyFont="1" applyBorder="1" applyAlignment="1">
      <alignment horizontal="center" vertical="center" wrapText="1"/>
      <protection/>
    </xf>
    <xf numFmtId="14" fontId="34" fillId="0" borderId="21" xfId="0" applyNumberFormat="1" applyFont="1" applyFill="1" applyBorder="1" applyAlignment="1">
      <alignment horizontal="center" vertical="center"/>
    </xf>
    <xf numFmtId="0" fontId="1" fillId="0" borderId="0" xfId="75" applyAlignment="1">
      <alignment vertical="center"/>
      <protection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1" fillId="0" borderId="0" xfId="75">
      <alignment/>
      <protection/>
    </xf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75" applyFont="1">
      <alignment/>
      <protection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1" fillId="0" borderId="0" xfId="75" applyBorder="1">
      <alignment/>
      <protection/>
    </xf>
    <xf numFmtId="0" fontId="23" fillId="0" borderId="0" xfId="75" applyFont="1" applyBorder="1">
      <alignment/>
      <protection/>
    </xf>
    <xf numFmtId="0" fontId="1" fillId="0" borderId="0" xfId="75" applyAlignment="1">
      <alignment horizontal="center"/>
      <protection/>
    </xf>
    <xf numFmtId="0" fontId="41" fillId="0" borderId="0" xfId="80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46" fillId="0" borderId="24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182" fontId="29" fillId="0" borderId="26" xfId="0" applyNumberFormat="1" applyFont="1" applyFill="1" applyBorder="1" applyAlignment="1">
      <alignment horizontal="center" vertical="center"/>
    </xf>
    <xf numFmtId="49" fontId="29" fillId="0" borderId="26" xfId="79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182" fontId="29" fillId="0" borderId="14" xfId="0" applyNumberFormat="1" applyFont="1" applyFill="1" applyBorder="1" applyAlignment="1">
      <alignment horizontal="center" vertical="center"/>
    </xf>
    <xf numFmtId="49" fontId="29" fillId="0" borderId="14" xfId="79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49" fontId="29" fillId="0" borderId="21" xfId="79" applyNumberFormat="1" applyFont="1" applyFill="1" applyBorder="1" applyAlignment="1">
      <alignment horizontal="center" vertical="center" wrapText="1"/>
    </xf>
    <xf numFmtId="0" fontId="5" fillId="0" borderId="0" xfId="80" applyFont="1" applyFill="1">
      <alignment/>
      <protection/>
    </xf>
    <xf numFmtId="0" fontId="4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80" applyFont="1" applyFill="1" applyBorder="1">
      <alignment/>
      <protection/>
    </xf>
    <xf numFmtId="0" fontId="5" fillId="0" borderId="0" xfId="80" applyNumberFormat="1" applyFont="1" applyFill="1" applyBorder="1">
      <alignment/>
      <protection/>
    </xf>
    <xf numFmtId="0" fontId="46" fillId="0" borderId="0" xfId="0" applyFont="1" applyFill="1" applyBorder="1" applyAlignment="1">
      <alignment horizontal="center"/>
    </xf>
    <xf numFmtId="0" fontId="5" fillId="0" borderId="0" xfId="80" applyNumberFormat="1" applyFont="1" applyFill="1">
      <alignment/>
      <protection/>
    </xf>
    <xf numFmtId="0" fontId="29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83" applyFont="1" applyFill="1" applyAlignment="1">
      <alignment horizontal="center"/>
      <protection/>
    </xf>
    <xf numFmtId="0" fontId="46" fillId="0" borderId="0" xfId="83" applyFont="1" applyFill="1" applyAlignment="1">
      <alignment horizontal="center"/>
      <protection/>
    </xf>
    <xf numFmtId="0" fontId="41" fillId="0" borderId="0" xfId="80" applyFont="1" applyFill="1" applyAlignment="1">
      <alignment horizontal="center"/>
      <protection/>
    </xf>
    <xf numFmtId="0" fontId="44" fillId="0" borderId="0" xfId="80" applyFont="1" applyFill="1" applyBorder="1" applyAlignment="1">
      <alignment horizontal="center"/>
      <protection/>
    </xf>
    <xf numFmtId="0" fontId="29" fillId="0" borderId="26" xfId="80" applyFont="1" applyFill="1" applyBorder="1" applyAlignment="1">
      <alignment horizontal="center" vertical="center"/>
      <protection/>
    </xf>
    <xf numFmtId="1" fontId="29" fillId="0" borderId="26" xfId="80" applyNumberFormat="1" applyFont="1" applyFill="1" applyBorder="1" applyAlignment="1">
      <alignment horizontal="center" vertical="center"/>
      <protection/>
    </xf>
    <xf numFmtId="0" fontId="29" fillId="0" borderId="14" xfId="8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80" applyFont="1" applyFill="1" applyAlignment="1">
      <alignment horizontal="center"/>
      <protection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0" fontId="5" fillId="0" borderId="0" xfId="80" applyFont="1" applyFill="1" applyAlignment="1">
      <alignment horizontal="center"/>
      <protection/>
    </xf>
    <xf numFmtId="0" fontId="42" fillId="0" borderId="0" xfId="0" applyFont="1" applyFill="1" applyAlignment="1">
      <alignment horizontal="center"/>
    </xf>
    <xf numFmtId="1" fontId="29" fillId="0" borderId="14" xfId="80" applyNumberFormat="1" applyFont="1" applyFill="1" applyBorder="1" applyAlignment="1">
      <alignment horizontal="center" vertical="center"/>
      <protection/>
    </xf>
    <xf numFmtId="0" fontId="29" fillId="0" borderId="21" xfId="80" applyFont="1" applyFill="1" applyBorder="1" applyAlignment="1">
      <alignment horizontal="center" vertical="center"/>
      <protection/>
    </xf>
    <xf numFmtId="1" fontId="29" fillId="0" borderId="21" xfId="80" applyNumberFormat="1" applyFont="1" applyFill="1" applyBorder="1" applyAlignment="1">
      <alignment horizontal="center" vertical="center"/>
      <protection/>
    </xf>
    <xf numFmtId="0" fontId="45" fillId="0" borderId="0" xfId="80" applyFont="1" applyFill="1" applyBorder="1" applyAlignment="1">
      <alignment horizontal="center"/>
      <protection/>
    </xf>
    <xf numFmtId="2" fontId="46" fillId="0" borderId="26" xfId="80" applyNumberFormat="1" applyFont="1" applyFill="1" applyBorder="1" applyAlignment="1">
      <alignment horizontal="center" vertical="center" wrapText="1"/>
      <protection/>
    </xf>
    <xf numFmtId="0" fontId="46" fillId="0" borderId="26" xfId="76" applyFont="1" applyFill="1" applyBorder="1" applyAlignment="1">
      <alignment horizontal="center" vertical="center"/>
      <protection/>
    </xf>
    <xf numFmtId="2" fontId="46" fillId="0" borderId="14" xfId="80" applyNumberFormat="1" applyFont="1" applyFill="1" applyBorder="1" applyAlignment="1">
      <alignment horizontal="center" vertical="center" wrapText="1"/>
      <protection/>
    </xf>
    <xf numFmtId="0" fontId="46" fillId="0" borderId="14" xfId="76" applyFont="1" applyFill="1" applyBorder="1" applyAlignment="1">
      <alignment horizontal="center" vertical="center"/>
      <protection/>
    </xf>
    <xf numFmtId="2" fontId="46" fillId="0" borderId="21" xfId="80" applyNumberFormat="1" applyFont="1" applyFill="1" applyBorder="1" applyAlignment="1">
      <alignment horizontal="center" vertical="center" wrapText="1"/>
      <protection/>
    </xf>
    <xf numFmtId="0" fontId="46" fillId="0" borderId="21" xfId="76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/>
    </xf>
    <xf numFmtId="0" fontId="29" fillId="0" borderId="22" xfId="0" applyFont="1" applyFill="1" applyBorder="1" applyAlignment="1">
      <alignment vertical="center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14" fontId="46" fillId="0" borderId="28" xfId="0" applyNumberFormat="1" applyFont="1" applyFill="1" applyBorder="1" applyAlignment="1">
      <alignment horizontal="center" vertical="center" wrapText="1"/>
    </xf>
    <xf numFmtId="14" fontId="46" fillId="0" borderId="29" xfId="0" applyNumberFormat="1" applyFont="1" applyFill="1" applyBorder="1" applyAlignment="1">
      <alignment horizontal="center" vertical="center" wrapText="1"/>
    </xf>
    <xf numFmtId="0" fontId="46" fillId="0" borderId="28" xfId="0" applyNumberFormat="1" applyFont="1" applyFill="1" applyBorder="1" applyAlignment="1">
      <alignment horizontal="center" vertical="center" wrapText="1"/>
    </xf>
    <xf numFmtId="0" fontId="46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4" fillId="0" borderId="0" xfId="80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46" fillId="0" borderId="30" xfId="80" applyFont="1" applyFill="1" applyBorder="1" applyAlignment="1">
      <alignment horizontal="center" vertical="center" wrapText="1"/>
      <protection/>
    </xf>
    <xf numFmtId="0" fontId="46" fillId="0" borderId="31" xfId="80" applyFont="1" applyFill="1" applyBorder="1" applyAlignment="1">
      <alignment horizontal="center" vertical="center" wrapText="1"/>
      <protection/>
    </xf>
    <xf numFmtId="0" fontId="46" fillId="0" borderId="28" xfId="80" applyFont="1" applyFill="1" applyBorder="1" applyAlignment="1">
      <alignment horizontal="center" vertical="center" textRotation="90" wrapText="1"/>
      <protection/>
    </xf>
    <xf numFmtId="0" fontId="47" fillId="0" borderId="28" xfId="80" applyFont="1" applyFill="1" applyBorder="1" applyAlignment="1">
      <alignment horizontal="center" vertical="center" textRotation="90" wrapText="1"/>
      <protection/>
    </xf>
    <xf numFmtId="0" fontId="29" fillId="0" borderId="28" xfId="80" applyFont="1" applyFill="1" applyBorder="1" applyAlignment="1">
      <alignment horizontal="center" vertical="center" textRotation="90" wrapText="1"/>
      <protection/>
    </xf>
    <xf numFmtId="1" fontId="46" fillId="0" borderId="28" xfId="80" applyNumberFormat="1" applyFont="1" applyFill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 horizontal="center" vertical="center" wrapText="1"/>
    </xf>
    <xf numFmtId="49" fontId="29" fillId="0" borderId="15" xfId="73" applyNumberFormat="1" applyFont="1" applyFill="1" applyBorder="1" applyAlignment="1">
      <alignment vertical="center"/>
      <protection/>
    </xf>
    <xf numFmtId="0" fontId="29" fillId="0" borderId="14" xfId="73" applyFont="1" applyFill="1" applyBorder="1" applyAlignment="1">
      <alignment horizontal="center" vertical="center"/>
      <protection/>
    </xf>
    <xf numFmtId="14" fontId="29" fillId="0" borderId="14" xfId="73" applyNumberFormat="1" applyFont="1" applyFill="1" applyBorder="1" applyAlignment="1">
      <alignment horizontal="center" vertical="center"/>
      <protection/>
    </xf>
    <xf numFmtId="49" fontId="29" fillId="0" borderId="14" xfId="73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14" fontId="29" fillId="0" borderId="21" xfId="0" applyNumberFormat="1" applyFont="1" applyFill="1" applyBorder="1" applyAlignment="1">
      <alignment horizontal="center" vertical="center"/>
    </xf>
    <xf numFmtId="0" fontId="34" fillId="0" borderId="21" xfId="75" applyFont="1" applyBorder="1" applyAlignment="1">
      <alignment horizontal="center" vertical="center" wrapText="1"/>
      <protection/>
    </xf>
    <xf numFmtId="0" fontId="46" fillId="0" borderId="32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49" fontId="46" fillId="0" borderId="16" xfId="73" applyNumberFormat="1" applyFont="1" applyFill="1" applyBorder="1" applyAlignment="1">
      <alignment vertical="center"/>
      <protection/>
    </xf>
    <xf numFmtId="0" fontId="46" fillId="0" borderId="23" xfId="0" applyFont="1" applyFill="1" applyBorder="1" applyAlignment="1">
      <alignment vertical="center"/>
    </xf>
    <xf numFmtId="0" fontId="50" fillId="0" borderId="21" xfId="80" applyFont="1" applyFill="1" applyBorder="1" applyAlignment="1">
      <alignment horizontal="center" vertical="center"/>
      <protection/>
    </xf>
    <xf numFmtId="1" fontId="50" fillId="0" borderId="21" xfId="80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vertical="center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51" fillId="0" borderId="28" xfId="80" applyFont="1" applyFill="1" applyBorder="1" applyAlignment="1">
      <alignment horizontal="center" vertical="center" textRotation="90"/>
      <protection/>
    </xf>
    <xf numFmtId="0" fontId="29" fillId="0" borderId="28" xfId="80" applyFont="1" applyFill="1" applyBorder="1" applyAlignment="1">
      <alignment horizontal="center" vertical="center" textRotation="90"/>
      <protection/>
    </xf>
    <xf numFmtId="0" fontId="34" fillId="0" borderId="0" xfId="77" applyFont="1" applyFill="1" applyAlignment="1">
      <alignment vertical="center"/>
      <protection/>
    </xf>
    <xf numFmtId="0" fontId="29" fillId="0" borderId="0" xfId="77" applyFont="1" applyFill="1" applyBorder="1">
      <alignment vertical="top"/>
      <protection/>
    </xf>
    <xf numFmtId="0" fontId="29" fillId="0" borderId="0" xfId="77" applyFont="1" applyFill="1" applyBorder="1" applyAlignment="1">
      <alignment vertical="center"/>
      <protection/>
    </xf>
    <xf numFmtId="0" fontId="29" fillId="0" borderId="0" xfId="82" applyFont="1" applyFill="1" applyBorder="1" applyAlignment="1">
      <alignment horizontal="center"/>
      <protection/>
    </xf>
    <xf numFmtId="0" fontId="29" fillId="0" borderId="0" xfId="82" applyFont="1" applyFill="1" applyAlignment="1">
      <alignment horizontal="center"/>
      <protection/>
    </xf>
    <xf numFmtId="0" fontId="34" fillId="0" borderId="0" xfId="82" applyNumberFormat="1" applyFont="1" applyFill="1" applyAlignment="1">
      <alignment horizontal="center"/>
      <protection/>
    </xf>
    <xf numFmtId="0" fontId="34" fillId="0" borderId="0" xfId="77" applyNumberFormat="1" applyFont="1" applyFill="1">
      <alignment vertical="top"/>
      <protection/>
    </xf>
    <xf numFmtId="0" fontId="46" fillId="0" borderId="0" xfId="82" applyFont="1" applyFill="1" applyAlignment="1">
      <alignment horizontal="center"/>
      <protection/>
    </xf>
    <xf numFmtId="0" fontId="29" fillId="0" borderId="0" xfId="82" applyNumberFormat="1" applyFont="1" applyFill="1" applyAlignment="1">
      <alignment/>
      <protection/>
    </xf>
    <xf numFmtId="0" fontId="34" fillId="0" borderId="0" xfId="78" applyFont="1" applyFill="1" applyAlignment="1">
      <alignment horizontal="center"/>
      <protection/>
    </xf>
    <xf numFmtId="0" fontId="29" fillId="0" borderId="0" xfId="77" applyFont="1" applyFill="1" applyAlignment="1">
      <alignment vertical="center"/>
      <protection/>
    </xf>
    <xf numFmtId="0" fontId="46" fillId="0" borderId="0" xfId="78" applyFont="1" applyFill="1" applyAlignment="1">
      <alignment horizontal="center"/>
      <protection/>
    </xf>
    <xf numFmtId="0" fontId="46" fillId="0" borderId="0" xfId="77" applyFont="1" applyFill="1" applyBorder="1" applyAlignment="1">
      <alignment vertical="center"/>
      <protection/>
    </xf>
    <xf numFmtId="0" fontId="46" fillId="0" borderId="0" xfId="82" applyFont="1" applyFill="1" applyBorder="1" applyAlignment="1">
      <alignment horizontal="center"/>
      <protection/>
    </xf>
    <xf numFmtId="0" fontId="38" fillId="0" borderId="0" xfId="82" applyNumberFormat="1" applyFont="1" applyFill="1" applyAlignment="1">
      <alignment horizontal="center"/>
      <protection/>
    </xf>
    <xf numFmtId="0" fontId="46" fillId="0" borderId="0" xfId="82" applyNumberFormat="1" applyFont="1" applyFill="1" applyAlignment="1">
      <alignment/>
      <protection/>
    </xf>
    <xf numFmtId="0" fontId="46" fillId="0" borderId="0" xfId="77" applyFont="1" applyFill="1" applyAlignment="1">
      <alignment vertical="center"/>
      <protection/>
    </xf>
    <xf numFmtId="0" fontId="44" fillId="0" borderId="0" xfId="82" applyNumberFormat="1" applyFont="1" applyFill="1" applyAlignment="1">
      <alignment horizontal="center"/>
      <protection/>
    </xf>
    <xf numFmtId="0" fontId="52" fillId="0" borderId="0" xfId="77" applyNumberFormat="1" applyFont="1" applyFill="1">
      <alignment vertical="top"/>
      <protection/>
    </xf>
    <xf numFmtId="0" fontId="5" fillId="0" borderId="0" xfId="82" applyNumberFormat="1" applyFont="1" applyFill="1" applyAlignment="1">
      <alignment horizontal="center"/>
      <protection/>
    </xf>
    <xf numFmtId="0" fontId="5" fillId="0" borderId="0" xfId="77" applyNumberFormat="1" applyFont="1" applyFill="1">
      <alignment vertical="top"/>
      <protection/>
    </xf>
    <xf numFmtId="0" fontId="41" fillId="0" borderId="0" xfId="82" applyNumberFormat="1" applyFont="1" applyFill="1" applyAlignment="1">
      <alignment/>
      <protection/>
    </xf>
    <xf numFmtId="0" fontId="53" fillId="0" borderId="0" xfId="82" applyNumberFormat="1" applyFont="1" applyFill="1">
      <alignment/>
      <protection/>
    </xf>
    <xf numFmtId="0" fontId="43" fillId="0" borderId="0" xfId="82" applyFont="1" applyFill="1">
      <alignment/>
      <protection/>
    </xf>
    <xf numFmtId="0" fontId="53" fillId="0" borderId="0" xfId="82" applyFont="1" applyFill="1">
      <alignment/>
      <protection/>
    </xf>
    <xf numFmtId="0" fontId="5" fillId="0" borderId="0" xfId="78" applyFont="1" applyFill="1" applyAlignment="1">
      <alignment horizontal="center"/>
      <protection/>
    </xf>
    <xf numFmtId="0" fontId="44" fillId="0" borderId="0" xfId="80" applyFont="1" applyFill="1" applyBorder="1" applyAlignment="1">
      <alignment/>
      <protection/>
    </xf>
    <xf numFmtId="0" fontId="46" fillId="0" borderId="0" xfId="80" applyFont="1" applyFill="1" applyBorder="1" applyAlignment="1">
      <alignment/>
      <protection/>
    </xf>
    <xf numFmtId="0" fontId="54" fillId="0" borderId="0" xfId="77" applyFont="1" applyFill="1" applyBorder="1" applyAlignment="1">
      <alignment horizontal="center"/>
      <protection/>
    </xf>
    <xf numFmtId="0" fontId="29" fillId="0" borderId="0" xfId="77" applyFont="1" applyFill="1" applyBorder="1" applyAlignment="1">
      <alignment horizontal="center"/>
      <protection/>
    </xf>
    <xf numFmtId="0" fontId="54" fillId="0" borderId="0" xfId="77" applyNumberFormat="1" applyFont="1" applyFill="1" applyBorder="1" applyAlignment="1">
      <alignment horizontal="center"/>
      <protection/>
    </xf>
    <xf numFmtId="0" fontId="55" fillId="0" borderId="0" xfId="77" applyFont="1" applyFill="1" applyBorder="1" applyAlignment="1">
      <alignment horizontal="center"/>
      <protection/>
    </xf>
    <xf numFmtId="0" fontId="46" fillId="0" borderId="33" xfId="82" applyFont="1" applyFill="1" applyBorder="1" applyAlignment="1">
      <alignment horizontal="center" vertical="center" wrapText="1"/>
      <protection/>
    </xf>
    <xf numFmtId="0" fontId="46" fillId="0" borderId="34" xfId="82" applyFont="1" applyFill="1" applyBorder="1" applyAlignment="1">
      <alignment horizontal="center" vertical="center" wrapText="1"/>
      <protection/>
    </xf>
    <xf numFmtId="0" fontId="46" fillId="0" borderId="35" xfId="82" applyFont="1" applyFill="1" applyBorder="1" applyAlignment="1">
      <alignment horizontal="center" vertical="center" wrapText="1"/>
      <protection/>
    </xf>
    <xf numFmtId="0" fontId="46" fillId="0" borderId="33" xfId="82" applyFont="1" applyFill="1" applyBorder="1" applyAlignment="1">
      <alignment horizontal="center" vertical="center" textRotation="90" wrapText="1"/>
      <protection/>
    </xf>
    <xf numFmtId="0" fontId="46" fillId="0" borderId="33" xfId="82" applyNumberFormat="1" applyFont="1" applyFill="1" applyBorder="1" applyAlignment="1">
      <alignment horizontal="center" vertical="center" textRotation="90" wrapText="1"/>
      <protection/>
    </xf>
    <xf numFmtId="2" fontId="46" fillId="0" borderId="33" xfId="82" applyNumberFormat="1" applyFont="1" applyFill="1" applyBorder="1" applyAlignment="1">
      <alignment horizontal="center" vertical="center" textRotation="90" wrapText="1"/>
      <protection/>
    </xf>
    <xf numFmtId="0" fontId="46" fillId="0" borderId="33" xfId="78" applyFont="1" applyFill="1" applyBorder="1" applyAlignment="1">
      <alignment horizontal="center" vertical="center" textRotation="90" wrapText="1"/>
      <protection/>
    </xf>
    <xf numFmtId="0" fontId="46" fillId="0" borderId="0" xfId="78" applyFont="1" applyFill="1" applyAlignment="1">
      <alignment horizontal="center" vertical="center" wrapText="1"/>
      <protection/>
    </xf>
    <xf numFmtId="0" fontId="46" fillId="26" borderId="33" xfId="82" applyNumberFormat="1" applyFont="1" applyFill="1" applyBorder="1" applyAlignment="1">
      <alignment horizontal="center" vertical="center" wrapText="1"/>
      <protection/>
    </xf>
    <xf numFmtId="0" fontId="46" fillId="11" borderId="33" xfId="82" applyNumberFormat="1" applyFont="1" applyFill="1" applyBorder="1" applyAlignment="1">
      <alignment horizontal="center" vertical="center" wrapText="1"/>
      <protection/>
    </xf>
    <xf numFmtId="2" fontId="46" fillId="11" borderId="33" xfId="82" applyNumberFormat="1" applyFont="1" applyFill="1" applyBorder="1" applyAlignment="1">
      <alignment horizontal="center" vertical="center" wrapText="1"/>
      <protection/>
    </xf>
    <xf numFmtId="0" fontId="46" fillId="11" borderId="33" xfId="82" applyFont="1" applyFill="1" applyBorder="1" applyAlignment="1">
      <alignment horizontal="center" vertical="center" wrapText="1"/>
      <protection/>
    </xf>
    <xf numFmtId="0" fontId="46" fillId="11" borderId="33" xfId="78" applyFont="1" applyFill="1" applyBorder="1" applyAlignment="1">
      <alignment horizontal="center" vertical="center" wrapText="1"/>
      <protection/>
    </xf>
    <xf numFmtId="0" fontId="29" fillId="0" borderId="26" xfId="82" applyFont="1" applyFill="1" applyBorder="1" applyAlignment="1">
      <alignment horizontal="center" vertical="center"/>
      <protection/>
    </xf>
    <xf numFmtId="1" fontId="46" fillId="0" borderId="26" xfId="79" applyNumberFormat="1" applyFont="1" applyFill="1" applyBorder="1" applyAlignment="1">
      <alignment horizontal="center" vertical="center" wrapText="1"/>
    </xf>
    <xf numFmtId="1" fontId="46" fillId="0" borderId="26" xfId="82" applyNumberFormat="1" applyFont="1" applyFill="1" applyBorder="1" applyAlignment="1">
      <alignment horizontal="center" vertical="center"/>
      <protection/>
    </xf>
    <xf numFmtId="1" fontId="46" fillId="0" borderId="26" xfId="82" applyNumberFormat="1" applyFont="1" applyFill="1" applyBorder="1" applyAlignment="1">
      <alignment horizontal="center" vertical="center" wrapText="1"/>
      <protection/>
    </xf>
    <xf numFmtId="2" fontId="46" fillId="0" borderId="26" xfId="82" applyNumberFormat="1" applyFont="1" applyFill="1" applyBorder="1" applyAlignment="1">
      <alignment horizontal="center" vertical="center"/>
      <protection/>
    </xf>
    <xf numFmtId="0" fontId="29" fillId="0" borderId="26" xfId="78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46" fillId="0" borderId="0" xfId="80" applyFont="1" applyFill="1" applyBorder="1" applyAlignment="1">
      <alignment horizontal="left"/>
      <protection/>
    </xf>
    <xf numFmtId="0" fontId="46" fillId="0" borderId="0" xfId="78" applyFont="1" applyFill="1" applyAlignment="1">
      <alignment horizontal="left" vertical="center"/>
      <protection/>
    </xf>
    <xf numFmtId="0" fontId="29" fillId="0" borderId="14" xfId="78" applyFont="1" applyFill="1" applyBorder="1" applyAlignment="1">
      <alignment horizontal="center" vertical="center"/>
      <protection/>
    </xf>
    <xf numFmtId="2" fontId="46" fillId="0" borderId="14" xfId="82" applyNumberFormat="1" applyFont="1" applyFill="1" applyBorder="1" applyAlignment="1">
      <alignment horizontal="center" vertical="center"/>
      <protection/>
    </xf>
    <xf numFmtId="0" fontId="50" fillId="0" borderId="0" xfId="80" applyFont="1" applyFill="1" applyBorder="1" applyAlignment="1">
      <alignment horizontal="left" vertical="center"/>
      <protection/>
    </xf>
    <xf numFmtId="0" fontId="29" fillId="0" borderId="14" xfId="82" applyFont="1" applyFill="1" applyBorder="1" applyAlignment="1">
      <alignment horizontal="center" vertical="center"/>
      <protection/>
    </xf>
    <xf numFmtId="0" fontId="46" fillId="0" borderId="0" xfId="77" applyFont="1" applyFill="1" applyAlignment="1">
      <alignment horizontal="left"/>
      <protection/>
    </xf>
    <xf numFmtId="0" fontId="46" fillId="0" borderId="0" xfId="78" applyFont="1" applyFill="1" applyAlignment="1">
      <alignment horizontal="left"/>
      <protection/>
    </xf>
    <xf numFmtId="0" fontId="46" fillId="0" borderId="0" xfId="77" applyFont="1" applyFill="1" applyAlignment="1">
      <alignment/>
      <protection/>
    </xf>
    <xf numFmtId="0" fontId="29" fillId="0" borderId="0" xfId="77" applyFont="1" applyFill="1" applyAlignment="1">
      <alignment/>
      <protection/>
    </xf>
    <xf numFmtId="2" fontId="46" fillId="0" borderId="21" xfId="82" applyNumberFormat="1" applyFont="1" applyFill="1" applyBorder="1" applyAlignment="1">
      <alignment horizontal="center" vertical="center"/>
      <protection/>
    </xf>
    <xf numFmtId="0" fontId="29" fillId="0" borderId="21" xfId="78" applyFont="1" applyFill="1" applyBorder="1" applyAlignment="1">
      <alignment horizontal="center" vertical="center"/>
      <protection/>
    </xf>
    <xf numFmtId="0" fontId="5" fillId="0" borderId="0" xfId="82" applyFont="1" applyFill="1">
      <alignment/>
      <protection/>
    </xf>
    <xf numFmtId="0" fontId="44" fillId="0" borderId="0" xfId="77" applyFont="1" applyFill="1" applyBorder="1" applyAlignment="1">
      <alignment horizontal="center"/>
      <protection/>
    </xf>
    <xf numFmtId="181" fontId="29" fillId="0" borderId="0" xfId="77" applyNumberFormat="1" applyFont="1" applyFill="1" applyBorder="1" applyAlignment="1">
      <alignment horizontal="center"/>
      <protection/>
    </xf>
    <xf numFmtId="0" fontId="5" fillId="0" borderId="0" xfId="77" applyNumberFormat="1" applyFont="1" applyFill="1" applyBorder="1" applyAlignment="1">
      <alignment horizontal="center"/>
      <protection/>
    </xf>
    <xf numFmtId="0" fontId="29" fillId="0" borderId="0" xfId="77" applyNumberFormat="1" applyFont="1" applyFill="1" applyAlignment="1">
      <alignment horizontal="center"/>
      <protection/>
    </xf>
    <xf numFmtId="0" fontId="46" fillId="0" borderId="0" xfId="77" applyNumberFormat="1" applyFont="1" applyFill="1" applyAlignment="1">
      <alignment horizontal="center"/>
      <protection/>
    </xf>
    <xf numFmtId="0" fontId="5" fillId="0" borderId="0" xfId="77" applyNumberFormat="1" applyFont="1" applyFill="1" applyAlignment="1">
      <alignment/>
      <protection/>
    </xf>
    <xf numFmtId="0" fontId="46" fillId="0" borderId="0" xfId="77" applyFont="1" applyFill="1" applyAlignment="1">
      <alignment horizontal="center"/>
      <protection/>
    </xf>
    <xf numFmtId="0" fontId="5" fillId="0" borderId="0" xfId="77" applyFont="1" applyFill="1" applyAlignment="1">
      <alignment/>
      <protection/>
    </xf>
    <xf numFmtId="0" fontId="29" fillId="0" borderId="0" xfId="77" applyFont="1" applyAlignment="1">
      <alignment horizontal="center"/>
      <protection/>
    </xf>
    <xf numFmtId="0" fontId="5" fillId="0" borderId="0" xfId="82" applyFont="1" applyFill="1" applyBorder="1">
      <alignment/>
      <protection/>
    </xf>
    <xf numFmtId="0" fontId="5" fillId="0" borderId="0" xfId="82" applyFont="1" applyFill="1" applyBorder="1" applyAlignment="1">
      <alignment horizontal="center"/>
      <protection/>
    </xf>
    <xf numFmtId="0" fontId="29" fillId="0" borderId="0" xfId="77" applyFont="1" applyFill="1" applyAlignment="1">
      <alignment horizontal="center"/>
      <protection/>
    </xf>
    <xf numFmtId="0" fontId="46" fillId="0" borderId="0" xfId="77" applyFont="1" applyFill="1" applyBorder="1" applyAlignment="1">
      <alignment horizontal="center"/>
      <protection/>
    </xf>
    <xf numFmtId="0" fontId="5" fillId="0" borderId="0" xfId="82" applyFont="1" applyFill="1" applyAlignment="1">
      <alignment horizontal="center"/>
      <protection/>
    </xf>
    <xf numFmtId="0" fontId="5" fillId="0" borderId="0" xfId="82" applyNumberFormat="1" applyFont="1" applyFill="1" applyBorder="1">
      <alignment/>
      <protection/>
    </xf>
    <xf numFmtId="0" fontId="5" fillId="0" borderId="0" xfId="82" applyNumberFormat="1" applyFont="1" applyFill="1">
      <alignment/>
      <protection/>
    </xf>
    <xf numFmtId="0" fontId="47" fillId="0" borderId="0" xfId="77" applyFont="1" applyFill="1" applyAlignment="1">
      <alignment horizontal="center"/>
      <protection/>
    </xf>
    <xf numFmtId="2" fontId="46" fillId="0" borderId="0" xfId="77" applyNumberFormat="1" applyFont="1" applyFill="1" applyAlignment="1">
      <alignment horizontal="center"/>
      <protection/>
    </xf>
    <xf numFmtId="0" fontId="29" fillId="0" borderId="0" xfId="78" applyFont="1" applyFill="1" applyAlignment="1">
      <alignment horizontal="center"/>
      <protection/>
    </xf>
    <xf numFmtId="0" fontId="29" fillId="0" borderId="0" xfId="78" applyFont="1" applyFill="1" applyBorder="1" applyAlignment="1">
      <alignment horizontal="left"/>
      <protection/>
    </xf>
    <xf numFmtId="0" fontId="29" fillId="0" borderId="0" xfId="78" applyFont="1" applyFill="1" applyAlignment="1">
      <alignment horizontal="left"/>
      <protection/>
    </xf>
    <xf numFmtId="0" fontId="29" fillId="0" borderId="0" xfId="78" applyNumberFormat="1" applyFont="1" applyFill="1" applyAlignment="1">
      <alignment horizontal="left"/>
      <protection/>
    </xf>
    <xf numFmtId="0" fontId="5" fillId="0" borderId="0" xfId="78" applyNumberFormat="1" applyFont="1" applyFill="1" applyAlignment="1">
      <alignment horizontal="center"/>
      <protection/>
    </xf>
    <xf numFmtId="2" fontId="44" fillId="0" borderId="0" xfId="78" applyNumberFormat="1" applyFont="1" applyFill="1" applyAlignment="1">
      <alignment horizontal="center"/>
      <protection/>
    </xf>
    <xf numFmtId="1" fontId="46" fillId="0" borderId="14" xfId="79" applyNumberFormat="1" applyFont="1" applyFill="1" applyBorder="1" applyAlignment="1">
      <alignment horizontal="center" vertical="center" wrapText="1"/>
    </xf>
    <xf numFmtId="1" fontId="46" fillId="0" borderId="14" xfId="82" applyNumberFormat="1" applyFont="1" applyFill="1" applyBorder="1" applyAlignment="1">
      <alignment horizontal="center" vertical="center"/>
      <protection/>
    </xf>
    <xf numFmtId="1" fontId="46" fillId="0" borderId="14" xfId="82" applyNumberFormat="1" applyFont="1" applyFill="1" applyBorder="1" applyAlignment="1">
      <alignment horizontal="center" vertical="center" wrapText="1"/>
      <protection/>
    </xf>
    <xf numFmtId="1" fontId="46" fillId="0" borderId="21" xfId="79" applyNumberFormat="1" applyFont="1" applyFill="1" applyBorder="1" applyAlignment="1">
      <alignment horizontal="center" vertical="center" wrapText="1"/>
    </xf>
    <xf numFmtId="1" fontId="46" fillId="0" borderId="21" xfId="82" applyNumberFormat="1" applyFont="1" applyFill="1" applyBorder="1" applyAlignment="1">
      <alignment horizontal="center" vertical="center"/>
      <protection/>
    </xf>
    <xf numFmtId="1" fontId="46" fillId="0" borderId="21" xfId="82" applyNumberFormat="1" applyFont="1" applyFill="1" applyBorder="1" applyAlignment="1">
      <alignment horizontal="center" vertical="center" wrapText="1"/>
      <protection/>
    </xf>
    <xf numFmtId="0" fontId="51" fillId="27" borderId="28" xfId="80" applyFont="1" applyFill="1" applyBorder="1" applyAlignment="1">
      <alignment horizontal="center" vertical="center" textRotation="90"/>
      <protection/>
    </xf>
    <xf numFmtId="1" fontId="51" fillId="27" borderId="28" xfId="80" applyNumberFormat="1" applyFont="1" applyFill="1" applyBorder="1" applyAlignment="1">
      <alignment horizontal="center" vertical="center" textRotation="90" wrapText="1"/>
      <protection/>
    </xf>
    <xf numFmtId="0" fontId="46" fillId="0" borderId="0" xfId="81" applyFont="1" applyFill="1" applyBorder="1" applyAlignment="1">
      <alignment horizontal="left"/>
      <protection/>
    </xf>
    <xf numFmtId="0" fontId="50" fillId="0" borderId="0" xfId="81" applyFont="1" applyFill="1" applyBorder="1" applyAlignment="1">
      <alignment horizontal="left" vertical="center"/>
      <protection/>
    </xf>
    <xf numFmtId="49" fontId="29" fillId="0" borderId="15" xfId="74" applyNumberFormat="1" applyFont="1" applyFill="1" applyBorder="1" applyAlignment="1">
      <alignment vertical="center"/>
      <protection/>
    </xf>
    <xf numFmtId="49" fontId="46" fillId="0" borderId="16" xfId="74" applyNumberFormat="1" applyFont="1" applyFill="1" applyBorder="1" applyAlignment="1">
      <alignment vertical="center"/>
      <protection/>
    </xf>
    <xf numFmtId="0" fontId="29" fillId="0" borderId="14" xfId="74" applyFont="1" applyFill="1" applyBorder="1" applyAlignment="1">
      <alignment horizontal="center" vertical="center"/>
      <protection/>
    </xf>
    <xf numFmtId="14" fontId="29" fillId="0" borderId="14" xfId="74" applyNumberFormat="1" applyFont="1" applyFill="1" applyBorder="1" applyAlignment="1">
      <alignment horizontal="center" vertical="center"/>
      <protection/>
    </xf>
    <xf numFmtId="49" fontId="29" fillId="0" borderId="14" xfId="74" applyNumberFormat="1" applyFont="1" applyFill="1" applyBorder="1" applyAlignment="1">
      <alignment horizontal="center" vertical="center"/>
      <protection/>
    </xf>
    <xf numFmtId="0" fontId="29" fillId="4" borderId="14" xfId="78" applyFont="1" applyFill="1" applyBorder="1" applyAlignment="1">
      <alignment horizontal="center" vertical="center"/>
      <protection/>
    </xf>
    <xf numFmtId="0" fontId="29" fillId="4" borderId="15" xfId="0" applyFont="1" applyFill="1" applyBorder="1" applyAlignment="1">
      <alignment horizontal="left" vertical="center"/>
    </xf>
    <xf numFmtId="0" fontId="46" fillId="4" borderId="16" xfId="0" applyFont="1" applyFill="1" applyBorder="1" applyAlignment="1">
      <alignment horizontal="left" vertical="center"/>
    </xf>
    <xf numFmtId="0" fontId="29" fillId="4" borderId="14" xfId="0" applyFont="1" applyFill="1" applyBorder="1" applyAlignment="1">
      <alignment horizontal="center" vertical="center"/>
    </xf>
    <xf numFmtId="182" fontId="29" fillId="4" borderId="14" xfId="0" applyNumberFormat="1" applyFont="1" applyFill="1" applyBorder="1" applyAlignment="1">
      <alignment horizontal="center" vertical="center"/>
    </xf>
    <xf numFmtId="49" fontId="29" fillId="4" borderId="14" xfId="79" applyNumberFormat="1" applyFont="1" applyFill="1" applyBorder="1" applyAlignment="1">
      <alignment horizontal="center" vertical="center" wrapText="1"/>
    </xf>
    <xf numFmtId="1" fontId="46" fillId="4" borderId="14" xfId="79" applyNumberFormat="1" applyFont="1" applyFill="1" applyBorder="1" applyAlignment="1">
      <alignment horizontal="center" vertical="center" wrapText="1"/>
    </xf>
    <xf numFmtId="1" fontId="46" fillId="4" borderId="14" xfId="82" applyNumberFormat="1" applyFont="1" applyFill="1" applyBorder="1" applyAlignment="1">
      <alignment horizontal="center" vertical="center"/>
      <protection/>
    </xf>
    <xf numFmtId="1" fontId="46" fillId="4" borderId="14" xfId="82" applyNumberFormat="1" applyFont="1" applyFill="1" applyBorder="1" applyAlignment="1">
      <alignment horizontal="center" vertical="center" wrapText="1"/>
      <protection/>
    </xf>
    <xf numFmtId="2" fontId="46" fillId="4" borderId="14" xfId="82" applyNumberFormat="1" applyFont="1" applyFill="1" applyBorder="1" applyAlignment="1">
      <alignment horizontal="center" vertical="center"/>
      <protection/>
    </xf>
    <xf numFmtId="0" fontId="5" fillId="4" borderId="0" xfId="78" applyFont="1" applyFill="1" applyAlignment="1">
      <alignment horizontal="center" vertical="center"/>
      <protection/>
    </xf>
    <xf numFmtId="0" fontId="5" fillId="4" borderId="0" xfId="78" applyFont="1" applyFill="1" applyAlignment="1">
      <alignment horizontal="center"/>
      <protection/>
    </xf>
    <xf numFmtId="0" fontId="46" fillId="4" borderId="0" xfId="78" applyFont="1" applyFill="1" applyAlignment="1">
      <alignment horizontal="center"/>
      <protection/>
    </xf>
    <xf numFmtId="0" fontId="0" fillId="7" borderId="0" xfId="0" applyFill="1" applyAlignment="1">
      <alignment horizontal="center"/>
    </xf>
    <xf numFmtId="0" fontId="43" fillId="7" borderId="0" xfId="80" applyFont="1" applyFill="1" applyAlignment="1">
      <alignment horizontal="center"/>
      <protection/>
    </xf>
    <xf numFmtId="0" fontId="44" fillId="7" borderId="0" xfId="80" applyFont="1" applyFill="1" applyBorder="1" applyAlignment="1">
      <alignment horizontal="center"/>
      <protection/>
    </xf>
    <xf numFmtId="0" fontId="29" fillId="7" borderId="28" xfId="80" applyFont="1" applyFill="1" applyBorder="1" applyAlignment="1">
      <alignment horizontal="center" vertical="center" textRotation="90" wrapText="1"/>
      <protection/>
    </xf>
    <xf numFmtId="0" fontId="50" fillId="7" borderId="21" xfId="80" applyFont="1" applyFill="1" applyBorder="1" applyAlignment="1">
      <alignment horizontal="center" vertical="center"/>
      <protection/>
    </xf>
    <xf numFmtId="0" fontId="29" fillId="7" borderId="26" xfId="80" applyFont="1" applyFill="1" applyBorder="1" applyAlignment="1">
      <alignment horizontal="center" vertical="center"/>
      <protection/>
    </xf>
    <xf numFmtId="0" fontId="29" fillId="7" borderId="14" xfId="80" applyFont="1" applyFill="1" applyBorder="1" applyAlignment="1">
      <alignment horizontal="center" vertical="center"/>
      <protection/>
    </xf>
    <xf numFmtId="0" fontId="29" fillId="7" borderId="14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41" fillId="7" borderId="0" xfId="80" applyFont="1" applyFill="1" applyAlignment="1">
      <alignment horizontal="center"/>
      <protection/>
    </xf>
    <xf numFmtId="0" fontId="29" fillId="7" borderId="14" xfId="78" applyFont="1" applyFill="1" applyBorder="1" applyAlignment="1">
      <alignment horizontal="center" vertical="center"/>
      <protection/>
    </xf>
    <xf numFmtId="0" fontId="29" fillId="7" borderId="21" xfId="78" applyFont="1" applyFill="1" applyBorder="1" applyAlignment="1">
      <alignment horizontal="center" vertical="center"/>
      <protection/>
    </xf>
    <xf numFmtId="0" fontId="29" fillId="7" borderId="26" xfId="78" applyFont="1" applyFill="1" applyBorder="1" applyAlignment="1">
      <alignment horizontal="center" vertical="center"/>
      <protection/>
    </xf>
    <xf numFmtId="0" fontId="5" fillId="0" borderId="0" xfId="77" applyFont="1" applyFill="1" applyBorder="1" applyAlignment="1">
      <alignment horizontal="center"/>
      <protection/>
    </xf>
    <xf numFmtId="181" fontId="5" fillId="0" borderId="0" xfId="77" applyNumberFormat="1" applyFont="1" applyFill="1" applyBorder="1" applyAlignment="1">
      <alignment horizontal="center"/>
      <protection/>
    </xf>
    <xf numFmtId="0" fontId="44" fillId="0" borderId="0" xfId="84" applyFont="1" applyFill="1" applyAlignment="1">
      <alignment horizontal="center"/>
      <protection/>
    </xf>
    <xf numFmtId="0" fontId="46" fillId="0" borderId="0" xfId="84" applyFont="1" applyFill="1" applyAlignment="1">
      <alignment horizontal="center"/>
      <protection/>
    </xf>
    <xf numFmtId="0" fontId="28" fillId="0" borderId="0" xfId="88" applyFont="1" applyBorder="1" applyAlignment="1">
      <alignment horizontal="center" vertical="top"/>
      <protection/>
    </xf>
    <xf numFmtId="0" fontId="30" fillId="24" borderId="0" xfId="88" applyFont="1" applyFill="1" applyBorder="1" applyAlignment="1">
      <alignment horizontal="center" vertical="top" wrapText="1" readingOrder="1"/>
      <protection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4" fillId="0" borderId="0" xfId="80" applyFont="1" applyFill="1" applyBorder="1" applyAlignment="1">
      <alignment horizontal="center"/>
      <protection/>
    </xf>
    <xf numFmtId="0" fontId="41" fillId="0" borderId="0" xfId="80" applyFont="1" applyFill="1" applyAlignment="1">
      <alignment horizontal="center"/>
      <protection/>
    </xf>
    <xf numFmtId="0" fontId="44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44" fillId="7" borderId="0" xfId="80" applyFont="1" applyFill="1" applyBorder="1" applyAlignment="1">
      <alignment horizontal="center"/>
      <protection/>
    </xf>
    <xf numFmtId="0" fontId="44" fillId="7" borderId="0" xfId="80" applyFont="1" applyFill="1" applyAlignment="1">
      <alignment horizontal="center"/>
      <protection/>
    </xf>
    <xf numFmtId="0" fontId="43" fillId="0" borderId="0" xfId="77" applyFont="1" applyFill="1" applyBorder="1" applyAlignment="1">
      <alignment horizontal="center"/>
      <protection/>
    </xf>
    <xf numFmtId="0" fontId="46" fillId="0" borderId="34" xfId="82" applyFont="1" applyFill="1" applyBorder="1" applyAlignment="1">
      <alignment horizontal="center" vertical="center" wrapText="1"/>
      <protection/>
    </xf>
    <xf numFmtId="0" fontId="46" fillId="0" borderId="36" xfId="82" applyFont="1" applyFill="1" applyBorder="1" applyAlignment="1">
      <alignment horizontal="center" vertical="center" wrapText="1"/>
      <protection/>
    </xf>
    <xf numFmtId="0" fontId="46" fillId="0" borderId="35" xfId="82" applyFont="1" applyFill="1" applyBorder="1" applyAlignment="1">
      <alignment horizontal="center" vertical="center" wrapText="1"/>
      <protection/>
    </xf>
  </cellXfs>
  <cellStyles count="7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_MAUDANHSACH_LOPSV_SV_2010" xfId="22"/>
    <cellStyle name="0,0&#13;&#10;NA&#13;&#10;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4" xfId="71"/>
    <cellStyle name="Normal 6_du lieu sv_thuy tung" xfId="72"/>
    <cellStyle name="Normal_D10QBA2" xfId="73"/>
    <cellStyle name="Normal_D10QBA2_BANG DIEM_D11CQQT02" xfId="74"/>
    <cellStyle name="Normal_DS lop DHTX khoa 6.1theo QD thanh lap lop K6.1-MA MOI" xfId="75"/>
    <cellStyle name="Normal_HK1" xfId="76"/>
    <cellStyle name="Normal_LOP D10CQCN01_HOAI" xfId="77"/>
    <cellStyle name="Normal_LOP D10DTA1 " xfId="78"/>
    <cellStyle name="Normal_Quản lý CV đến (TUYET) NĂM 2007" xfId="79"/>
    <cellStyle name="Normal_Sheet1" xfId="80"/>
    <cellStyle name="Normal_Sheet1_BANG DIEM_D11CQQT02" xfId="81"/>
    <cellStyle name="Normal_Sheet1_LOP D10CQCN01_HOAI" xfId="82"/>
    <cellStyle name="Normal_Sheet3" xfId="83"/>
    <cellStyle name="Normal_Sheet3_BANG DIEM_D11CQDT01" xfId="84"/>
    <cellStyle name="Note" xfId="85"/>
    <cellStyle name="Output" xfId="86"/>
    <cellStyle name="Percent" xfId="87"/>
    <cellStyle name="Percent_Sheet6" xfId="88"/>
    <cellStyle name="Style 1" xfId="89"/>
    <cellStyle name="Title" xfId="90"/>
    <cellStyle name="Total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1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19100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561975</xdr:colOff>
      <xdr:row>3</xdr:row>
      <xdr:rowOff>142875</xdr:rowOff>
    </xdr:from>
    <xdr:to>
      <xdr:col>6</xdr:col>
      <xdr:colOff>1114425</xdr:colOff>
      <xdr:row>3</xdr:row>
      <xdr:rowOff>142875</xdr:rowOff>
    </xdr:to>
    <xdr:sp>
      <xdr:nvSpPr>
        <xdr:cNvPr id="2" name="Line 3"/>
        <xdr:cNvSpPr>
          <a:spLocks/>
        </xdr:cNvSpPr>
      </xdr:nvSpPr>
      <xdr:spPr>
        <a:xfrm>
          <a:off x="5219700" y="6572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3" name="Line 4"/>
        <xdr:cNvSpPr>
          <a:spLocks/>
        </xdr:cNvSpPr>
      </xdr:nvSpPr>
      <xdr:spPr>
        <a:xfrm>
          <a:off x="419100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4</xdr:row>
      <xdr:rowOff>9525</xdr:rowOff>
    </xdr:to>
    <xdr:sp>
      <xdr:nvSpPr>
        <xdr:cNvPr id="4" name="Line 5"/>
        <xdr:cNvSpPr>
          <a:spLocks/>
        </xdr:cNvSpPr>
      </xdr:nvSpPr>
      <xdr:spPr>
        <a:xfrm>
          <a:off x="419100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762000</xdr:colOff>
      <xdr:row>3</xdr:row>
      <xdr:rowOff>104775</xdr:rowOff>
    </xdr:from>
    <xdr:to>
      <xdr:col>2</xdr:col>
      <xdr:colOff>838200</xdr:colOff>
      <xdr:row>3</xdr:row>
      <xdr:rowOff>104775</xdr:rowOff>
    </xdr:to>
    <xdr:sp>
      <xdr:nvSpPr>
        <xdr:cNvPr id="5" name="Line 6"/>
        <xdr:cNvSpPr>
          <a:spLocks/>
        </xdr:cNvSpPr>
      </xdr:nvSpPr>
      <xdr:spPr>
        <a:xfrm>
          <a:off x="1181100" y="619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56114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171450</xdr:rowOff>
    </xdr:from>
    <xdr:to>
      <xdr:col>30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56114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19157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1590675</xdr:colOff>
      <xdr:row>2</xdr:row>
      <xdr:rowOff>152400</xdr:rowOff>
    </xdr:from>
    <xdr:to>
      <xdr:col>4</xdr:col>
      <xdr:colOff>19050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895475" y="495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400050</xdr:colOff>
      <xdr:row>1</xdr:row>
      <xdr:rowOff>152400</xdr:rowOff>
    </xdr:from>
    <xdr:to>
      <xdr:col>24</xdr:col>
      <xdr:colOff>85725</xdr:colOff>
      <xdr:row>1</xdr:row>
      <xdr:rowOff>152400</xdr:rowOff>
    </xdr:to>
    <xdr:sp>
      <xdr:nvSpPr>
        <xdr:cNvPr id="5" name="Line 34"/>
        <xdr:cNvSpPr>
          <a:spLocks/>
        </xdr:cNvSpPr>
      </xdr:nvSpPr>
      <xdr:spPr>
        <a:xfrm>
          <a:off x="11115675" y="3238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4411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171450</xdr:rowOff>
    </xdr:from>
    <xdr:to>
      <xdr:col>27</xdr:col>
      <xdr:colOff>0</xdr:colOff>
      <xdr:row>1</xdr:row>
      <xdr:rowOff>171450</xdr:rowOff>
    </xdr:to>
    <xdr:sp>
      <xdr:nvSpPr>
        <xdr:cNvPr id="2" name="Line 1"/>
        <xdr:cNvSpPr>
          <a:spLocks/>
        </xdr:cNvSpPr>
      </xdr:nvSpPr>
      <xdr:spPr>
        <a:xfrm>
          <a:off x="1441132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171450</xdr:rowOff>
    </xdr:from>
    <xdr:to>
      <xdr:col>22</xdr:col>
      <xdr:colOff>0</xdr:colOff>
      <xdr:row>1</xdr:row>
      <xdr:rowOff>171450</xdr:rowOff>
    </xdr:to>
    <xdr:sp>
      <xdr:nvSpPr>
        <xdr:cNvPr id="3" name="Line 1"/>
        <xdr:cNvSpPr>
          <a:spLocks/>
        </xdr:cNvSpPr>
      </xdr:nvSpPr>
      <xdr:spPr>
        <a:xfrm>
          <a:off x="11915775" y="34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1590675</xdr:colOff>
      <xdr:row>2</xdr:row>
      <xdr:rowOff>152400</xdr:rowOff>
    </xdr:from>
    <xdr:to>
      <xdr:col>4</xdr:col>
      <xdr:colOff>19050</xdr:colOff>
      <xdr:row>2</xdr:row>
      <xdr:rowOff>152400</xdr:rowOff>
    </xdr:to>
    <xdr:sp>
      <xdr:nvSpPr>
        <xdr:cNvPr id="4" name="Line 2"/>
        <xdr:cNvSpPr>
          <a:spLocks/>
        </xdr:cNvSpPr>
      </xdr:nvSpPr>
      <xdr:spPr>
        <a:xfrm>
          <a:off x="1895475" y="495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400050</xdr:colOff>
      <xdr:row>1</xdr:row>
      <xdr:rowOff>152400</xdr:rowOff>
    </xdr:from>
    <xdr:to>
      <xdr:col>24</xdr:col>
      <xdr:colOff>85725</xdr:colOff>
      <xdr:row>1</xdr:row>
      <xdr:rowOff>152400</xdr:rowOff>
    </xdr:to>
    <xdr:sp>
      <xdr:nvSpPr>
        <xdr:cNvPr id="5" name="Line 34"/>
        <xdr:cNvSpPr>
          <a:spLocks/>
        </xdr:cNvSpPr>
      </xdr:nvSpPr>
      <xdr:spPr>
        <a:xfrm>
          <a:off x="11115675" y="3238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0</xdr:rowOff>
    </xdr:from>
    <xdr:to>
      <xdr:col>21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86600" y="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190500</xdr:rowOff>
    </xdr:from>
    <xdr:to>
      <xdr:col>4</xdr:col>
      <xdr:colOff>0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6574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180975</xdr:rowOff>
    </xdr:from>
    <xdr:to>
      <xdr:col>19</xdr:col>
      <xdr:colOff>142875</xdr:colOff>
      <xdr:row>1</xdr:row>
      <xdr:rowOff>180975</xdr:rowOff>
    </xdr:to>
    <xdr:sp>
      <xdr:nvSpPr>
        <xdr:cNvPr id="4" name="Line 5"/>
        <xdr:cNvSpPr>
          <a:spLocks/>
        </xdr:cNvSpPr>
      </xdr:nvSpPr>
      <xdr:spPr>
        <a:xfrm flipV="1">
          <a:off x="7896225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0</xdr:row>
      <xdr:rowOff>0</xdr:rowOff>
    </xdr:from>
    <xdr:to>
      <xdr:col>33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553950" y="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36220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25</xdr:col>
      <xdr:colOff>85725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14239875" y="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angday-TKB\GVTG\Thong%20ke%20GVTG%202010%20(Quy%20I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(3)"/>
      <sheetName val="2009(2)"/>
      <sheetName val="2010(1)"/>
      <sheetName val="HSo TG"/>
      <sheetName val="KLg thinh giang"/>
      <sheetName val="TT1"/>
      <sheetName val="TT2"/>
      <sheetName val="TT3"/>
      <sheetName val="TT4"/>
      <sheetName val="TT5"/>
      <sheetName val="TT4 (2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H112"/>
  <sheetViews>
    <sheetView zoomScale="85" zoomScaleNormal="85" zoomScalePageLayoutView="0" workbookViewId="0" topLeftCell="A83">
      <selection activeCell="D83" sqref="D1:D16384"/>
    </sheetView>
  </sheetViews>
  <sheetFormatPr defaultColWidth="7.8984375" defaultRowHeight="15"/>
  <cols>
    <col min="1" max="1" width="4.3984375" style="54" customWidth="1"/>
    <col min="2" max="2" width="11.8984375" style="54" customWidth="1"/>
    <col min="3" max="3" width="19.69921875" style="60" customWidth="1"/>
    <col min="4" max="4" width="7.69921875" style="61" customWidth="1"/>
    <col min="5" max="5" width="5.19921875" style="54" customWidth="1"/>
    <col min="6" max="6" width="10.8984375" style="54" customWidth="1"/>
    <col min="7" max="7" width="15.19921875" style="62" customWidth="1"/>
    <col min="8" max="8" width="10" style="54" customWidth="1"/>
    <col min="9" max="16384" width="7.8984375" style="54" customWidth="1"/>
  </cols>
  <sheetData>
    <row r="3" spans="1:8" s="2" customFormat="1" ht="12.75" customHeight="1">
      <c r="A3" s="292" t="s">
        <v>0</v>
      </c>
      <c r="B3" s="292"/>
      <c r="C3" s="292"/>
      <c r="D3" s="292"/>
      <c r="E3" s="292" t="s">
        <v>1</v>
      </c>
      <c r="F3" s="292"/>
      <c r="G3" s="292"/>
      <c r="H3" s="292"/>
    </row>
    <row r="4" spans="1:8" s="2" customFormat="1" ht="12.75" customHeight="1">
      <c r="A4" s="292" t="s">
        <v>2</v>
      </c>
      <c r="B4" s="292"/>
      <c r="C4" s="292"/>
      <c r="D4" s="292"/>
      <c r="E4" s="292" t="s">
        <v>3</v>
      </c>
      <c r="F4" s="292"/>
      <c r="G4" s="292"/>
      <c r="H4" s="292"/>
    </row>
    <row r="5" spans="1:8" s="2" customFormat="1" ht="12.75" customHeight="1" hidden="1">
      <c r="A5" s="292" t="s">
        <v>4</v>
      </c>
      <c r="B5" s="292"/>
      <c r="C5" s="292"/>
      <c r="D5" s="292"/>
      <c r="E5" s="3"/>
      <c r="F5" s="3"/>
      <c r="G5" s="4"/>
      <c r="H5" s="5"/>
    </row>
    <row r="6" spans="1:8" s="2" customFormat="1" ht="24" customHeight="1">
      <c r="A6" s="1"/>
      <c r="B6" s="1"/>
      <c r="C6" s="6"/>
      <c r="D6" s="3"/>
      <c r="E6" s="3"/>
      <c r="F6" s="3"/>
      <c r="G6" s="4"/>
      <c r="H6" s="5"/>
    </row>
    <row r="7" spans="1:8" s="2" customFormat="1" ht="37.5" customHeight="1">
      <c r="A7" s="293" t="s">
        <v>5</v>
      </c>
      <c r="B7" s="293"/>
      <c r="C7" s="293"/>
      <c r="D7" s="293"/>
      <c r="E7" s="293"/>
      <c r="F7" s="293"/>
      <c r="G7" s="293"/>
      <c r="H7" s="293"/>
    </row>
    <row r="8" spans="1:8" s="2" customFormat="1" ht="15" customHeight="1" thickBot="1">
      <c r="A8" s="7"/>
      <c r="B8" s="7"/>
      <c r="C8" s="7"/>
      <c r="D8" s="7"/>
      <c r="E8" s="7"/>
      <c r="F8" s="7"/>
      <c r="G8" s="7"/>
      <c r="H8" s="7"/>
    </row>
    <row r="9" spans="1:8" s="13" customFormat="1" ht="29.25" thickTop="1">
      <c r="A9" s="8" t="s">
        <v>6</v>
      </c>
      <c r="B9" s="9" t="s">
        <v>7</v>
      </c>
      <c r="C9" s="9" t="s">
        <v>8</v>
      </c>
      <c r="D9" s="10" t="s">
        <v>9</v>
      </c>
      <c r="E9" s="9" t="s">
        <v>10</v>
      </c>
      <c r="F9" s="9" t="s">
        <v>11</v>
      </c>
      <c r="G9" s="11" t="s">
        <v>12</v>
      </c>
      <c r="H9" s="12" t="s">
        <v>13</v>
      </c>
    </row>
    <row r="10" spans="1:8" s="22" customFormat="1" ht="24.75" customHeight="1">
      <c r="A10" s="14">
        <v>1</v>
      </c>
      <c r="B10" s="15" t="s">
        <v>14</v>
      </c>
      <c r="C10" s="16" t="s">
        <v>15</v>
      </c>
      <c r="D10" s="17" t="s">
        <v>16</v>
      </c>
      <c r="E10" s="18" t="s">
        <v>17</v>
      </c>
      <c r="F10" s="19" t="s">
        <v>18</v>
      </c>
      <c r="G10" s="20" t="s">
        <v>19</v>
      </c>
      <c r="H10" s="21" t="s">
        <v>20</v>
      </c>
    </row>
    <row r="11" spans="1:8" s="22" customFormat="1" ht="24.75" customHeight="1">
      <c r="A11" s="14">
        <v>2</v>
      </c>
      <c r="B11" s="15" t="s">
        <v>21</v>
      </c>
      <c r="C11" s="16" t="s">
        <v>22</v>
      </c>
      <c r="D11" s="17" t="s">
        <v>16</v>
      </c>
      <c r="E11" s="19" t="s">
        <v>23</v>
      </c>
      <c r="F11" s="19" t="s">
        <v>24</v>
      </c>
      <c r="G11" s="20" t="s">
        <v>25</v>
      </c>
      <c r="H11" s="21" t="s">
        <v>20</v>
      </c>
    </row>
    <row r="12" spans="1:8" s="22" customFormat="1" ht="24.75" customHeight="1">
      <c r="A12" s="14">
        <v>3</v>
      </c>
      <c r="B12" s="15" t="s">
        <v>26</v>
      </c>
      <c r="C12" s="16" t="s">
        <v>27</v>
      </c>
      <c r="D12" s="17" t="s">
        <v>28</v>
      </c>
      <c r="E12" s="18" t="s">
        <v>23</v>
      </c>
      <c r="F12" s="19" t="s">
        <v>29</v>
      </c>
      <c r="G12" s="20" t="s">
        <v>30</v>
      </c>
      <c r="H12" s="21"/>
    </row>
    <row r="13" spans="1:8" s="22" customFormat="1" ht="24.75" customHeight="1">
      <c r="A13" s="14">
        <v>4</v>
      </c>
      <c r="B13" s="15" t="s">
        <v>31</v>
      </c>
      <c r="C13" s="23" t="s">
        <v>32</v>
      </c>
      <c r="D13" s="17" t="s">
        <v>33</v>
      </c>
      <c r="E13" s="18" t="s">
        <v>23</v>
      </c>
      <c r="F13" s="18" t="s">
        <v>34</v>
      </c>
      <c r="G13" s="20" t="s">
        <v>35</v>
      </c>
      <c r="H13" s="21" t="s">
        <v>20</v>
      </c>
    </row>
    <row r="14" spans="1:8" s="22" customFormat="1" ht="24.75" customHeight="1">
      <c r="A14" s="14">
        <v>5</v>
      </c>
      <c r="B14" s="15" t="s">
        <v>36</v>
      </c>
      <c r="C14" s="23" t="s">
        <v>37</v>
      </c>
      <c r="D14" s="17" t="s">
        <v>38</v>
      </c>
      <c r="E14" s="18" t="s">
        <v>23</v>
      </c>
      <c r="F14" s="18" t="s">
        <v>39</v>
      </c>
      <c r="G14" s="20" t="s">
        <v>40</v>
      </c>
      <c r="H14" s="21" t="s">
        <v>20</v>
      </c>
    </row>
    <row r="15" spans="1:8" s="22" customFormat="1" ht="24.75" customHeight="1">
      <c r="A15" s="14">
        <v>6</v>
      </c>
      <c r="B15" s="15" t="s">
        <v>41</v>
      </c>
      <c r="C15" s="23" t="s">
        <v>42</v>
      </c>
      <c r="D15" s="17" t="s">
        <v>43</v>
      </c>
      <c r="E15" s="18" t="s">
        <v>23</v>
      </c>
      <c r="F15" s="18" t="s">
        <v>44</v>
      </c>
      <c r="G15" s="20" t="s">
        <v>45</v>
      </c>
      <c r="H15" s="21" t="s">
        <v>20</v>
      </c>
    </row>
    <row r="16" spans="1:8" s="22" customFormat="1" ht="24.75" customHeight="1">
      <c r="A16" s="14">
        <v>7</v>
      </c>
      <c r="B16" s="15" t="s">
        <v>46</v>
      </c>
      <c r="C16" s="16" t="s">
        <v>47</v>
      </c>
      <c r="D16" s="17" t="s">
        <v>43</v>
      </c>
      <c r="E16" s="19" t="s">
        <v>23</v>
      </c>
      <c r="F16" s="19" t="s">
        <v>48</v>
      </c>
      <c r="G16" s="20" t="s">
        <v>49</v>
      </c>
      <c r="H16" s="21"/>
    </row>
    <row r="17" spans="1:8" s="22" customFormat="1" ht="24.75" customHeight="1">
      <c r="A17" s="14">
        <v>8</v>
      </c>
      <c r="B17" s="15" t="s">
        <v>50</v>
      </c>
      <c r="C17" s="16" t="s">
        <v>51</v>
      </c>
      <c r="D17" s="17" t="s">
        <v>52</v>
      </c>
      <c r="E17" s="19" t="s">
        <v>23</v>
      </c>
      <c r="F17" s="19" t="s">
        <v>53</v>
      </c>
      <c r="G17" s="20" t="s">
        <v>54</v>
      </c>
      <c r="H17" s="21" t="s">
        <v>20</v>
      </c>
    </row>
    <row r="18" spans="1:8" s="25" customFormat="1" ht="24.75" customHeight="1">
      <c r="A18" s="14">
        <v>9</v>
      </c>
      <c r="B18" s="15" t="s">
        <v>55</v>
      </c>
      <c r="C18" s="23" t="s">
        <v>56</v>
      </c>
      <c r="D18" s="17" t="s">
        <v>57</v>
      </c>
      <c r="E18" s="18" t="s">
        <v>23</v>
      </c>
      <c r="F18" s="24" t="s">
        <v>58</v>
      </c>
      <c r="G18" s="20" t="s">
        <v>59</v>
      </c>
      <c r="H18" s="21" t="s">
        <v>20</v>
      </c>
    </row>
    <row r="19" spans="1:8" s="22" customFormat="1" ht="24.75" customHeight="1">
      <c r="A19" s="14">
        <v>10</v>
      </c>
      <c r="B19" s="15" t="s">
        <v>60</v>
      </c>
      <c r="C19" s="16" t="s">
        <v>61</v>
      </c>
      <c r="D19" s="17" t="s">
        <v>62</v>
      </c>
      <c r="E19" s="19" t="s">
        <v>23</v>
      </c>
      <c r="F19" s="19" t="s">
        <v>63</v>
      </c>
      <c r="G19" s="20" t="s">
        <v>64</v>
      </c>
      <c r="H19" s="21" t="s">
        <v>20</v>
      </c>
    </row>
    <row r="20" spans="1:8" s="22" customFormat="1" ht="24.75" customHeight="1">
      <c r="A20" s="14">
        <v>11</v>
      </c>
      <c r="B20" s="15" t="s">
        <v>65</v>
      </c>
      <c r="C20" s="26" t="s">
        <v>66</v>
      </c>
      <c r="D20" s="17" t="s">
        <v>62</v>
      </c>
      <c r="E20" s="18" t="s">
        <v>23</v>
      </c>
      <c r="F20" s="18" t="s">
        <v>67</v>
      </c>
      <c r="G20" s="20" t="s">
        <v>68</v>
      </c>
      <c r="H20" s="21" t="s">
        <v>20</v>
      </c>
    </row>
    <row r="21" spans="1:8" s="22" customFormat="1" ht="24.75" customHeight="1">
      <c r="A21" s="14">
        <v>12</v>
      </c>
      <c r="B21" s="15" t="s">
        <v>69</v>
      </c>
      <c r="C21" s="16" t="s">
        <v>70</v>
      </c>
      <c r="D21" s="17" t="s">
        <v>71</v>
      </c>
      <c r="E21" s="18" t="s">
        <v>17</v>
      </c>
      <c r="F21" s="19" t="s">
        <v>72</v>
      </c>
      <c r="G21" s="20" t="s">
        <v>73</v>
      </c>
      <c r="H21" s="21" t="s">
        <v>20</v>
      </c>
    </row>
    <row r="22" spans="1:8" s="22" customFormat="1" ht="24.75" customHeight="1">
      <c r="A22" s="14">
        <v>13</v>
      </c>
      <c r="B22" s="15" t="s">
        <v>74</v>
      </c>
      <c r="C22" s="26" t="s">
        <v>75</v>
      </c>
      <c r="D22" s="17" t="s">
        <v>71</v>
      </c>
      <c r="E22" s="27" t="s">
        <v>17</v>
      </c>
      <c r="F22" s="27" t="s">
        <v>76</v>
      </c>
      <c r="G22" s="20" t="s">
        <v>77</v>
      </c>
      <c r="H22" s="21"/>
    </row>
    <row r="23" spans="1:8" s="22" customFormat="1" ht="24.75" customHeight="1">
      <c r="A23" s="14">
        <v>14</v>
      </c>
      <c r="B23" s="15" t="s">
        <v>78</v>
      </c>
      <c r="C23" s="16" t="s">
        <v>79</v>
      </c>
      <c r="D23" s="17" t="s">
        <v>80</v>
      </c>
      <c r="E23" s="18" t="s">
        <v>23</v>
      </c>
      <c r="F23" s="19" t="s">
        <v>81</v>
      </c>
      <c r="G23" s="20" t="s">
        <v>82</v>
      </c>
      <c r="H23" s="21" t="s">
        <v>20</v>
      </c>
    </row>
    <row r="24" spans="1:8" s="22" customFormat="1" ht="24.75" customHeight="1">
      <c r="A24" s="14">
        <v>15</v>
      </c>
      <c r="B24" s="15" t="s">
        <v>83</v>
      </c>
      <c r="C24" s="23" t="s">
        <v>84</v>
      </c>
      <c r="D24" s="17" t="s">
        <v>85</v>
      </c>
      <c r="E24" s="18" t="s">
        <v>17</v>
      </c>
      <c r="F24" s="18" t="s">
        <v>86</v>
      </c>
      <c r="G24" s="20" t="s">
        <v>54</v>
      </c>
      <c r="H24" s="21" t="s">
        <v>20</v>
      </c>
    </row>
    <row r="25" spans="1:8" s="22" customFormat="1" ht="24.75" customHeight="1">
      <c r="A25" s="14">
        <v>16</v>
      </c>
      <c r="B25" s="15" t="s">
        <v>87</v>
      </c>
      <c r="C25" s="28" t="s">
        <v>88</v>
      </c>
      <c r="D25" s="29" t="s">
        <v>89</v>
      </c>
      <c r="E25" s="18" t="s">
        <v>17</v>
      </c>
      <c r="F25" s="27" t="s">
        <v>90</v>
      </c>
      <c r="G25" s="20" t="s">
        <v>30</v>
      </c>
      <c r="H25" s="21" t="s">
        <v>20</v>
      </c>
    </row>
    <row r="26" spans="1:8" s="13" customFormat="1" ht="24.75" customHeight="1">
      <c r="A26" s="14">
        <v>17</v>
      </c>
      <c r="B26" s="15" t="s">
        <v>91</v>
      </c>
      <c r="C26" s="16" t="s">
        <v>92</v>
      </c>
      <c r="D26" s="17" t="s">
        <v>93</v>
      </c>
      <c r="E26" s="19" t="s">
        <v>17</v>
      </c>
      <c r="F26" s="19" t="s">
        <v>94</v>
      </c>
      <c r="G26" s="20" t="s">
        <v>49</v>
      </c>
      <c r="H26" s="21" t="s">
        <v>20</v>
      </c>
    </row>
    <row r="27" spans="1:8" s="13" customFormat="1" ht="24.75" customHeight="1">
      <c r="A27" s="14">
        <v>18</v>
      </c>
      <c r="B27" s="15" t="s">
        <v>95</v>
      </c>
      <c r="C27" s="16" t="s">
        <v>96</v>
      </c>
      <c r="D27" s="17" t="s">
        <v>97</v>
      </c>
      <c r="E27" s="19" t="s">
        <v>23</v>
      </c>
      <c r="F27" s="19" t="s">
        <v>98</v>
      </c>
      <c r="G27" s="20" t="s">
        <v>99</v>
      </c>
      <c r="H27" s="21" t="s">
        <v>20</v>
      </c>
    </row>
    <row r="28" spans="1:8" s="13" customFormat="1" ht="24.75" customHeight="1">
      <c r="A28" s="14">
        <v>19</v>
      </c>
      <c r="B28" s="15" t="s">
        <v>100</v>
      </c>
      <c r="C28" s="16" t="s">
        <v>101</v>
      </c>
      <c r="D28" s="17" t="s">
        <v>102</v>
      </c>
      <c r="E28" s="18" t="s">
        <v>17</v>
      </c>
      <c r="F28" s="19" t="s">
        <v>103</v>
      </c>
      <c r="G28" s="20" t="s">
        <v>54</v>
      </c>
      <c r="H28" s="21"/>
    </row>
    <row r="29" spans="1:8" s="13" customFormat="1" ht="24.75" customHeight="1">
      <c r="A29" s="14">
        <v>20</v>
      </c>
      <c r="B29" s="15" t="s">
        <v>104</v>
      </c>
      <c r="C29" s="16" t="s">
        <v>105</v>
      </c>
      <c r="D29" s="17" t="s">
        <v>106</v>
      </c>
      <c r="E29" s="19" t="s">
        <v>17</v>
      </c>
      <c r="F29" s="19" t="s">
        <v>107</v>
      </c>
      <c r="G29" s="20" t="s">
        <v>73</v>
      </c>
      <c r="H29" s="21"/>
    </row>
    <row r="30" spans="1:8" s="13" customFormat="1" ht="24.75" customHeight="1">
      <c r="A30" s="14">
        <v>21</v>
      </c>
      <c r="B30" s="15" t="s">
        <v>108</v>
      </c>
      <c r="C30" s="16" t="s">
        <v>88</v>
      </c>
      <c r="D30" s="17" t="s">
        <v>106</v>
      </c>
      <c r="E30" s="19" t="s">
        <v>17</v>
      </c>
      <c r="F30" s="19" t="s">
        <v>109</v>
      </c>
      <c r="G30" s="20" t="s">
        <v>68</v>
      </c>
      <c r="H30" s="21" t="s">
        <v>20</v>
      </c>
    </row>
    <row r="31" spans="1:8" s="13" customFormat="1" ht="24.75" customHeight="1">
      <c r="A31" s="14">
        <v>22</v>
      </c>
      <c r="B31" s="15" t="s">
        <v>110</v>
      </c>
      <c r="C31" s="16" t="s">
        <v>111</v>
      </c>
      <c r="D31" s="17" t="s">
        <v>112</v>
      </c>
      <c r="E31" s="18" t="s">
        <v>23</v>
      </c>
      <c r="F31" s="19" t="s">
        <v>113</v>
      </c>
      <c r="G31" s="20" t="s">
        <v>114</v>
      </c>
      <c r="H31" s="21"/>
    </row>
    <row r="32" spans="1:8" s="13" customFormat="1" ht="24.75" customHeight="1">
      <c r="A32" s="14">
        <v>23</v>
      </c>
      <c r="B32" s="15" t="s">
        <v>115</v>
      </c>
      <c r="C32" s="16" t="s">
        <v>116</v>
      </c>
      <c r="D32" s="17" t="s">
        <v>117</v>
      </c>
      <c r="E32" s="19" t="s">
        <v>17</v>
      </c>
      <c r="F32" s="19" t="s">
        <v>118</v>
      </c>
      <c r="G32" s="20" t="s">
        <v>119</v>
      </c>
      <c r="H32" s="21"/>
    </row>
    <row r="33" spans="1:8" s="13" customFormat="1" ht="24.75" customHeight="1">
      <c r="A33" s="14">
        <v>24</v>
      </c>
      <c r="B33" s="15" t="s">
        <v>120</v>
      </c>
      <c r="C33" s="28" t="s">
        <v>121</v>
      </c>
      <c r="D33" s="29" t="s">
        <v>117</v>
      </c>
      <c r="E33" s="27" t="s">
        <v>17</v>
      </c>
      <c r="F33" s="27" t="s">
        <v>122</v>
      </c>
      <c r="G33" s="20" t="s">
        <v>30</v>
      </c>
      <c r="H33" s="21" t="s">
        <v>20</v>
      </c>
    </row>
    <row r="34" spans="1:8" s="13" customFormat="1" ht="24.75" customHeight="1">
      <c r="A34" s="14">
        <v>25</v>
      </c>
      <c r="B34" s="15" t="s">
        <v>123</v>
      </c>
      <c r="C34" s="16" t="s">
        <v>124</v>
      </c>
      <c r="D34" s="17" t="s">
        <v>125</v>
      </c>
      <c r="E34" s="19" t="s">
        <v>23</v>
      </c>
      <c r="F34" s="19" t="s">
        <v>126</v>
      </c>
      <c r="G34" s="20" t="s">
        <v>127</v>
      </c>
      <c r="H34" s="21" t="s">
        <v>20</v>
      </c>
    </row>
    <row r="35" spans="1:8" s="13" customFormat="1" ht="24.75" customHeight="1">
      <c r="A35" s="14">
        <v>26</v>
      </c>
      <c r="B35" s="15" t="s">
        <v>128</v>
      </c>
      <c r="C35" s="23" t="s">
        <v>70</v>
      </c>
      <c r="D35" s="17" t="s">
        <v>129</v>
      </c>
      <c r="E35" s="18" t="s">
        <v>17</v>
      </c>
      <c r="F35" s="18" t="s">
        <v>130</v>
      </c>
      <c r="G35" s="20" t="s">
        <v>131</v>
      </c>
      <c r="H35" s="21" t="s">
        <v>20</v>
      </c>
    </row>
    <row r="36" spans="1:8" s="13" customFormat="1" ht="24.75" customHeight="1">
      <c r="A36" s="14">
        <v>27</v>
      </c>
      <c r="B36" s="15" t="s">
        <v>132</v>
      </c>
      <c r="C36" s="26" t="s">
        <v>133</v>
      </c>
      <c r="D36" s="17" t="s">
        <v>134</v>
      </c>
      <c r="E36" s="18" t="s">
        <v>17</v>
      </c>
      <c r="F36" s="18" t="s">
        <v>135</v>
      </c>
      <c r="G36" s="20" t="s">
        <v>136</v>
      </c>
      <c r="H36" s="21"/>
    </row>
    <row r="37" spans="1:8" s="13" customFormat="1" ht="24.75" customHeight="1">
      <c r="A37" s="14">
        <v>28</v>
      </c>
      <c r="B37" s="15" t="s">
        <v>137</v>
      </c>
      <c r="C37" s="23" t="s">
        <v>88</v>
      </c>
      <c r="D37" s="17" t="s">
        <v>138</v>
      </c>
      <c r="E37" s="18" t="s">
        <v>17</v>
      </c>
      <c r="F37" s="18" t="s">
        <v>139</v>
      </c>
      <c r="G37" s="20" t="s">
        <v>140</v>
      </c>
      <c r="H37" s="21"/>
    </row>
    <row r="38" spans="1:8" s="13" customFormat="1" ht="24.75" customHeight="1">
      <c r="A38" s="14">
        <v>29</v>
      </c>
      <c r="B38" s="15" t="s">
        <v>141</v>
      </c>
      <c r="C38" s="16" t="s">
        <v>142</v>
      </c>
      <c r="D38" s="17" t="s">
        <v>143</v>
      </c>
      <c r="E38" s="19" t="s">
        <v>17</v>
      </c>
      <c r="F38" s="19" t="s">
        <v>144</v>
      </c>
      <c r="G38" s="20" t="s">
        <v>64</v>
      </c>
      <c r="H38" s="21"/>
    </row>
    <row r="39" spans="1:8" s="13" customFormat="1" ht="24.75" customHeight="1">
      <c r="A39" s="14">
        <v>30</v>
      </c>
      <c r="B39" s="15" t="s">
        <v>145</v>
      </c>
      <c r="C39" s="16" t="s">
        <v>146</v>
      </c>
      <c r="D39" s="17" t="s">
        <v>147</v>
      </c>
      <c r="E39" s="19" t="s">
        <v>17</v>
      </c>
      <c r="F39" s="19" t="s">
        <v>148</v>
      </c>
      <c r="G39" s="20" t="s">
        <v>149</v>
      </c>
      <c r="H39" s="21" t="s">
        <v>20</v>
      </c>
    </row>
    <row r="40" spans="1:8" s="13" customFormat="1" ht="24.75" customHeight="1">
      <c r="A40" s="14">
        <v>31</v>
      </c>
      <c r="B40" s="15" t="s">
        <v>150</v>
      </c>
      <c r="C40" s="23" t="s">
        <v>151</v>
      </c>
      <c r="D40" s="17" t="s">
        <v>152</v>
      </c>
      <c r="E40" s="18" t="s">
        <v>17</v>
      </c>
      <c r="F40" s="24" t="s">
        <v>72</v>
      </c>
      <c r="G40" s="20" t="s">
        <v>153</v>
      </c>
      <c r="H40" s="21"/>
    </row>
    <row r="41" spans="1:8" s="13" customFormat="1" ht="24.75" customHeight="1">
      <c r="A41" s="14">
        <v>32</v>
      </c>
      <c r="B41" s="15" t="s">
        <v>154</v>
      </c>
      <c r="C41" s="16" t="s">
        <v>155</v>
      </c>
      <c r="D41" s="17" t="s">
        <v>156</v>
      </c>
      <c r="E41" s="19" t="s">
        <v>17</v>
      </c>
      <c r="F41" s="19" t="s">
        <v>157</v>
      </c>
      <c r="G41" s="20" t="s">
        <v>158</v>
      </c>
      <c r="H41" s="21"/>
    </row>
    <row r="42" spans="1:8" s="13" customFormat="1" ht="24.75" customHeight="1">
      <c r="A42" s="14">
        <v>33</v>
      </c>
      <c r="B42" s="15" t="s">
        <v>159</v>
      </c>
      <c r="C42" s="23" t="s">
        <v>160</v>
      </c>
      <c r="D42" s="17" t="s">
        <v>156</v>
      </c>
      <c r="E42" s="18" t="s">
        <v>17</v>
      </c>
      <c r="F42" s="18" t="s">
        <v>161</v>
      </c>
      <c r="G42" s="20" t="s">
        <v>162</v>
      </c>
      <c r="H42" s="21" t="s">
        <v>20</v>
      </c>
    </row>
    <row r="43" spans="1:8" s="13" customFormat="1" ht="24.75" customHeight="1">
      <c r="A43" s="14">
        <v>34</v>
      </c>
      <c r="B43" s="15" t="s">
        <v>163</v>
      </c>
      <c r="C43" s="16" t="s">
        <v>164</v>
      </c>
      <c r="D43" s="17" t="s">
        <v>165</v>
      </c>
      <c r="E43" s="19" t="s">
        <v>23</v>
      </c>
      <c r="F43" s="19" t="s">
        <v>166</v>
      </c>
      <c r="G43" s="20" t="s">
        <v>149</v>
      </c>
      <c r="H43" s="21" t="s">
        <v>20</v>
      </c>
    </row>
    <row r="44" spans="1:8" s="13" customFormat="1" ht="24.75" customHeight="1">
      <c r="A44" s="14">
        <v>35</v>
      </c>
      <c r="B44" s="15" t="s">
        <v>167</v>
      </c>
      <c r="C44" s="26" t="s">
        <v>168</v>
      </c>
      <c r="D44" s="17" t="s">
        <v>169</v>
      </c>
      <c r="E44" s="18" t="s">
        <v>23</v>
      </c>
      <c r="F44" s="18" t="s">
        <v>170</v>
      </c>
      <c r="G44" s="20" t="s">
        <v>73</v>
      </c>
      <c r="H44" s="21"/>
    </row>
    <row r="45" spans="1:8" s="13" customFormat="1" ht="24.75" customHeight="1">
      <c r="A45" s="14">
        <v>36</v>
      </c>
      <c r="B45" s="15" t="s">
        <v>171</v>
      </c>
      <c r="C45" s="23" t="s">
        <v>172</v>
      </c>
      <c r="D45" s="17" t="s">
        <v>173</v>
      </c>
      <c r="E45" s="18" t="s">
        <v>17</v>
      </c>
      <c r="F45" s="18" t="s">
        <v>174</v>
      </c>
      <c r="G45" s="20" t="s">
        <v>158</v>
      </c>
      <c r="H45" s="21"/>
    </row>
    <row r="46" spans="1:8" s="13" customFormat="1" ht="24.75" customHeight="1">
      <c r="A46" s="14">
        <v>37</v>
      </c>
      <c r="B46" s="15" t="s">
        <v>175</v>
      </c>
      <c r="C46" s="16" t="s">
        <v>176</v>
      </c>
      <c r="D46" s="17" t="s">
        <v>177</v>
      </c>
      <c r="E46" s="19" t="s">
        <v>17</v>
      </c>
      <c r="F46" s="19" t="s">
        <v>178</v>
      </c>
      <c r="G46" s="20" t="s">
        <v>179</v>
      </c>
      <c r="H46" s="21" t="s">
        <v>20</v>
      </c>
    </row>
    <row r="47" spans="1:8" s="13" customFormat="1" ht="24.75" customHeight="1">
      <c r="A47" s="14">
        <v>38</v>
      </c>
      <c r="B47" s="15" t="s">
        <v>180</v>
      </c>
      <c r="C47" s="16" t="s">
        <v>181</v>
      </c>
      <c r="D47" s="17" t="s">
        <v>182</v>
      </c>
      <c r="E47" s="19" t="s">
        <v>23</v>
      </c>
      <c r="F47" s="19" t="s">
        <v>183</v>
      </c>
      <c r="G47" s="20" t="s">
        <v>149</v>
      </c>
      <c r="H47" s="21" t="s">
        <v>184</v>
      </c>
    </row>
    <row r="48" spans="1:8" s="13" customFormat="1" ht="24.75" customHeight="1">
      <c r="A48" s="14">
        <v>39</v>
      </c>
      <c r="B48" s="15" t="s">
        <v>185</v>
      </c>
      <c r="C48" s="26" t="s">
        <v>186</v>
      </c>
      <c r="D48" s="17" t="s">
        <v>187</v>
      </c>
      <c r="E48" s="18" t="s">
        <v>17</v>
      </c>
      <c r="F48" s="18" t="s">
        <v>188</v>
      </c>
      <c r="G48" s="20" t="s">
        <v>99</v>
      </c>
      <c r="H48" s="21" t="s">
        <v>20</v>
      </c>
    </row>
    <row r="49" spans="1:8" s="13" customFormat="1" ht="24.75" customHeight="1">
      <c r="A49" s="14">
        <v>40</v>
      </c>
      <c r="B49" s="15" t="s">
        <v>189</v>
      </c>
      <c r="C49" s="23" t="s">
        <v>190</v>
      </c>
      <c r="D49" s="17" t="s">
        <v>191</v>
      </c>
      <c r="E49" s="18" t="s">
        <v>17</v>
      </c>
      <c r="F49" s="18" t="s">
        <v>192</v>
      </c>
      <c r="G49" s="20" t="s">
        <v>193</v>
      </c>
      <c r="H49" s="21" t="s">
        <v>20</v>
      </c>
    </row>
    <row r="50" spans="1:8" s="13" customFormat="1" ht="24.75" customHeight="1">
      <c r="A50" s="14">
        <v>41</v>
      </c>
      <c r="B50" s="15" t="s">
        <v>194</v>
      </c>
      <c r="C50" s="26" t="s">
        <v>195</v>
      </c>
      <c r="D50" s="17" t="s">
        <v>196</v>
      </c>
      <c r="E50" s="18" t="s">
        <v>17</v>
      </c>
      <c r="F50" s="18" t="s">
        <v>197</v>
      </c>
      <c r="G50" s="20" t="s">
        <v>49</v>
      </c>
      <c r="H50" s="21"/>
    </row>
    <row r="51" spans="1:8" s="13" customFormat="1" ht="24.75" customHeight="1">
      <c r="A51" s="14">
        <v>42</v>
      </c>
      <c r="B51" s="15" t="s">
        <v>198</v>
      </c>
      <c r="C51" s="26" t="s">
        <v>199</v>
      </c>
      <c r="D51" s="17" t="s">
        <v>196</v>
      </c>
      <c r="E51" s="18" t="s">
        <v>17</v>
      </c>
      <c r="F51" s="18" t="s">
        <v>200</v>
      </c>
      <c r="G51" s="20" t="s">
        <v>45</v>
      </c>
      <c r="H51" s="21"/>
    </row>
    <row r="52" spans="1:8" s="13" customFormat="1" ht="24.75" customHeight="1">
      <c r="A52" s="14">
        <v>43</v>
      </c>
      <c r="B52" s="15" t="s">
        <v>201</v>
      </c>
      <c r="C52" s="26" t="s">
        <v>202</v>
      </c>
      <c r="D52" s="17" t="s">
        <v>196</v>
      </c>
      <c r="E52" s="18" t="s">
        <v>17</v>
      </c>
      <c r="F52" s="18" t="s">
        <v>203</v>
      </c>
      <c r="G52" s="20" t="s">
        <v>204</v>
      </c>
      <c r="H52" s="21" t="s">
        <v>20</v>
      </c>
    </row>
    <row r="53" spans="1:8" s="13" customFormat="1" ht="24.75" customHeight="1">
      <c r="A53" s="14">
        <v>44</v>
      </c>
      <c r="B53" s="15" t="s">
        <v>205</v>
      </c>
      <c r="C53" s="23" t="s">
        <v>206</v>
      </c>
      <c r="D53" s="17" t="s">
        <v>207</v>
      </c>
      <c r="E53" s="18" t="s">
        <v>17</v>
      </c>
      <c r="F53" s="24" t="s">
        <v>208</v>
      </c>
      <c r="G53" s="20" t="s">
        <v>158</v>
      </c>
      <c r="H53" s="21"/>
    </row>
    <row r="54" spans="1:8" s="13" customFormat="1" ht="24.75" customHeight="1">
      <c r="A54" s="14">
        <v>45</v>
      </c>
      <c r="B54" s="15" t="s">
        <v>209</v>
      </c>
      <c r="C54" s="23" t="s">
        <v>210</v>
      </c>
      <c r="D54" s="17" t="s">
        <v>211</v>
      </c>
      <c r="E54" s="18" t="s">
        <v>17</v>
      </c>
      <c r="F54" s="18" t="s">
        <v>212</v>
      </c>
      <c r="G54" s="20" t="s">
        <v>45</v>
      </c>
      <c r="H54" s="21"/>
    </row>
    <row r="55" spans="1:8" s="13" customFormat="1" ht="24.75" customHeight="1">
      <c r="A55" s="14">
        <v>46</v>
      </c>
      <c r="B55" s="15" t="s">
        <v>213</v>
      </c>
      <c r="C55" s="16" t="s">
        <v>214</v>
      </c>
      <c r="D55" s="17" t="s">
        <v>211</v>
      </c>
      <c r="E55" s="19" t="s">
        <v>17</v>
      </c>
      <c r="F55" s="19" t="s">
        <v>215</v>
      </c>
      <c r="G55" s="20" t="s">
        <v>149</v>
      </c>
      <c r="H55" s="21" t="s">
        <v>20</v>
      </c>
    </row>
    <row r="56" spans="1:8" s="13" customFormat="1" ht="24.75" customHeight="1">
      <c r="A56" s="14">
        <v>47</v>
      </c>
      <c r="B56" s="15" t="s">
        <v>216</v>
      </c>
      <c r="C56" s="16" t="s">
        <v>217</v>
      </c>
      <c r="D56" s="17" t="s">
        <v>218</v>
      </c>
      <c r="E56" s="19" t="s">
        <v>17</v>
      </c>
      <c r="F56" s="19" t="s">
        <v>219</v>
      </c>
      <c r="G56" s="20" t="s">
        <v>153</v>
      </c>
      <c r="H56" s="21"/>
    </row>
    <row r="57" spans="1:8" s="13" customFormat="1" ht="24.75" customHeight="1">
      <c r="A57" s="14">
        <v>48</v>
      </c>
      <c r="B57" s="15" t="s">
        <v>220</v>
      </c>
      <c r="C57" s="23" t="s">
        <v>221</v>
      </c>
      <c r="D57" s="17" t="s">
        <v>222</v>
      </c>
      <c r="E57" s="18" t="s">
        <v>17</v>
      </c>
      <c r="F57" s="18" t="s">
        <v>223</v>
      </c>
      <c r="G57" s="20" t="s">
        <v>204</v>
      </c>
      <c r="H57" s="21" t="s">
        <v>20</v>
      </c>
    </row>
    <row r="58" spans="1:8" s="13" customFormat="1" ht="24.75" customHeight="1">
      <c r="A58" s="14">
        <v>49</v>
      </c>
      <c r="B58" s="15" t="s">
        <v>224</v>
      </c>
      <c r="C58" s="26" t="s">
        <v>225</v>
      </c>
      <c r="D58" s="17" t="s">
        <v>226</v>
      </c>
      <c r="E58" s="27" t="s">
        <v>17</v>
      </c>
      <c r="F58" s="27" t="s">
        <v>227</v>
      </c>
      <c r="G58" s="20" t="s">
        <v>228</v>
      </c>
      <c r="H58" s="21"/>
    </row>
    <row r="59" spans="1:8" s="13" customFormat="1" ht="24.75" customHeight="1">
      <c r="A59" s="14">
        <v>50</v>
      </c>
      <c r="B59" s="15" t="s">
        <v>229</v>
      </c>
      <c r="C59" s="16" t="s">
        <v>230</v>
      </c>
      <c r="D59" s="17" t="s">
        <v>231</v>
      </c>
      <c r="E59" s="19" t="s">
        <v>23</v>
      </c>
      <c r="F59" s="19" t="s">
        <v>232</v>
      </c>
      <c r="G59" s="20" t="s">
        <v>54</v>
      </c>
      <c r="H59" s="21"/>
    </row>
    <row r="60" spans="1:8" s="13" customFormat="1" ht="24.75" customHeight="1">
      <c r="A60" s="14">
        <v>51</v>
      </c>
      <c r="B60" s="15" t="s">
        <v>233</v>
      </c>
      <c r="C60" s="16" t="s">
        <v>234</v>
      </c>
      <c r="D60" s="17" t="s">
        <v>235</v>
      </c>
      <c r="E60" s="19" t="s">
        <v>17</v>
      </c>
      <c r="F60" s="19" t="s">
        <v>236</v>
      </c>
      <c r="G60" s="20" t="s">
        <v>149</v>
      </c>
      <c r="H60" s="21" t="s">
        <v>20</v>
      </c>
    </row>
    <row r="61" spans="1:8" s="13" customFormat="1" ht="24.75" customHeight="1">
      <c r="A61" s="14">
        <v>52</v>
      </c>
      <c r="B61" s="15" t="s">
        <v>237</v>
      </c>
      <c r="C61" s="23" t="s">
        <v>238</v>
      </c>
      <c r="D61" s="17" t="s">
        <v>235</v>
      </c>
      <c r="E61" s="18" t="s">
        <v>17</v>
      </c>
      <c r="F61" s="18" t="s">
        <v>239</v>
      </c>
      <c r="G61" s="20" t="s">
        <v>25</v>
      </c>
      <c r="H61" s="21" t="s">
        <v>20</v>
      </c>
    </row>
    <row r="62" spans="1:8" s="13" customFormat="1" ht="24.75" customHeight="1">
      <c r="A62" s="14">
        <v>53</v>
      </c>
      <c r="B62" s="15" t="s">
        <v>240</v>
      </c>
      <c r="C62" s="23" t="s">
        <v>164</v>
      </c>
      <c r="D62" s="17" t="s">
        <v>241</v>
      </c>
      <c r="E62" s="18" t="s">
        <v>23</v>
      </c>
      <c r="F62" s="18" t="s">
        <v>242</v>
      </c>
      <c r="G62" s="20" t="s">
        <v>54</v>
      </c>
      <c r="H62" s="21"/>
    </row>
    <row r="63" spans="1:8" s="13" customFormat="1" ht="24.75" customHeight="1">
      <c r="A63" s="14">
        <v>54</v>
      </c>
      <c r="B63" s="15" t="s">
        <v>243</v>
      </c>
      <c r="C63" s="16" t="s">
        <v>244</v>
      </c>
      <c r="D63" s="17" t="s">
        <v>241</v>
      </c>
      <c r="E63" s="19" t="s">
        <v>23</v>
      </c>
      <c r="F63" s="19" t="s">
        <v>245</v>
      </c>
      <c r="G63" s="20" t="s">
        <v>30</v>
      </c>
      <c r="H63" s="21" t="s">
        <v>20</v>
      </c>
    </row>
    <row r="64" spans="1:8" s="13" customFormat="1" ht="24.75" customHeight="1">
      <c r="A64" s="14">
        <v>55</v>
      </c>
      <c r="B64" s="15" t="s">
        <v>246</v>
      </c>
      <c r="C64" s="23" t="s">
        <v>247</v>
      </c>
      <c r="D64" s="17" t="s">
        <v>248</v>
      </c>
      <c r="E64" s="18" t="s">
        <v>23</v>
      </c>
      <c r="F64" s="18" t="s">
        <v>249</v>
      </c>
      <c r="G64" s="20" t="s">
        <v>158</v>
      </c>
      <c r="H64" s="21" t="s">
        <v>20</v>
      </c>
    </row>
    <row r="65" spans="1:8" s="22" customFormat="1" ht="24.75" customHeight="1">
      <c r="A65" s="14">
        <v>56</v>
      </c>
      <c r="B65" s="15" t="s">
        <v>250</v>
      </c>
      <c r="C65" s="23" t="s">
        <v>251</v>
      </c>
      <c r="D65" s="17" t="s">
        <v>252</v>
      </c>
      <c r="E65" s="18" t="s">
        <v>17</v>
      </c>
      <c r="F65" s="18" t="s">
        <v>253</v>
      </c>
      <c r="G65" s="20" t="s">
        <v>254</v>
      </c>
      <c r="H65" s="21" t="s">
        <v>20</v>
      </c>
    </row>
    <row r="66" spans="1:8" s="22" customFormat="1" ht="24.75" customHeight="1">
      <c r="A66" s="14">
        <v>57</v>
      </c>
      <c r="B66" s="15" t="s">
        <v>255</v>
      </c>
      <c r="C66" s="26" t="s">
        <v>256</v>
      </c>
      <c r="D66" s="17" t="s">
        <v>257</v>
      </c>
      <c r="E66" s="18" t="s">
        <v>17</v>
      </c>
      <c r="F66" s="18" t="s">
        <v>258</v>
      </c>
      <c r="G66" s="20" t="s">
        <v>162</v>
      </c>
      <c r="H66" s="21" t="s">
        <v>20</v>
      </c>
    </row>
    <row r="67" spans="1:8" s="22" customFormat="1" ht="24.75" customHeight="1">
      <c r="A67" s="14">
        <v>58</v>
      </c>
      <c r="B67" s="15" t="s">
        <v>259</v>
      </c>
      <c r="C67" s="23" t="s">
        <v>260</v>
      </c>
      <c r="D67" s="17" t="s">
        <v>257</v>
      </c>
      <c r="E67" s="18" t="s">
        <v>17</v>
      </c>
      <c r="F67" s="18" t="s">
        <v>261</v>
      </c>
      <c r="G67" s="20" t="s">
        <v>162</v>
      </c>
      <c r="H67" s="21" t="s">
        <v>20</v>
      </c>
    </row>
    <row r="68" spans="1:8" s="22" customFormat="1" ht="24.75" customHeight="1">
      <c r="A68" s="14">
        <v>59</v>
      </c>
      <c r="B68" s="15" t="s">
        <v>262</v>
      </c>
      <c r="C68" s="23" t="s">
        <v>70</v>
      </c>
      <c r="D68" s="17" t="s">
        <v>257</v>
      </c>
      <c r="E68" s="18" t="s">
        <v>17</v>
      </c>
      <c r="F68" s="18" t="s">
        <v>263</v>
      </c>
      <c r="G68" s="20" t="s">
        <v>162</v>
      </c>
      <c r="H68" s="21" t="s">
        <v>20</v>
      </c>
    </row>
    <row r="69" spans="1:8" s="22" customFormat="1" ht="24.75" customHeight="1">
      <c r="A69" s="14">
        <v>60</v>
      </c>
      <c r="B69" s="15" t="s">
        <v>264</v>
      </c>
      <c r="C69" s="16" t="s">
        <v>265</v>
      </c>
      <c r="D69" s="17" t="s">
        <v>257</v>
      </c>
      <c r="E69" s="18" t="s">
        <v>17</v>
      </c>
      <c r="F69" s="19" t="s">
        <v>266</v>
      </c>
      <c r="G69" s="20" t="s">
        <v>158</v>
      </c>
      <c r="H69" s="21" t="s">
        <v>20</v>
      </c>
    </row>
    <row r="70" spans="1:8" s="22" customFormat="1" ht="24.75" customHeight="1">
      <c r="A70" s="14">
        <v>61</v>
      </c>
      <c r="B70" s="15" t="s">
        <v>267</v>
      </c>
      <c r="C70" s="16" t="s">
        <v>247</v>
      </c>
      <c r="D70" s="17" t="s">
        <v>257</v>
      </c>
      <c r="E70" s="18" t="s">
        <v>17</v>
      </c>
      <c r="F70" s="19" t="s">
        <v>268</v>
      </c>
      <c r="G70" s="20" t="s">
        <v>68</v>
      </c>
      <c r="H70" s="21" t="s">
        <v>20</v>
      </c>
    </row>
    <row r="71" spans="1:8" s="22" customFormat="1" ht="24.75" customHeight="1">
      <c r="A71" s="14">
        <v>62</v>
      </c>
      <c r="B71" s="15" t="s">
        <v>269</v>
      </c>
      <c r="C71" s="16" t="s">
        <v>270</v>
      </c>
      <c r="D71" s="17" t="s">
        <v>257</v>
      </c>
      <c r="E71" s="18" t="s">
        <v>17</v>
      </c>
      <c r="F71" s="19" t="s">
        <v>271</v>
      </c>
      <c r="G71" s="20" t="s">
        <v>272</v>
      </c>
      <c r="H71" s="21" t="s">
        <v>20</v>
      </c>
    </row>
    <row r="72" spans="1:8" s="22" customFormat="1" ht="24.75" customHeight="1">
      <c r="A72" s="14">
        <v>63</v>
      </c>
      <c r="B72" s="15" t="s">
        <v>273</v>
      </c>
      <c r="C72" s="16" t="s">
        <v>274</v>
      </c>
      <c r="D72" s="17" t="s">
        <v>275</v>
      </c>
      <c r="E72" s="19" t="s">
        <v>23</v>
      </c>
      <c r="F72" s="19" t="s">
        <v>276</v>
      </c>
      <c r="G72" s="20" t="s">
        <v>277</v>
      </c>
      <c r="H72" s="21" t="s">
        <v>20</v>
      </c>
    </row>
    <row r="73" spans="1:8" s="22" customFormat="1" ht="24.75" customHeight="1">
      <c r="A73" s="14">
        <v>64</v>
      </c>
      <c r="B73" s="15" t="s">
        <v>278</v>
      </c>
      <c r="C73" s="16" t="s">
        <v>279</v>
      </c>
      <c r="D73" s="17" t="s">
        <v>280</v>
      </c>
      <c r="E73" s="19" t="s">
        <v>17</v>
      </c>
      <c r="F73" s="19" t="s">
        <v>281</v>
      </c>
      <c r="G73" s="20" t="s">
        <v>158</v>
      </c>
      <c r="H73" s="21"/>
    </row>
    <row r="74" spans="1:8" s="22" customFormat="1" ht="24.75" customHeight="1">
      <c r="A74" s="14">
        <v>65</v>
      </c>
      <c r="B74" s="15" t="s">
        <v>282</v>
      </c>
      <c r="C74" s="23" t="s">
        <v>283</v>
      </c>
      <c r="D74" s="17" t="s">
        <v>284</v>
      </c>
      <c r="E74" s="18" t="s">
        <v>17</v>
      </c>
      <c r="F74" s="18" t="s">
        <v>285</v>
      </c>
      <c r="G74" s="20" t="s">
        <v>162</v>
      </c>
      <c r="H74" s="21" t="s">
        <v>20</v>
      </c>
    </row>
    <row r="75" spans="1:8" s="22" customFormat="1" ht="24.75" customHeight="1">
      <c r="A75" s="14">
        <v>66</v>
      </c>
      <c r="B75" s="15" t="s">
        <v>286</v>
      </c>
      <c r="C75" s="16" t="s">
        <v>186</v>
      </c>
      <c r="D75" s="17" t="s">
        <v>287</v>
      </c>
      <c r="E75" s="18" t="s">
        <v>17</v>
      </c>
      <c r="F75" s="19" t="s">
        <v>288</v>
      </c>
      <c r="G75" s="20" t="s">
        <v>289</v>
      </c>
      <c r="H75" s="21"/>
    </row>
    <row r="76" spans="1:8" s="22" customFormat="1" ht="24.75" customHeight="1">
      <c r="A76" s="14">
        <v>67</v>
      </c>
      <c r="B76" s="15" t="s">
        <v>290</v>
      </c>
      <c r="C76" s="26" t="s">
        <v>291</v>
      </c>
      <c r="D76" s="17" t="s">
        <v>292</v>
      </c>
      <c r="E76" s="18" t="s">
        <v>17</v>
      </c>
      <c r="F76" s="18" t="s">
        <v>293</v>
      </c>
      <c r="G76" s="20" t="s">
        <v>153</v>
      </c>
      <c r="H76" s="21" t="s">
        <v>20</v>
      </c>
    </row>
    <row r="77" spans="1:8" s="22" customFormat="1" ht="24.75" customHeight="1">
      <c r="A77" s="14">
        <v>68</v>
      </c>
      <c r="B77" s="15" t="s">
        <v>294</v>
      </c>
      <c r="C77" s="16" t="s">
        <v>295</v>
      </c>
      <c r="D77" s="17" t="s">
        <v>292</v>
      </c>
      <c r="E77" s="19" t="s">
        <v>17</v>
      </c>
      <c r="F77" s="19" t="s">
        <v>296</v>
      </c>
      <c r="G77" s="20" t="s">
        <v>54</v>
      </c>
      <c r="H77" s="21"/>
    </row>
    <row r="78" spans="1:8" s="22" customFormat="1" ht="24.75" customHeight="1">
      <c r="A78" s="14">
        <v>69</v>
      </c>
      <c r="B78" s="15" t="s">
        <v>297</v>
      </c>
      <c r="C78" s="16" t="s">
        <v>298</v>
      </c>
      <c r="D78" s="17" t="s">
        <v>287</v>
      </c>
      <c r="E78" s="18" t="s">
        <v>17</v>
      </c>
      <c r="F78" s="19" t="s">
        <v>299</v>
      </c>
      <c r="G78" s="20" t="s">
        <v>300</v>
      </c>
      <c r="H78" s="21"/>
    </row>
    <row r="79" spans="1:8" s="22" customFormat="1" ht="24.75" customHeight="1">
      <c r="A79" s="14">
        <v>70</v>
      </c>
      <c r="B79" s="15" t="s">
        <v>301</v>
      </c>
      <c r="C79" s="23" t="s">
        <v>302</v>
      </c>
      <c r="D79" s="17" t="s">
        <v>287</v>
      </c>
      <c r="E79" s="18" t="s">
        <v>17</v>
      </c>
      <c r="F79" s="18" t="s">
        <v>303</v>
      </c>
      <c r="G79" s="20" t="s">
        <v>77</v>
      </c>
      <c r="H79" s="21" t="s">
        <v>20</v>
      </c>
    </row>
    <row r="80" spans="1:8" s="22" customFormat="1" ht="24.75" customHeight="1">
      <c r="A80" s="14">
        <v>71</v>
      </c>
      <c r="B80" s="15" t="s">
        <v>304</v>
      </c>
      <c r="C80" s="16" t="s">
        <v>305</v>
      </c>
      <c r="D80" s="17" t="s">
        <v>306</v>
      </c>
      <c r="E80" s="18" t="s">
        <v>17</v>
      </c>
      <c r="F80" s="19" t="s">
        <v>307</v>
      </c>
      <c r="G80" s="20" t="s">
        <v>162</v>
      </c>
      <c r="H80" s="21" t="s">
        <v>20</v>
      </c>
    </row>
    <row r="81" spans="1:8" s="22" customFormat="1" ht="24.75" customHeight="1">
      <c r="A81" s="14">
        <v>72</v>
      </c>
      <c r="B81" s="15" t="s">
        <v>308</v>
      </c>
      <c r="C81" s="16" t="s">
        <v>309</v>
      </c>
      <c r="D81" s="17" t="s">
        <v>310</v>
      </c>
      <c r="E81" s="18" t="s">
        <v>17</v>
      </c>
      <c r="F81" s="19" t="s">
        <v>311</v>
      </c>
      <c r="G81" s="20" t="s">
        <v>73</v>
      </c>
      <c r="H81" s="21" t="s">
        <v>20</v>
      </c>
    </row>
    <row r="82" spans="1:8" s="22" customFormat="1" ht="24.75" customHeight="1">
      <c r="A82" s="14">
        <v>73</v>
      </c>
      <c r="B82" s="15" t="s">
        <v>312</v>
      </c>
      <c r="C82" s="16" t="s">
        <v>88</v>
      </c>
      <c r="D82" s="17" t="s">
        <v>313</v>
      </c>
      <c r="E82" s="19" t="s">
        <v>17</v>
      </c>
      <c r="F82" s="19" t="s">
        <v>314</v>
      </c>
      <c r="G82" s="20" t="s">
        <v>136</v>
      </c>
      <c r="H82" s="21" t="s">
        <v>20</v>
      </c>
    </row>
    <row r="83" spans="1:8" s="25" customFormat="1" ht="24.75" customHeight="1">
      <c r="A83" s="14">
        <v>74</v>
      </c>
      <c r="B83" s="15" t="s">
        <v>315</v>
      </c>
      <c r="C83" s="16" t="s">
        <v>316</v>
      </c>
      <c r="D83" s="17" t="s">
        <v>313</v>
      </c>
      <c r="E83" s="19" t="s">
        <v>17</v>
      </c>
      <c r="F83" s="19" t="s">
        <v>317</v>
      </c>
      <c r="G83" s="20" t="s">
        <v>68</v>
      </c>
      <c r="H83" s="21"/>
    </row>
    <row r="84" spans="1:8" s="22" customFormat="1" ht="24.75" customHeight="1">
      <c r="A84" s="14">
        <v>75</v>
      </c>
      <c r="B84" s="15" t="s">
        <v>318</v>
      </c>
      <c r="C84" s="16" t="s">
        <v>319</v>
      </c>
      <c r="D84" s="17" t="s">
        <v>320</v>
      </c>
      <c r="E84" s="19" t="s">
        <v>17</v>
      </c>
      <c r="F84" s="19" t="s">
        <v>321</v>
      </c>
      <c r="G84" s="20" t="s">
        <v>162</v>
      </c>
      <c r="H84" s="21" t="s">
        <v>20</v>
      </c>
    </row>
    <row r="85" spans="1:8" s="22" customFormat="1" ht="24.75" customHeight="1">
      <c r="A85" s="14">
        <v>76</v>
      </c>
      <c r="B85" s="15" t="s">
        <v>322</v>
      </c>
      <c r="C85" s="26" t="s">
        <v>323</v>
      </c>
      <c r="D85" s="17" t="s">
        <v>324</v>
      </c>
      <c r="E85" s="18" t="s">
        <v>17</v>
      </c>
      <c r="F85" s="27" t="s">
        <v>203</v>
      </c>
      <c r="G85" s="20" t="s">
        <v>25</v>
      </c>
      <c r="H85" s="21" t="s">
        <v>20</v>
      </c>
    </row>
    <row r="86" spans="1:8" s="22" customFormat="1" ht="24.75" customHeight="1">
      <c r="A86" s="14">
        <v>77</v>
      </c>
      <c r="B86" s="15" t="s">
        <v>325</v>
      </c>
      <c r="C86" s="23" t="s">
        <v>142</v>
      </c>
      <c r="D86" s="17" t="s">
        <v>326</v>
      </c>
      <c r="E86" s="18" t="s">
        <v>17</v>
      </c>
      <c r="F86" s="18" t="s">
        <v>98</v>
      </c>
      <c r="G86" s="20" t="s">
        <v>327</v>
      </c>
      <c r="H86" s="21" t="s">
        <v>20</v>
      </c>
    </row>
    <row r="87" spans="1:8" s="22" customFormat="1" ht="24.75" customHeight="1">
      <c r="A87" s="14">
        <v>78</v>
      </c>
      <c r="B87" s="15" t="s">
        <v>328</v>
      </c>
      <c r="C87" s="16" t="s">
        <v>329</v>
      </c>
      <c r="D87" s="17" t="s">
        <v>326</v>
      </c>
      <c r="E87" s="19" t="s">
        <v>17</v>
      </c>
      <c r="F87" s="19" t="s">
        <v>330</v>
      </c>
      <c r="G87" s="20" t="s">
        <v>25</v>
      </c>
      <c r="H87" s="21" t="s">
        <v>20</v>
      </c>
    </row>
    <row r="88" spans="1:8" s="22" customFormat="1" ht="24.75" customHeight="1">
      <c r="A88" s="14">
        <v>79</v>
      </c>
      <c r="B88" s="15" t="s">
        <v>331</v>
      </c>
      <c r="C88" s="16" t="s">
        <v>332</v>
      </c>
      <c r="D88" s="17" t="s">
        <v>333</v>
      </c>
      <c r="E88" s="19" t="s">
        <v>17</v>
      </c>
      <c r="F88" s="19" t="s">
        <v>118</v>
      </c>
      <c r="G88" s="20" t="s">
        <v>334</v>
      </c>
      <c r="H88" s="21"/>
    </row>
    <row r="89" spans="1:8" s="22" customFormat="1" ht="24.75" customHeight="1">
      <c r="A89" s="14">
        <v>80</v>
      </c>
      <c r="B89" s="15" t="s">
        <v>335</v>
      </c>
      <c r="C89" s="16" t="s">
        <v>336</v>
      </c>
      <c r="D89" s="17" t="s">
        <v>333</v>
      </c>
      <c r="E89" s="18" t="s">
        <v>17</v>
      </c>
      <c r="F89" s="19" t="s">
        <v>311</v>
      </c>
      <c r="G89" s="20" t="s">
        <v>19</v>
      </c>
      <c r="H89" s="21"/>
    </row>
    <row r="90" spans="1:8" s="22" customFormat="1" ht="24.75" customHeight="1">
      <c r="A90" s="14">
        <v>81</v>
      </c>
      <c r="B90" s="15" t="s">
        <v>337</v>
      </c>
      <c r="C90" s="16" t="s">
        <v>338</v>
      </c>
      <c r="D90" s="17" t="s">
        <v>339</v>
      </c>
      <c r="E90" s="19" t="s">
        <v>17</v>
      </c>
      <c r="F90" s="19" t="s">
        <v>340</v>
      </c>
      <c r="G90" s="20" t="s">
        <v>136</v>
      </c>
      <c r="H90" s="21" t="s">
        <v>20</v>
      </c>
    </row>
    <row r="91" spans="1:8" s="22" customFormat="1" ht="24.75" customHeight="1">
      <c r="A91" s="14">
        <v>82</v>
      </c>
      <c r="B91" s="15" t="s">
        <v>341</v>
      </c>
      <c r="C91" s="26" t="s">
        <v>88</v>
      </c>
      <c r="D91" s="17" t="s">
        <v>339</v>
      </c>
      <c r="E91" s="27" t="s">
        <v>17</v>
      </c>
      <c r="F91" s="27" t="s">
        <v>342</v>
      </c>
      <c r="G91" s="20" t="s">
        <v>136</v>
      </c>
      <c r="H91" s="21" t="s">
        <v>20</v>
      </c>
    </row>
    <row r="92" spans="1:8" s="22" customFormat="1" ht="24.75" customHeight="1">
      <c r="A92" s="14">
        <v>83</v>
      </c>
      <c r="B92" s="15" t="s">
        <v>343</v>
      </c>
      <c r="C92" s="26" t="s">
        <v>344</v>
      </c>
      <c r="D92" s="17" t="s">
        <v>345</v>
      </c>
      <c r="E92" s="18" t="s">
        <v>23</v>
      </c>
      <c r="F92" s="18" t="s">
        <v>53</v>
      </c>
      <c r="G92" s="20" t="s">
        <v>193</v>
      </c>
      <c r="H92" s="21" t="s">
        <v>20</v>
      </c>
    </row>
    <row r="93" spans="1:8" s="22" customFormat="1" ht="24.75" customHeight="1">
      <c r="A93" s="14">
        <v>84</v>
      </c>
      <c r="B93" s="15" t="s">
        <v>346</v>
      </c>
      <c r="C93" s="23" t="s">
        <v>347</v>
      </c>
      <c r="D93" s="17" t="s">
        <v>348</v>
      </c>
      <c r="E93" s="18" t="s">
        <v>17</v>
      </c>
      <c r="F93" s="18" t="s">
        <v>349</v>
      </c>
      <c r="G93" s="20" t="s">
        <v>45</v>
      </c>
      <c r="H93" s="21" t="s">
        <v>20</v>
      </c>
    </row>
    <row r="94" spans="1:8" s="22" customFormat="1" ht="24.75" customHeight="1">
      <c r="A94" s="30">
        <v>85</v>
      </c>
      <c r="B94" s="31" t="s">
        <v>350</v>
      </c>
      <c r="C94" s="32" t="s">
        <v>351</v>
      </c>
      <c r="D94" s="33" t="s">
        <v>348</v>
      </c>
      <c r="E94" s="34" t="s">
        <v>17</v>
      </c>
      <c r="F94" s="34" t="s">
        <v>340</v>
      </c>
      <c r="G94" s="35" t="s">
        <v>204</v>
      </c>
      <c r="H94" s="36" t="s">
        <v>20</v>
      </c>
    </row>
    <row r="95" spans="1:8" s="43" customFormat="1" ht="26.25" customHeight="1">
      <c r="A95" s="15">
        <v>86</v>
      </c>
      <c r="B95" s="37" t="s">
        <v>352</v>
      </c>
      <c r="C95" s="38" t="s">
        <v>353</v>
      </c>
      <c r="D95" s="39" t="s">
        <v>16</v>
      </c>
      <c r="E95" s="19" t="s">
        <v>23</v>
      </c>
      <c r="F95" s="40">
        <v>33434</v>
      </c>
      <c r="G95" s="41" t="s">
        <v>354</v>
      </c>
      <c r="H95" s="42" t="s">
        <v>355</v>
      </c>
    </row>
    <row r="96" spans="1:8" s="50" customFormat="1" ht="26.25" customHeight="1">
      <c r="A96" s="44">
        <v>87</v>
      </c>
      <c r="B96" s="45">
        <v>409180176</v>
      </c>
      <c r="C96" s="46" t="s">
        <v>356</v>
      </c>
      <c r="D96" s="47" t="s">
        <v>357</v>
      </c>
      <c r="E96" s="48" t="s">
        <v>23</v>
      </c>
      <c r="F96" s="49">
        <v>31243</v>
      </c>
      <c r="G96" s="45" t="s">
        <v>272</v>
      </c>
      <c r="H96" s="143" t="s">
        <v>393</v>
      </c>
    </row>
    <row r="98" spans="1:8" ht="15">
      <c r="A98" s="51"/>
      <c r="B98" s="52"/>
      <c r="C98" s="52"/>
      <c r="D98" s="53"/>
      <c r="E98" s="52"/>
      <c r="F98" s="295" t="s">
        <v>358</v>
      </c>
      <c r="G98" s="295"/>
      <c r="H98" s="295"/>
    </row>
    <row r="99" spans="1:8" ht="15">
      <c r="A99" s="296" t="s">
        <v>359</v>
      </c>
      <c r="B99" s="296"/>
      <c r="C99" s="296"/>
      <c r="D99" s="53"/>
      <c r="E99" s="52"/>
      <c r="F99" s="294" t="s">
        <v>360</v>
      </c>
      <c r="G99" s="294"/>
      <c r="H99" s="294"/>
    </row>
    <row r="100" spans="1:8" ht="15">
      <c r="A100" s="51"/>
      <c r="B100" s="52"/>
      <c r="C100" s="52"/>
      <c r="D100" s="53"/>
      <c r="E100" s="52"/>
      <c r="F100" s="56"/>
      <c r="G100" s="56"/>
      <c r="H100" s="57"/>
    </row>
    <row r="101" spans="1:8" ht="15">
      <c r="A101" s="51"/>
      <c r="B101" s="52"/>
      <c r="C101" s="52"/>
      <c r="D101" s="53"/>
      <c r="E101" s="52"/>
      <c r="F101" s="56"/>
      <c r="G101" s="56"/>
      <c r="H101" s="57"/>
    </row>
    <row r="102" spans="1:8" ht="15">
      <c r="A102" s="51"/>
      <c r="B102" s="52"/>
      <c r="C102" s="52"/>
      <c r="D102" s="53"/>
      <c r="E102" s="52"/>
      <c r="F102" s="56"/>
      <c r="G102" s="56"/>
      <c r="H102" s="57"/>
    </row>
    <row r="103" spans="1:8" ht="15">
      <c r="A103" s="51"/>
      <c r="B103" s="52"/>
      <c r="C103" s="52"/>
      <c r="D103" s="53"/>
      <c r="E103" s="52"/>
      <c r="F103" s="56"/>
      <c r="G103" s="56"/>
      <c r="H103" s="57"/>
    </row>
    <row r="104" spans="1:8" ht="14.25">
      <c r="A104" s="294" t="s">
        <v>361</v>
      </c>
      <c r="B104" s="294"/>
      <c r="C104" s="294"/>
      <c r="D104" s="55"/>
      <c r="E104" s="58"/>
      <c r="F104" s="294" t="s">
        <v>362</v>
      </c>
      <c r="G104" s="294"/>
      <c r="H104" s="294"/>
    </row>
    <row r="105" spans="1:8" ht="15">
      <c r="A105" s="51"/>
      <c r="B105" s="52"/>
      <c r="C105" s="52"/>
      <c r="D105" s="53"/>
      <c r="E105" s="52"/>
      <c r="F105" s="56"/>
      <c r="G105" s="52"/>
      <c r="H105" s="57"/>
    </row>
    <row r="106" spans="1:8" ht="15">
      <c r="A106" s="59"/>
      <c r="B106" s="52"/>
      <c r="C106" s="294" t="s">
        <v>363</v>
      </c>
      <c r="D106" s="294"/>
      <c r="E106" s="294"/>
      <c r="F106" s="294"/>
      <c r="G106" s="294"/>
      <c r="H106" s="57"/>
    </row>
    <row r="107" spans="1:8" ht="15">
      <c r="A107" s="51"/>
      <c r="B107" s="52"/>
      <c r="C107" s="294" t="s">
        <v>364</v>
      </c>
      <c r="D107" s="294"/>
      <c r="E107" s="294"/>
      <c r="F107" s="294"/>
      <c r="G107" s="294"/>
      <c r="H107" s="57"/>
    </row>
    <row r="108" spans="1:8" ht="15">
      <c r="A108" s="51"/>
      <c r="B108" s="52"/>
      <c r="C108" s="52"/>
      <c r="D108" s="53"/>
      <c r="E108" s="52"/>
      <c r="F108" s="56"/>
      <c r="G108" s="52"/>
      <c r="H108" s="57"/>
    </row>
    <row r="109" spans="1:8" ht="15">
      <c r="A109" s="51"/>
      <c r="B109" s="52"/>
      <c r="C109" s="52"/>
      <c r="D109" s="53"/>
      <c r="E109" s="52"/>
      <c r="F109" s="56"/>
      <c r="G109" s="52"/>
      <c r="H109" s="57"/>
    </row>
    <row r="110" spans="1:8" ht="15">
      <c r="A110" s="51"/>
      <c r="B110" s="52"/>
      <c r="C110" s="52"/>
      <c r="D110" s="53"/>
      <c r="E110" s="52"/>
      <c r="F110" s="56"/>
      <c r="G110" s="52"/>
      <c r="H110" s="57"/>
    </row>
    <row r="111" spans="1:8" ht="15">
      <c r="A111" s="51"/>
      <c r="B111" s="52"/>
      <c r="C111" s="52"/>
      <c r="D111" s="53"/>
      <c r="E111" s="52"/>
      <c r="F111" s="56"/>
      <c r="G111" s="52"/>
      <c r="H111" s="57"/>
    </row>
    <row r="112" spans="1:8" ht="15">
      <c r="A112" s="51"/>
      <c r="B112" s="52"/>
      <c r="C112" s="294" t="s">
        <v>365</v>
      </c>
      <c r="D112" s="294"/>
      <c r="E112" s="294"/>
      <c r="F112" s="294"/>
      <c r="G112" s="294"/>
      <c r="H112" s="57"/>
    </row>
  </sheetData>
  <sheetProtection/>
  <autoFilter ref="A9:H94"/>
  <mergeCells count="14">
    <mergeCell ref="C107:G107"/>
    <mergeCell ref="C112:G112"/>
    <mergeCell ref="F98:H98"/>
    <mergeCell ref="A99:C99"/>
    <mergeCell ref="F99:H99"/>
    <mergeCell ref="A104:C104"/>
    <mergeCell ref="F104:H104"/>
    <mergeCell ref="C106:G106"/>
    <mergeCell ref="A5:D5"/>
    <mergeCell ref="A7:H7"/>
    <mergeCell ref="A3:D3"/>
    <mergeCell ref="E3:H3"/>
    <mergeCell ref="A4:D4"/>
    <mergeCell ref="E4:H4"/>
  </mergeCells>
  <printOptions horizontalCentered="1"/>
  <pageMargins left="0.4330708661417323" right="0.15748031496062992" top="0.4724409448818898" bottom="0.3937007874015748" header="0.15748031496062992" footer="0.1968503937007874"/>
  <pageSetup horizontalDpi="600" verticalDpi="600" orientation="portrait" paperSize="9" r:id="rId2"/>
  <headerFooter alignWithMargins="0">
    <oddFooter>&amp;L&amp;10&amp;A&amp;R&amp;10&amp;P/&amp;N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D158"/>
  <sheetViews>
    <sheetView zoomScalePageLayoutView="0" workbookViewId="0" topLeftCell="A7">
      <pane xSplit="3" ySplit="2" topLeftCell="H9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M15" sqref="M15"/>
    </sheetView>
  </sheetViews>
  <sheetFormatPr defaultColWidth="8.796875" defaultRowHeight="15"/>
  <cols>
    <col min="1" max="1" width="3.19921875" style="64" customWidth="1"/>
    <col min="2" max="2" width="17.09765625" style="64" customWidth="1"/>
    <col min="3" max="3" width="6.19921875" style="64" bestFit="1" customWidth="1"/>
    <col min="4" max="4" width="10" style="64" customWidth="1"/>
    <col min="5" max="5" width="9" style="64" customWidth="1"/>
    <col min="6" max="6" width="11.59765625" style="64" customWidth="1"/>
    <col min="7" max="7" width="5" style="129" customWidth="1"/>
    <col min="8" max="10" width="4.19921875" style="98" customWidth="1"/>
    <col min="11" max="11" width="4.19921875" style="101" customWidth="1"/>
    <col min="12" max="19" width="4.19921875" style="98" customWidth="1"/>
    <col min="20" max="20" width="4.19921875" style="101" customWidth="1"/>
    <col min="21" max="22" width="4.19921875" style="98" customWidth="1"/>
    <col min="23" max="23" width="4.19921875" style="101" customWidth="1"/>
    <col min="24" max="25" width="4.19921875" style="98" customWidth="1"/>
    <col min="26" max="26" width="4.19921875" style="101" customWidth="1"/>
    <col min="27" max="28" width="4.19921875" style="98" customWidth="1"/>
    <col min="29" max="29" width="4.69921875" style="98" customWidth="1"/>
    <col min="30" max="30" width="8.8984375" style="107" customWidth="1"/>
    <col min="31" max="16384" width="9" style="64" customWidth="1"/>
  </cols>
  <sheetData>
    <row r="1" spans="1:29" ht="13.5" customHeight="1">
      <c r="A1" s="298" t="s">
        <v>0</v>
      </c>
      <c r="B1" s="298"/>
      <c r="C1" s="298"/>
      <c r="D1" s="298"/>
      <c r="E1" s="298"/>
      <c r="F1" s="298"/>
      <c r="G1" s="63"/>
      <c r="H1" s="91"/>
      <c r="I1" s="91"/>
      <c r="J1" s="91"/>
      <c r="K1" s="91"/>
      <c r="Q1" s="300" t="s">
        <v>366</v>
      </c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96"/>
    </row>
    <row r="2" spans="1:29" ht="13.5" customHeight="1">
      <c r="A2" s="298" t="s">
        <v>367</v>
      </c>
      <c r="B2" s="298"/>
      <c r="C2" s="298"/>
      <c r="D2" s="298"/>
      <c r="E2" s="298"/>
      <c r="F2" s="298"/>
      <c r="G2" s="63"/>
      <c r="H2" s="91"/>
      <c r="I2" s="91"/>
      <c r="J2" s="91"/>
      <c r="K2" s="91"/>
      <c r="Q2" s="300" t="s">
        <v>3</v>
      </c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96"/>
    </row>
    <row r="3" spans="1:29" ht="13.5" customHeight="1">
      <c r="A3" s="298" t="s">
        <v>4</v>
      </c>
      <c r="B3" s="298"/>
      <c r="C3" s="298"/>
      <c r="D3" s="298"/>
      <c r="E3" s="298"/>
      <c r="F3" s="298"/>
      <c r="G3" s="63"/>
      <c r="H3" s="91"/>
      <c r="I3" s="91"/>
      <c r="J3" s="91"/>
      <c r="K3" s="91"/>
      <c r="L3" s="91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06"/>
      <c r="Y3" s="106"/>
      <c r="Z3" s="99"/>
      <c r="AA3" s="106"/>
      <c r="AB3" s="106"/>
      <c r="AC3" s="96"/>
    </row>
    <row r="4" spans="1:30" ht="19.5" customHeight="1">
      <c r="A4" s="299" t="s">
        <v>368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</row>
    <row r="5" spans="1:30" s="126" customFormat="1" ht="19.5" customHeight="1">
      <c r="A5" s="297" t="s">
        <v>387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</row>
    <row r="6" spans="1:30" ht="15.75" customHeight="1">
      <c r="A6" s="92"/>
      <c r="B6" s="92"/>
      <c r="C6" s="92"/>
      <c r="D6" s="92"/>
      <c r="E6" s="92"/>
      <c r="F6" s="92"/>
      <c r="G6" s="127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111"/>
    </row>
    <row r="7" spans="1:30" s="136" customFormat="1" ht="96" customHeight="1">
      <c r="A7" s="120" t="s">
        <v>6</v>
      </c>
      <c r="B7" s="130" t="s">
        <v>389</v>
      </c>
      <c r="C7" s="131" t="s">
        <v>390</v>
      </c>
      <c r="D7" s="120" t="s">
        <v>369</v>
      </c>
      <c r="E7" s="122" t="s">
        <v>370</v>
      </c>
      <c r="F7" s="120" t="s">
        <v>371</v>
      </c>
      <c r="G7" s="124" t="s">
        <v>388</v>
      </c>
      <c r="H7" s="132" t="s">
        <v>372</v>
      </c>
      <c r="I7" s="133" t="s">
        <v>373</v>
      </c>
      <c r="J7" s="134" t="s">
        <v>374</v>
      </c>
      <c r="K7" s="135" t="s">
        <v>375</v>
      </c>
      <c r="L7" s="134" t="s">
        <v>373</v>
      </c>
      <c r="M7" s="134" t="s">
        <v>374</v>
      </c>
      <c r="N7" s="132" t="s">
        <v>386</v>
      </c>
      <c r="O7" s="134" t="s">
        <v>373</v>
      </c>
      <c r="P7" s="134" t="s">
        <v>374</v>
      </c>
      <c r="Q7" s="132" t="s">
        <v>376</v>
      </c>
      <c r="R7" s="133" t="s">
        <v>373</v>
      </c>
      <c r="S7" s="134" t="s">
        <v>374</v>
      </c>
      <c r="T7" s="132" t="s">
        <v>377</v>
      </c>
      <c r="U7" s="134" t="s">
        <v>373</v>
      </c>
      <c r="V7" s="134" t="s">
        <v>374</v>
      </c>
      <c r="W7" s="132" t="s">
        <v>378</v>
      </c>
      <c r="X7" s="134" t="s">
        <v>373</v>
      </c>
      <c r="Y7" s="134" t="s">
        <v>374</v>
      </c>
      <c r="Z7" s="132" t="s">
        <v>379</v>
      </c>
      <c r="AA7" s="134" t="s">
        <v>373</v>
      </c>
      <c r="AB7" s="134" t="s">
        <v>374</v>
      </c>
      <c r="AC7" s="132" t="s">
        <v>380</v>
      </c>
      <c r="AD7" s="132" t="s">
        <v>381</v>
      </c>
    </row>
    <row r="8" spans="1:30" s="153" customFormat="1" ht="12.75">
      <c r="A8" s="121"/>
      <c r="B8" s="151"/>
      <c r="C8" s="152"/>
      <c r="D8" s="121"/>
      <c r="E8" s="123"/>
      <c r="F8" s="121"/>
      <c r="G8" s="125"/>
      <c r="H8" s="148">
        <v>0</v>
      </c>
      <c r="I8" s="148">
        <v>0</v>
      </c>
      <c r="J8" s="148">
        <v>3</v>
      </c>
      <c r="K8" s="149">
        <v>0</v>
      </c>
      <c r="L8" s="148">
        <v>0</v>
      </c>
      <c r="M8" s="148">
        <v>3</v>
      </c>
      <c r="N8" s="148">
        <v>0</v>
      </c>
      <c r="O8" s="148">
        <v>0</v>
      </c>
      <c r="P8" s="148">
        <v>3</v>
      </c>
      <c r="Q8" s="148">
        <v>0</v>
      </c>
      <c r="R8" s="148">
        <v>0</v>
      </c>
      <c r="S8" s="148">
        <v>5</v>
      </c>
      <c r="T8" s="148">
        <v>0</v>
      </c>
      <c r="U8" s="148">
        <v>0</v>
      </c>
      <c r="V8" s="148">
        <v>4</v>
      </c>
      <c r="W8" s="148">
        <v>0</v>
      </c>
      <c r="X8" s="148">
        <v>0</v>
      </c>
      <c r="Y8" s="148">
        <v>3</v>
      </c>
      <c r="Z8" s="148">
        <v>0</v>
      </c>
      <c r="AA8" s="148">
        <v>0</v>
      </c>
      <c r="AB8" s="148">
        <v>0</v>
      </c>
      <c r="AC8" s="148">
        <f>SUM(H8:AB8)</f>
        <v>21</v>
      </c>
      <c r="AD8" s="148"/>
    </row>
    <row r="9" spans="1:30" ht="20.25" customHeight="1">
      <c r="A9" s="67">
        <v>1</v>
      </c>
      <c r="B9" s="68" t="s">
        <v>15</v>
      </c>
      <c r="C9" s="144" t="s">
        <v>16</v>
      </c>
      <c r="D9" s="67" t="s">
        <v>14</v>
      </c>
      <c r="E9" s="69" t="s">
        <v>18</v>
      </c>
      <c r="F9" s="67" t="s">
        <v>19</v>
      </c>
      <c r="G9" s="70" t="s">
        <v>17</v>
      </c>
      <c r="H9" s="93">
        <v>8</v>
      </c>
      <c r="I9" s="93"/>
      <c r="J9" s="94">
        <f>IF(I9="",H9,IF(AND(I9&gt;=5,I9&gt;H9),I9,MAX(H9,I9)))</f>
        <v>8</v>
      </c>
      <c r="K9" s="93">
        <v>7</v>
      </c>
      <c r="L9" s="93"/>
      <c r="M9" s="94">
        <f>IF(L9="",K9,IF(AND(L9&gt;=5,L9&gt;K9),L9,MAX(K9,L9)))</f>
        <v>7</v>
      </c>
      <c r="N9" s="94">
        <v>7</v>
      </c>
      <c r="O9" s="93"/>
      <c r="P9" s="94">
        <f>IF(O9="",N9,IF(AND(O9&gt;=5,O9&gt;N9),O9,MAX(N9,O9)))</f>
        <v>7</v>
      </c>
      <c r="Q9" s="94">
        <v>6</v>
      </c>
      <c r="R9" s="93"/>
      <c r="S9" s="94">
        <f>IF(R9="",Q9,IF(AND(R9&gt;=5,R9&gt;Q9),R9,MAX(Q9,R9)))</f>
        <v>6</v>
      </c>
      <c r="T9" s="93">
        <v>5</v>
      </c>
      <c r="U9" s="93"/>
      <c r="V9" s="94">
        <f>IF(U9="",T9,IF(AND(U9&gt;=5,U9&gt;T9),U9,MAX(T9,U9)))</f>
        <v>5</v>
      </c>
      <c r="W9" s="93">
        <v>7</v>
      </c>
      <c r="X9" s="93"/>
      <c r="Y9" s="94">
        <f>IF(X9="",W9,IF(AND(X9&gt;=5,X9&gt;W9),X9,MAX(W9,X9)))</f>
        <v>7</v>
      </c>
      <c r="Z9" s="93">
        <v>8</v>
      </c>
      <c r="AA9" s="93"/>
      <c r="AB9" s="94">
        <f>IF(AA9="",Z9,IF(AND(AA9&gt;=5,AA9&gt;Z9),AA9,MAX(Z9,AA9)))</f>
        <v>8</v>
      </c>
      <c r="AC9" s="112">
        <f aca="true" t="shared" si="0" ref="AC9:AC40">ROUND(SUMPRODUCT(K9:AB9,$H$8:$Y$8)/SUMIF($H9:$Y9,"&lt;&gt;M",$H$8:$Y$8),2)</f>
        <v>6.52</v>
      </c>
      <c r="AD9" s="113" t="str">
        <f>IF(AC9&gt;=9,"Xuất sắc",IF(AC9&gt;=8,"Giỏi",IF(AC9&gt;=7,"Khá",IF(AC9&gt;=6,"TBK",IF(AC9&gt;=5,"TB",IF(AC9&gt;=4,"Yếu","Kém"))))))</f>
        <v>TBK</v>
      </c>
    </row>
    <row r="10" spans="1:30" ht="20.25" customHeight="1">
      <c r="A10" s="71">
        <v>2</v>
      </c>
      <c r="B10" s="72" t="s">
        <v>22</v>
      </c>
      <c r="C10" s="145" t="s">
        <v>16</v>
      </c>
      <c r="D10" s="71" t="s">
        <v>21</v>
      </c>
      <c r="E10" s="73" t="s">
        <v>24</v>
      </c>
      <c r="F10" s="71" t="s">
        <v>25</v>
      </c>
      <c r="G10" s="74" t="s">
        <v>23</v>
      </c>
      <c r="H10" s="95">
        <v>5</v>
      </c>
      <c r="I10" s="95"/>
      <c r="J10" s="108">
        <f aca="true" t="shared" si="1" ref="J10:J73">IF(I10="",H10,IF(AND(I10&gt;=5,I10&gt;H10),I10,MAX(H10,I10)))</f>
        <v>5</v>
      </c>
      <c r="K10" s="95">
        <v>7</v>
      </c>
      <c r="L10" s="95"/>
      <c r="M10" s="108">
        <f aca="true" t="shared" si="2" ref="M10:M73">IF(L10="",K10,IF(AND(L10&gt;=5,L10&gt;K10),L10,MAX(K10,L10)))</f>
        <v>7</v>
      </c>
      <c r="N10" s="108">
        <v>7</v>
      </c>
      <c r="O10" s="95"/>
      <c r="P10" s="108">
        <f aca="true" t="shared" si="3" ref="P10:P73">IF(O10="",N10,IF(AND(O10&gt;=5,O10&gt;N10),O10,MAX(N10,O10)))</f>
        <v>7</v>
      </c>
      <c r="Q10" s="108">
        <v>0</v>
      </c>
      <c r="R10" s="95">
        <v>3</v>
      </c>
      <c r="S10" s="108">
        <f aca="true" t="shared" si="4" ref="S10:S73">IF(R10="",Q10,IF(AND(R10&gt;=5,R10&gt;Q10),R10,MAX(Q10,R10)))</f>
        <v>3</v>
      </c>
      <c r="T10" s="95">
        <v>6</v>
      </c>
      <c r="U10" s="95"/>
      <c r="V10" s="108">
        <f aca="true" t="shared" si="5" ref="V10:V73">IF(U10="",T10,IF(AND(U10&gt;=5,U10&gt;T10),U10,MAX(T10,U10)))</f>
        <v>6</v>
      </c>
      <c r="W10" s="95">
        <v>5</v>
      </c>
      <c r="X10" s="95"/>
      <c r="Y10" s="108">
        <f aca="true" t="shared" si="6" ref="Y10:Y73">IF(X10="",W10,IF(AND(X10&gt;=5,X10&gt;W10),X10,MAX(W10,X10)))</f>
        <v>5</v>
      </c>
      <c r="Z10" s="95">
        <v>6</v>
      </c>
      <c r="AA10" s="95"/>
      <c r="AB10" s="108">
        <f aca="true" t="shared" si="7" ref="AB10:AB73">IF(AA10="",Z10,IF(AND(AA10&gt;=5,AA10&gt;Z10),AA10,MAX(Z10,AA10)))</f>
        <v>6</v>
      </c>
      <c r="AC10" s="114">
        <f t="shared" si="0"/>
        <v>5.67</v>
      </c>
      <c r="AD10" s="115" t="str">
        <f aca="true" t="shared" si="8" ref="AD10:AD73">IF(AC10&gt;=9,"Xuất sắc",IF(AC10&gt;=8,"Giỏi",IF(AC10&gt;=7,"Khá",IF(AC10&gt;=6,"TBK",IF(AC10&gt;=5,"TB",IF(AC10&gt;=4,"Yếu","Kém"))))))</f>
        <v>TB</v>
      </c>
    </row>
    <row r="11" spans="1:30" ht="20.25" customHeight="1">
      <c r="A11" s="71">
        <v>3</v>
      </c>
      <c r="B11" s="72" t="s">
        <v>27</v>
      </c>
      <c r="C11" s="145" t="s">
        <v>28</v>
      </c>
      <c r="D11" s="71" t="s">
        <v>26</v>
      </c>
      <c r="E11" s="73" t="s">
        <v>29</v>
      </c>
      <c r="F11" s="71" t="s">
        <v>30</v>
      </c>
      <c r="G11" s="74" t="s">
        <v>23</v>
      </c>
      <c r="H11" s="95">
        <v>4</v>
      </c>
      <c r="I11" s="95">
        <v>6</v>
      </c>
      <c r="J11" s="108">
        <f t="shared" si="1"/>
        <v>6</v>
      </c>
      <c r="K11" s="95">
        <v>7</v>
      </c>
      <c r="L11" s="95"/>
      <c r="M11" s="108">
        <f t="shared" si="2"/>
        <v>7</v>
      </c>
      <c r="N11" s="108">
        <v>6</v>
      </c>
      <c r="O11" s="95"/>
      <c r="P11" s="108">
        <f t="shared" si="3"/>
        <v>6</v>
      </c>
      <c r="Q11" s="108">
        <v>5</v>
      </c>
      <c r="R11" s="95"/>
      <c r="S11" s="108">
        <f t="shared" si="4"/>
        <v>5</v>
      </c>
      <c r="T11" s="95">
        <v>5</v>
      </c>
      <c r="U11" s="95"/>
      <c r="V11" s="108">
        <f t="shared" si="5"/>
        <v>5</v>
      </c>
      <c r="W11" s="95">
        <v>6</v>
      </c>
      <c r="X11" s="95"/>
      <c r="Y11" s="108">
        <f t="shared" si="6"/>
        <v>6</v>
      </c>
      <c r="Z11" s="95">
        <v>8</v>
      </c>
      <c r="AA11" s="95"/>
      <c r="AB11" s="108">
        <f t="shared" si="7"/>
        <v>8</v>
      </c>
      <c r="AC11" s="114">
        <f t="shared" si="0"/>
        <v>6.05</v>
      </c>
      <c r="AD11" s="115" t="str">
        <f t="shared" si="8"/>
        <v>TBK</v>
      </c>
    </row>
    <row r="12" spans="1:30" ht="20.25" customHeight="1">
      <c r="A12" s="71">
        <v>4</v>
      </c>
      <c r="B12" s="72" t="s">
        <v>32</v>
      </c>
      <c r="C12" s="145" t="s">
        <v>33</v>
      </c>
      <c r="D12" s="71" t="s">
        <v>31</v>
      </c>
      <c r="E12" s="73" t="s">
        <v>34</v>
      </c>
      <c r="F12" s="71" t="s">
        <v>35</v>
      </c>
      <c r="G12" s="74" t="s">
        <v>23</v>
      </c>
      <c r="H12" s="95">
        <v>2</v>
      </c>
      <c r="I12" s="95"/>
      <c r="J12" s="108">
        <f t="shared" si="1"/>
        <v>2</v>
      </c>
      <c r="K12" s="95">
        <v>3</v>
      </c>
      <c r="L12" s="95"/>
      <c r="M12" s="108">
        <f t="shared" si="2"/>
        <v>3</v>
      </c>
      <c r="N12" s="108">
        <v>0</v>
      </c>
      <c r="O12" s="95"/>
      <c r="P12" s="108">
        <f t="shared" si="3"/>
        <v>0</v>
      </c>
      <c r="Q12" s="108">
        <v>0</v>
      </c>
      <c r="R12" s="95"/>
      <c r="S12" s="108">
        <f t="shared" si="4"/>
        <v>0</v>
      </c>
      <c r="T12" s="95">
        <v>2</v>
      </c>
      <c r="U12" s="95"/>
      <c r="V12" s="108">
        <f t="shared" si="5"/>
        <v>2</v>
      </c>
      <c r="W12" s="95">
        <v>2</v>
      </c>
      <c r="X12" s="95"/>
      <c r="Y12" s="108">
        <f t="shared" si="6"/>
        <v>2</v>
      </c>
      <c r="Z12" s="95">
        <v>4</v>
      </c>
      <c r="AA12" s="95"/>
      <c r="AB12" s="108">
        <f t="shared" si="7"/>
        <v>4</v>
      </c>
      <c r="AC12" s="114">
        <f t="shared" si="0"/>
        <v>1.86</v>
      </c>
      <c r="AD12" s="115" t="str">
        <f t="shared" si="8"/>
        <v>Kém</v>
      </c>
    </row>
    <row r="13" spans="1:30" ht="20.25" customHeight="1">
      <c r="A13" s="71">
        <v>5</v>
      </c>
      <c r="B13" s="72" t="s">
        <v>37</v>
      </c>
      <c r="C13" s="145" t="s">
        <v>38</v>
      </c>
      <c r="D13" s="71" t="s">
        <v>36</v>
      </c>
      <c r="E13" s="73" t="s">
        <v>39</v>
      </c>
      <c r="F13" s="71" t="s">
        <v>40</v>
      </c>
      <c r="G13" s="74" t="s">
        <v>23</v>
      </c>
      <c r="H13" s="95">
        <v>6</v>
      </c>
      <c r="I13" s="95"/>
      <c r="J13" s="108">
        <f t="shared" si="1"/>
        <v>6</v>
      </c>
      <c r="K13" s="95">
        <v>7</v>
      </c>
      <c r="L13" s="95"/>
      <c r="M13" s="108">
        <f t="shared" si="2"/>
        <v>7</v>
      </c>
      <c r="N13" s="108">
        <v>7</v>
      </c>
      <c r="O13" s="95"/>
      <c r="P13" s="108">
        <f t="shared" si="3"/>
        <v>7</v>
      </c>
      <c r="Q13" s="108">
        <v>7</v>
      </c>
      <c r="R13" s="95"/>
      <c r="S13" s="108">
        <f t="shared" si="4"/>
        <v>7</v>
      </c>
      <c r="T13" s="95">
        <v>7</v>
      </c>
      <c r="U13" s="95"/>
      <c r="V13" s="108">
        <f t="shared" si="5"/>
        <v>7</v>
      </c>
      <c r="W13" s="95">
        <v>6</v>
      </c>
      <c r="X13" s="95"/>
      <c r="Y13" s="108">
        <f t="shared" si="6"/>
        <v>6</v>
      </c>
      <c r="Z13" s="95">
        <v>7</v>
      </c>
      <c r="AA13" s="95"/>
      <c r="AB13" s="108">
        <f t="shared" si="7"/>
        <v>7</v>
      </c>
      <c r="AC13" s="114">
        <f t="shared" si="0"/>
        <v>6.81</v>
      </c>
      <c r="AD13" s="115" t="str">
        <f t="shared" si="8"/>
        <v>TBK</v>
      </c>
    </row>
    <row r="14" spans="1:30" ht="20.25" customHeight="1">
      <c r="A14" s="71">
        <v>6</v>
      </c>
      <c r="B14" s="72" t="s">
        <v>42</v>
      </c>
      <c r="C14" s="145" t="s">
        <v>43</v>
      </c>
      <c r="D14" s="71" t="s">
        <v>41</v>
      </c>
      <c r="E14" s="73" t="s">
        <v>44</v>
      </c>
      <c r="F14" s="71" t="s">
        <v>45</v>
      </c>
      <c r="G14" s="74" t="s">
        <v>23</v>
      </c>
      <c r="H14" s="95">
        <v>8</v>
      </c>
      <c r="I14" s="95"/>
      <c r="J14" s="108">
        <f t="shared" si="1"/>
        <v>8</v>
      </c>
      <c r="K14" s="95">
        <v>6</v>
      </c>
      <c r="L14" s="95"/>
      <c r="M14" s="108">
        <f t="shared" si="2"/>
        <v>6</v>
      </c>
      <c r="N14" s="108">
        <v>7</v>
      </c>
      <c r="O14" s="95"/>
      <c r="P14" s="108">
        <f t="shared" si="3"/>
        <v>7</v>
      </c>
      <c r="Q14" s="108">
        <v>6</v>
      </c>
      <c r="R14" s="95"/>
      <c r="S14" s="108">
        <f t="shared" si="4"/>
        <v>6</v>
      </c>
      <c r="T14" s="95">
        <v>6</v>
      </c>
      <c r="U14" s="95"/>
      <c r="V14" s="108">
        <f t="shared" si="5"/>
        <v>6</v>
      </c>
      <c r="W14" s="95">
        <v>5</v>
      </c>
      <c r="X14" s="95"/>
      <c r="Y14" s="108">
        <f t="shared" si="6"/>
        <v>5</v>
      </c>
      <c r="Z14" s="95">
        <v>5</v>
      </c>
      <c r="AA14" s="95"/>
      <c r="AB14" s="108">
        <f t="shared" si="7"/>
        <v>5</v>
      </c>
      <c r="AC14" s="114">
        <f t="shared" si="0"/>
        <v>5.81</v>
      </c>
      <c r="AD14" s="115" t="str">
        <f t="shared" si="8"/>
        <v>TB</v>
      </c>
    </row>
    <row r="15" spans="1:30" ht="20.25" customHeight="1">
      <c r="A15" s="71">
        <v>7</v>
      </c>
      <c r="B15" s="72" t="s">
        <v>47</v>
      </c>
      <c r="C15" s="145" t="s">
        <v>43</v>
      </c>
      <c r="D15" s="71" t="s">
        <v>46</v>
      </c>
      <c r="E15" s="73" t="s">
        <v>48</v>
      </c>
      <c r="F15" s="71" t="s">
        <v>49</v>
      </c>
      <c r="G15" s="74" t="s">
        <v>23</v>
      </c>
      <c r="H15" s="95">
        <v>3</v>
      </c>
      <c r="I15" s="95">
        <v>2</v>
      </c>
      <c r="J15" s="108">
        <f t="shared" si="1"/>
        <v>3</v>
      </c>
      <c r="K15" s="95">
        <v>7</v>
      </c>
      <c r="L15" s="95"/>
      <c r="M15" s="108">
        <f t="shared" si="2"/>
        <v>7</v>
      </c>
      <c r="N15" s="108">
        <v>6</v>
      </c>
      <c r="O15" s="95"/>
      <c r="P15" s="108">
        <f t="shared" si="3"/>
        <v>6</v>
      </c>
      <c r="Q15" s="108">
        <v>4</v>
      </c>
      <c r="R15" s="95">
        <v>5</v>
      </c>
      <c r="S15" s="108">
        <f t="shared" si="4"/>
        <v>5</v>
      </c>
      <c r="T15" s="95">
        <v>6</v>
      </c>
      <c r="U15" s="95"/>
      <c r="V15" s="108">
        <f t="shared" si="5"/>
        <v>6</v>
      </c>
      <c r="W15" s="95">
        <v>6</v>
      </c>
      <c r="X15" s="95"/>
      <c r="Y15" s="108">
        <f t="shared" si="6"/>
        <v>6</v>
      </c>
      <c r="Z15" s="95">
        <v>8</v>
      </c>
      <c r="AA15" s="95"/>
      <c r="AB15" s="108">
        <f t="shared" si="7"/>
        <v>8</v>
      </c>
      <c r="AC15" s="114">
        <f t="shared" si="0"/>
        <v>6.29</v>
      </c>
      <c r="AD15" s="115" t="str">
        <f t="shared" si="8"/>
        <v>TBK</v>
      </c>
    </row>
    <row r="16" spans="1:30" ht="20.25" customHeight="1">
      <c r="A16" s="71">
        <v>8</v>
      </c>
      <c r="B16" s="72" t="s">
        <v>51</v>
      </c>
      <c r="C16" s="145" t="s">
        <v>52</v>
      </c>
      <c r="D16" s="71" t="s">
        <v>50</v>
      </c>
      <c r="E16" s="73" t="s">
        <v>53</v>
      </c>
      <c r="F16" s="71" t="s">
        <v>54</v>
      </c>
      <c r="G16" s="74" t="s">
        <v>23</v>
      </c>
      <c r="H16" s="95">
        <v>5</v>
      </c>
      <c r="I16" s="95"/>
      <c r="J16" s="108">
        <f t="shared" si="1"/>
        <v>5</v>
      </c>
      <c r="K16" s="95">
        <v>7</v>
      </c>
      <c r="L16" s="95"/>
      <c r="M16" s="108">
        <f t="shared" si="2"/>
        <v>7</v>
      </c>
      <c r="N16" s="108">
        <v>6</v>
      </c>
      <c r="O16" s="95"/>
      <c r="P16" s="108">
        <f t="shared" si="3"/>
        <v>6</v>
      </c>
      <c r="Q16" s="108">
        <v>6</v>
      </c>
      <c r="R16" s="95"/>
      <c r="S16" s="108">
        <f t="shared" si="4"/>
        <v>6</v>
      </c>
      <c r="T16" s="95">
        <v>6</v>
      </c>
      <c r="U16" s="95"/>
      <c r="V16" s="108">
        <f t="shared" si="5"/>
        <v>6</v>
      </c>
      <c r="W16" s="95">
        <v>7</v>
      </c>
      <c r="X16" s="95"/>
      <c r="Y16" s="108">
        <f t="shared" si="6"/>
        <v>7</v>
      </c>
      <c r="Z16" s="95">
        <v>5</v>
      </c>
      <c r="AA16" s="95"/>
      <c r="AB16" s="108">
        <f t="shared" si="7"/>
        <v>5</v>
      </c>
      <c r="AC16" s="114">
        <f t="shared" si="0"/>
        <v>6.19</v>
      </c>
      <c r="AD16" s="115" t="str">
        <f t="shared" si="8"/>
        <v>TBK</v>
      </c>
    </row>
    <row r="17" spans="1:30" ht="20.25" customHeight="1">
      <c r="A17" s="71">
        <v>9</v>
      </c>
      <c r="B17" s="72" t="s">
        <v>56</v>
      </c>
      <c r="C17" s="145" t="s">
        <v>57</v>
      </c>
      <c r="D17" s="71" t="s">
        <v>55</v>
      </c>
      <c r="E17" s="73" t="s">
        <v>58</v>
      </c>
      <c r="F17" s="71" t="s">
        <v>59</v>
      </c>
      <c r="G17" s="74" t="s">
        <v>23</v>
      </c>
      <c r="H17" s="95">
        <v>5</v>
      </c>
      <c r="I17" s="95"/>
      <c r="J17" s="108">
        <f t="shared" si="1"/>
        <v>5</v>
      </c>
      <c r="K17" s="95">
        <v>7</v>
      </c>
      <c r="L17" s="95"/>
      <c r="M17" s="108">
        <f t="shared" si="2"/>
        <v>7</v>
      </c>
      <c r="N17" s="108">
        <v>6</v>
      </c>
      <c r="O17" s="95"/>
      <c r="P17" s="108">
        <f t="shared" si="3"/>
        <v>6</v>
      </c>
      <c r="Q17" s="108">
        <v>5</v>
      </c>
      <c r="R17" s="95"/>
      <c r="S17" s="108">
        <f t="shared" si="4"/>
        <v>5</v>
      </c>
      <c r="T17" s="95">
        <v>6</v>
      </c>
      <c r="U17" s="95"/>
      <c r="V17" s="108">
        <f t="shared" si="5"/>
        <v>6</v>
      </c>
      <c r="W17" s="95">
        <v>6</v>
      </c>
      <c r="X17" s="95"/>
      <c r="Y17" s="108">
        <f t="shared" si="6"/>
        <v>6</v>
      </c>
      <c r="Z17" s="95">
        <v>8</v>
      </c>
      <c r="AA17" s="95"/>
      <c r="AB17" s="108">
        <f t="shared" si="7"/>
        <v>8</v>
      </c>
      <c r="AC17" s="114">
        <f t="shared" si="0"/>
        <v>6.29</v>
      </c>
      <c r="AD17" s="115" t="str">
        <f t="shared" si="8"/>
        <v>TBK</v>
      </c>
    </row>
    <row r="18" spans="1:30" ht="20.25" customHeight="1">
      <c r="A18" s="71">
        <v>10</v>
      </c>
      <c r="B18" s="72" t="s">
        <v>61</v>
      </c>
      <c r="C18" s="145" t="s">
        <v>62</v>
      </c>
      <c r="D18" s="71" t="s">
        <v>60</v>
      </c>
      <c r="E18" s="73" t="s">
        <v>63</v>
      </c>
      <c r="F18" s="71" t="s">
        <v>64</v>
      </c>
      <c r="G18" s="74" t="s">
        <v>23</v>
      </c>
      <c r="H18" s="95">
        <v>6</v>
      </c>
      <c r="I18" s="95"/>
      <c r="J18" s="108">
        <f t="shared" si="1"/>
        <v>6</v>
      </c>
      <c r="K18" s="95">
        <v>7</v>
      </c>
      <c r="L18" s="95"/>
      <c r="M18" s="108">
        <f t="shared" si="2"/>
        <v>7</v>
      </c>
      <c r="N18" s="108">
        <v>6</v>
      </c>
      <c r="O18" s="95"/>
      <c r="P18" s="108">
        <f t="shared" si="3"/>
        <v>6</v>
      </c>
      <c r="Q18" s="108">
        <v>5</v>
      </c>
      <c r="R18" s="95"/>
      <c r="S18" s="108">
        <f t="shared" si="4"/>
        <v>5</v>
      </c>
      <c r="T18" s="95">
        <v>6</v>
      </c>
      <c r="U18" s="95"/>
      <c r="V18" s="108">
        <f t="shared" si="5"/>
        <v>6</v>
      </c>
      <c r="W18" s="95">
        <v>5</v>
      </c>
      <c r="X18" s="95"/>
      <c r="Y18" s="108">
        <f t="shared" si="6"/>
        <v>5</v>
      </c>
      <c r="Z18" s="95">
        <v>7</v>
      </c>
      <c r="AA18" s="95"/>
      <c r="AB18" s="108">
        <f t="shared" si="7"/>
        <v>7</v>
      </c>
      <c r="AC18" s="114">
        <f t="shared" si="0"/>
        <v>5.95</v>
      </c>
      <c r="AD18" s="115" t="str">
        <f t="shared" si="8"/>
        <v>TB</v>
      </c>
    </row>
    <row r="19" spans="1:30" ht="20.25" customHeight="1">
      <c r="A19" s="71">
        <v>11</v>
      </c>
      <c r="B19" s="72" t="s">
        <v>66</v>
      </c>
      <c r="C19" s="145" t="s">
        <v>62</v>
      </c>
      <c r="D19" s="71" t="s">
        <v>65</v>
      </c>
      <c r="E19" s="73" t="s">
        <v>67</v>
      </c>
      <c r="F19" s="71" t="s">
        <v>68</v>
      </c>
      <c r="G19" s="74" t="s">
        <v>23</v>
      </c>
      <c r="H19" s="95">
        <v>6</v>
      </c>
      <c r="I19" s="95"/>
      <c r="J19" s="108">
        <f t="shared" si="1"/>
        <v>6</v>
      </c>
      <c r="K19" s="95">
        <v>7</v>
      </c>
      <c r="L19" s="95"/>
      <c r="M19" s="108">
        <f t="shared" si="2"/>
        <v>7</v>
      </c>
      <c r="N19" s="108">
        <v>6</v>
      </c>
      <c r="O19" s="95"/>
      <c r="P19" s="108">
        <f t="shared" si="3"/>
        <v>6</v>
      </c>
      <c r="Q19" s="108">
        <v>5</v>
      </c>
      <c r="R19" s="95"/>
      <c r="S19" s="108">
        <f t="shared" si="4"/>
        <v>5</v>
      </c>
      <c r="T19" s="95">
        <v>5</v>
      </c>
      <c r="U19" s="95"/>
      <c r="V19" s="108">
        <f t="shared" si="5"/>
        <v>5</v>
      </c>
      <c r="W19" s="95">
        <v>6</v>
      </c>
      <c r="X19" s="95"/>
      <c r="Y19" s="108">
        <f t="shared" si="6"/>
        <v>6</v>
      </c>
      <c r="Z19" s="95">
        <v>6</v>
      </c>
      <c r="AA19" s="95"/>
      <c r="AB19" s="108">
        <f t="shared" si="7"/>
        <v>6</v>
      </c>
      <c r="AC19" s="114">
        <f t="shared" si="0"/>
        <v>5.76</v>
      </c>
      <c r="AD19" s="115" t="str">
        <f t="shared" si="8"/>
        <v>TB</v>
      </c>
    </row>
    <row r="20" spans="1:30" ht="20.25" customHeight="1">
      <c r="A20" s="71">
        <v>12</v>
      </c>
      <c r="B20" s="72" t="s">
        <v>70</v>
      </c>
      <c r="C20" s="145" t="s">
        <v>71</v>
      </c>
      <c r="D20" s="71" t="s">
        <v>69</v>
      </c>
      <c r="E20" s="73" t="s">
        <v>72</v>
      </c>
      <c r="F20" s="71" t="s">
        <v>73</v>
      </c>
      <c r="G20" s="74" t="s">
        <v>17</v>
      </c>
      <c r="H20" s="95">
        <v>8</v>
      </c>
      <c r="I20" s="95"/>
      <c r="J20" s="108">
        <f t="shared" si="1"/>
        <v>8</v>
      </c>
      <c r="K20" s="95">
        <v>7</v>
      </c>
      <c r="L20" s="95"/>
      <c r="M20" s="108">
        <f t="shared" si="2"/>
        <v>7</v>
      </c>
      <c r="N20" s="108">
        <v>6</v>
      </c>
      <c r="O20" s="95"/>
      <c r="P20" s="108">
        <f t="shared" si="3"/>
        <v>6</v>
      </c>
      <c r="Q20" s="108">
        <v>5</v>
      </c>
      <c r="R20" s="95"/>
      <c r="S20" s="108">
        <f t="shared" si="4"/>
        <v>5</v>
      </c>
      <c r="T20" s="95">
        <v>5</v>
      </c>
      <c r="U20" s="95"/>
      <c r="V20" s="108">
        <f t="shared" si="5"/>
        <v>5</v>
      </c>
      <c r="W20" s="95">
        <v>6</v>
      </c>
      <c r="X20" s="95"/>
      <c r="Y20" s="108">
        <f t="shared" si="6"/>
        <v>6</v>
      </c>
      <c r="Z20" s="95">
        <v>6</v>
      </c>
      <c r="AA20" s="95"/>
      <c r="AB20" s="108">
        <f t="shared" si="7"/>
        <v>6</v>
      </c>
      <c r="AC20" s="114">
        <f t="shared" si="0"/>
        <v>5.76</v>
      </c>
      <c r="AD20" s="115" t="str">
        <f t="shared" si="8"/>
        <v>TB</v>
      </c>
    </row>
    <row r="21" spans="1:30" ht="20.25" customHeight="1">
      <c r="A21" s="71">
        <v>13</v>
      </c>
      <c r="B21" s="72" t="s">
        <v>75</v>
      </c>
      <c r="C21" s="145" t="s">
        <v>71</v>
      </c>
      <c r="D21" s="71" t="s">
        <v>74</v>
      </c>
      <c r="E21" s="73" t="s">
        <v>76</v>
      </c>
      <c r="F21" s="71" t="s">
        <v>77</v>
      </c>
      <c r="G21" s="74" t="s">
        <v>17</v>
      </c>
      <c r="H21" s="95">
        <v>4</v>
      </c>
      <c r="I21" s="95">
        <v>7</v>
      </c>
      <c r="J21" s="108">
        <f t="shared" si="1"/>
        <v>7</v>
      </c>
      <c r="K21" s="95">
        <v>6</v>
      </c>
      <c r="L21" s="95"/>
      <c r="M21" s="108">
        <f t="shared" si="2"/>
        <v>6</v>
      </c>
      <c r="N21" s="108">
        <v>5</v>
      </c>
      <c r="O21" s="95"/>
      <c r="P21" s="108">
        <f t="shared" si="3"/>
        <v>5</v>
      </c>
      <c r="Q21" s="108">
        <v>8</v>
      </c>
      <c r="R21" s="95"/>
      <c r="S21" s="108">
        <f t="shared" si="4"/>
        <v>8</v>
      </c>
      <c r="T21" s="95">
        <v>6</v>
      </c>
      <c r="U21" s="95"/>
      <c r="V21" s="108">
        <f t="shared" si="5"/>
        <v>6</v>
      </c>
      <c r="W21" s="95">
        <v>6</v>
      </c>
      <c r="X21" s="95"/>
      <c r="Y21" s="108">
        <f t="shared" si="6"/>
        <v>6</v>
      </c>
      <c r="Z21" s="95">
        <v>5</v>
      </c>
      <c r="AA21" s="95"/>
      <c r="AB21" s="108">
        <f t="shared" si="7"/>
        <v>5</v>
      </c>
      <c r="AC21" s="114">
        <f t="shared" si="0"/>
        <v>6</v>
      </c>
      <c r="AD21" s="115" t="str">
        <f t="shared" si="8"/>
        <v>TBK</v>
      </c>
    </row>
    <row r="22" spans="1:30" ht="20.25" customHeight="1">
      <c r="A22" s="71">
        <v>14</v>
      </c>
      <c r="B22" s="72" t="s">
        <v>79</v>
      </c>
      <c r="C22" s="145" t="s">
        <v>80</v>
      </c>
      <c r="D22" s="71" t="s">
        <v>78</v>
      </c>
      <c r="E22" s="73" t="s">
        <v>81</v>
      </c>
      <c r="F22" s="71" t="s">
        <v>82</v>
      </c>
      <c r="G22" s="74" t="s">
        <v>23</v>
      </c>
      <c r="H22" s="95">
        <v>5</v>
      </c>
      <c r="I22" s="95"/>
      <c r="J22" s="108">
        <f t="shared" si="1"/>
        <v>5</v>
      </c>
      <c r="K22" s="95">
        <v>5</v>
      </c>
      <c r="L22" s="95"/>
      <c r="M22" s="108">
        <f t="shared" si="2"/>
        <v>5</v>
      </c>
      <c r="N22" s="108">
        <v>7</v>
      </c>
      <c r="O22" s="95"/>
      <c r="P22" s="108">
        <f t="shared" si="3"/>
        <v>7</v>
      </c>
      <c r="Q22" s="108">
        <v>7</v>
      </c>
      <c r="R22" s="95"/>
      <c r="S22" s="108">
        <f t="shared" si="4"/>
        <v>7</v>
      </c>
      <c r="T22" s="95">
        <v>5</v>
      </c>
      <c r="U22" s="95"/>
      <c r="V22" s="108">
        <f t="shared" si="5"/>
        <v>5</v>
      </c>
      <c r="W22" s="95">
        <v>7</v>
      </c>
      <c r="X22" s="95"/>
      <c r="Y22" s="108">
        <f t="shared" si="6"/>
        <v>7</v>
      </c>
      <c r="Z22" s="95">
        <v>5</v>
      </c>
      <c r="AA22" s="95"/>
      <c r="AB22" s="108">
        <f t="shared" si="7"/>
        <v>5</v>
      </c>
      <c r="AC22" s="114">
        <f t="shared" si="0"/>
        <v>5.95</v>
      </c>
      <c r="AD22" s="115" t="str">
        <f t="shared" si="8"/>
        <v>TB</v>
      </c>
    </row>
    <row r="23" spans="1:30" ht="20.25" customHeight="1">
      <c r="A23" s="71">
        <v>15</v>
      </c>
      <c r="B23" s="72" t="s">
        <v>84</v>
      </c>
      <c r="C23" s="145" t="s">
        <v>85</v>
      </c>
      <c r="D23" s="71" t="s">
        <v>83</v>
      </c>
      <c r="E23" s="73" t="s">
        <v>86</v>
      </c>
      <c r="F23" s="71" t="s">
        <v>54</v>
      </c>
      <c r="G23" s="74" t="s">
        <v>17</v>
      </c>
      <c r="H23" s="95">
        <v>4</v>
      </c>
      <c r="I23" s="95">
        <v>9</v>
      </c>
      <c r="J23" s="108">
        <f t="shared" si="1"/>
        <v>9</v>
      </c>
      <c r="K23" s="95">
        <v>6</v>
      </c>
      <c r="L23" s="95"/>
      <c r="M23" s="108">
        <f t="shared" si="2"/>
        <v>6</v>
      </c>
      <c r="N23" s="108">
        <v>6</v>
      </c>
      <c r="O23" s="95"/>
      <c r="P23" s="108">
        <f t="shared" si="3"/>
        <v>6</v>
      </c>
      <c r="Q23" s="108">
        <v>9</v>
      </c>
      <c r="R23" s="95"/>
      <c r="S23" s="108">
        <f t="shared" si="4"/>
        <v>9</v>
      </c>
      <c r="T23" s="95">
        <v>6</v>
      </c>
      <c r="U23" s="95"/>
      <c r="V23" s="108">
        <f t="shared" si="5"/>
        <v>6</v>
      </c>
      <c r="W23" s="95">
        <v>6</v>
      </c>
      <c r="X23" s="95"/>
      <c r="Y23" s="108">
        <f t="shared" si="6"/>
        <v>6</v>
      </c>
      <c r="Z23" s="95">
        <v>7</v>
      </c>
      <c r="AA23" s="95"/>
      <c r="AB23" s="108">
        <f t="shared" si="7"/>
        <v>7</v>
      </c>
      <c r="AC23" s="114">
        <f t="shared" si="0"/>
        <v>6.57</v>
      </c>
      <c r="AD23" s="115" t="str">
        <f t="shared" si="8"/>
        <v>TBK</v>
      </c>
    </row>
    <row r="24" spans="1:30" ht="20.25" customHeight="1">
      <c r="A24" s="71">
        <v>16</v>
      </c>
      <c r="B24" s="72" t="s">
        <v>88</v>
      </c>
      <c r="C24" s="145" t="s">
        <v>89</v>
      </c>
      <c r="D24" s="71" t="s">
        <v>87</v>
      </c>
      <c r="E24" s="73" t="s">
        <v>90</v>
      </c>
      <c r="F24" s="71" t="s">
        <v>30</v>
      </c>
      <c r="G24" s="74" t="s">
        <v>17</v>
      </c>
      <c r="H24" s="95">
        <v>6</v>
      </c>
      <c r="I24" s="95"/>
      <c r="J24" s="108">
        <f t="shared" si="1"/>
        <v>6</v>
      </c>
      <c r="K24" s="95">
        <v>7</v>
      </c>
      <c r="L24" s="95"/>
      <c r="M24" s="108">
        <f t="shared" si="2"/>
        <v>7</v>
      </c>
      <c r="N24" s="108">
        <v>7</v>
      </c>
      <c r="O24" s="95"/>
      <c r="P24" s="108">
        <f t="shared" si="3"/>
        <v>7</v>
      </c>
      <c r="Q24" s="108">
        <v>7</v>
      </c>
      <c r="R24" s="95"/>
      <c r="S24" s="108">
        <f t="shared" si="4"/>
        <v>7</v>
      </c>
      <c r="T24" s="95">
        <v>5</v>
      </c>
      <c r="U24" s="95"/>
      <c r="V24" s="108">
        <f t="shared" si="5"/>
        <v>5</v>
      </c>
      <c r="W24" s="95">
        <v>6</v>
      </c>
      <c r="X24" s="95"/>
      <c r="Y24" s="108">
        <f t="shared" si="6"/>
        <v>6</v>
      </c>
      <c r="Z24" s="95">
        <v>6</v>
      </c>
      <c r="AA24" s="95"/>
      <c r="AB24" s="108">
        <f t="shared" si="7"/>
        <v>6</v>
      </c>
      <c r="AC24" s="114">
        <f t="shared" si="0"/>
        <v>6.19</v>
      </c>
      <c r="AD24" s="115" t="str">
        <f t="shared" si="8"/>
        <v>TBK</v>
      </c>
    </row>
    <row r="25" spans="1:30" ht="20.25" customHeight="1">
      <c r="A25" s="71">
        <v>17</v>
      </c>
      <c r="B25" s="72" t="s">
        <v>92</v>
      </c>
      <c r="C25" s="145" t="s">
        <v>93</v>
      </c>
      <c r="D25" s="71" t="s">
        <v>91</v>
      </c>
      <c r="E25" s="73" t="s">
        <v>94</v>
      </c>
      <c r="F25" s="71" t="s">
        <v>49</v>
      </c>
      <c r="G25" s="74" t="s">
        <v>17</v>
      </c>
      <c r="H25" s="95">
        <v>6</v>
      </c>
      <c r="I25" s="95"/>
      <c r="J25" s="108">
        <f t="shared" si="1"/>
        <v>6</v>
      </c>
      <c r="K25" s="95">
        <v>8</v>
      </c>
      <c r="L25" s="95"/>
      <c r="M25" s="108">
        <f t="shared" si="2"/>
        <v>8</v>
      </c>
      <c r="N25" s="108">
        <v>7</v>
      </c>
      <c r="O25" s="95"/>
      <c r="P25" s="108">
        <f t="shared" si="3"/>
        <v>7</v>
      </c>
      <c r="Q25" s="108">
        <v>4</v>
      </c>
      <c r="R25" s="95">
        <v>5</v>
      </c>
      <c r="S25" s="108">
        <f t="shared" si="4"/>
        <v>5</v>
      </c>
      <c r="T25" s="95">
        <v>5</v>
      </c>
      <c r="U25" s="95"/>
      <c r="V25" s="108">
        <f t="shared" si="5"/>
        <v>5</v>
      </c>
      <c r="W25" s="95">
        <v>5</v>
      </c>
      <c r="X25" s="95"/>
      <c r="Y25" s="108">
        <f t="shared" si="6"/>
        <v>5</v>
      </c>
      <c r="Z25" s="95">
        <v>4</v>
      </c>
      <c r="AA25" s="95">
        <v>5</v>
      </c>
      <c r="AB25" s="108">
        <f t="shared" si="7"/>
        <v>5</v>
      </c>
      <c r="AC25" s="114">
        <f t="shared" si="0"/>
        <v>5.71</v>
      </c>
      <c r="AD25" s="115" t="str">
        <f t="shared" si="8"/>
        <v>TB</v>
      </c>
    </row>
    <row r="26" spans="1:30" ht="20.25" customHeight="1">
      <c r="A26" s="71">
        <v>18</v>
      </c>
      <c r="B26" s="72" t="s">
        <v>96</v>
      </c>
      <c r="C26" s="145" t="s">
        <v>97</v>
      </c>
      <c r="D26" s="71" t="s">
        <v>95</v>
      </c>
      <c r="E26" s="73" t="s">
        <v>98</v>
      </c>
      <c r="F26" s="71" t="s">
        <v>99</v>
      </c>
      <c r="G26" s="74" t="s">
        <v>23</v>
      </c>
      <c r="H26" s="95">
        <v>6</v>
      </c>
      <c r="I26" s="95"/>
      <c r="J26" s="108">
        <f t="shared" si="1"/>
        <v>6</v>
      </c>
      <c r="K26" s="95">
        <v>6</v>
      </c>
      <c r="L26" s="95"/>
      <c r="M26" s="108">
        <f t="shared" si="2"/>
        <v>6</v>
      </c>
      <c r="N26" s="108">
        <v>6</v>
      </c>
      <c r="O26" s="95"/>
      <c r="P26" s="108">
        <f t="shared" si="3"/>
        <v>6</v>
      </c>
      <c r="Q26" s="108">
        <v>6</v>
      </c>
      <c r="R26" s="95"/>
      <c r="S26" s="108">
        <f t="shared" si="4"/>
        <v>6</v>
      </c>
      <c r="T26" s="95">
        <v>6</v>
      </c>
      <c r="U26" s="95"/>
      <c r="V26" s="108">
        <f t="shared" si="5"/>
        <v>6</v>
      </c>
      <c r="W26" s="95">
        <v>5</v>
      </c>
      <c r="X26" s="95"/>
      <c r="Y26" s="108">
        <f t="shared" si="6"/>
        <v>5</v>
      </c>
      <c r="Z26" s="95">
        <v>4</v>
      </c>
      <c r="AA26" s="95">
        <v>6</v>
      </c>
      <c r="AB26" s="108">
        <f t="shared" si="7"/>
        <v>6</v>
      </c>
      <c r="AC26" s="114">
        <f t="shared" si="0"/>
        <v>5.81</v>
      </c>
      <c r="AD26" s="115" t="str">
        <f t="shared" si="8"/>
        <v>TB</v>
      </c>
    </row>
    <row r="27" spans="1:30" ht="20.25" customHeight="1">
      <c r="A27" s="71">
        <v>19</v>
      </c>
      <c r="B27" s="72" t="s">
        <v>101</v>
      </c>
      <c r="C27" s="145" t="s">
        <v>102</v>
      </c>
      <c r="D27" s="71" t="s">
        <v>100</v>
      </c>
      <c r="E27" s="73" t="s">
        <v>103</v>
      </c>
      <c r="F27" s="71" t="s">
        <v>54</v>
      </c>
      <c r="G27" s="74" t="s">
        <v>17</v>
      </c>
      <c r="H27" s="95">
        <v>8</v>
      </c>
      <c r="I27" s="95"/>
      <c r="J27" s="108">
        <f t="shared" si="1"/>
        <v>8</v>
      </c>
      <c r="K27" s="95">
        <v>7</v>
      </c>
      <c r="L27" s="95"/>
      <c r="M27" s="108">
        <f t="shared" si="2"/>
        <v>7</v>
      </c>
      <c r="N27" s="108">
        <v>7</v>
      </c>
      <c r="O27" s="95"/>
      <c r="P27" s="108">
        <f t="shared" si="3"/>
        <v>7</v>
      </c>
      <c r="Q27" s="108">
        <v>7</v>
      </c>
      <c r="R27" s="95"/>
      <c r="S27" s="108">
        <f t="shared" si="4"/>
        <v>7</v>
      </c>
      <c r="T27" s="95">
        <v>6</v>
      </c>
      <c r="U27" s="95"/>
      <c r="V27" s="108">
        <f t="shared" si="5"/>
        <v>6</v>
      </c>
      <c r="W27" s="95">
        <v>7</v>
      </c>
      <c r="X27" s="95"/>
      <c r="Y27" s="108">
        <f t="shared" si="6"/>
        <v>7</v>
      </c>
      <c r="Z27" s="95">
        <v>5</v>
      </c>
      <c r="AA27" s="95"/>
      <c r="AB27" s="108">
        <f t="shared" si="7"/>
        <v>5</v>
      </c>
      <c r="AC27" s="114">
        <f t="shared" si="0"/>
        <v>6.48</v>
      </c>
      <c r="AD27" s="115" t="str">
        <f t="shared" si="8"/>
        <v>TBK</v>
      </c>
    </row>
    <row r="28" spans="1:30" ht="20.25" customHeight="1">
      <c r="A28" s="71">
        <v>20</v>
      </c>
      <c r="B28" s="72" t="s">
        <v>105</v>
      </c>
      <c r="C28" s="145" t="s">
        <v>106</v>
      </c>
      <c r="D28" s="71" t="s">
        <v>104</v>
      </c>
      <c r="E28" s="73" t="s">
        <v>107</v>
      </c>
      <c r="F28" s="71" t="s">
        <v>73</v>
      </c>
      <c r="G28" s="74" t="s">
        <v>17</v>
      </c>
      <c r="H28" s="95">
        <v>7</v>
      </c>
      <c r="I28" s="95"/>
      <c r="J28" s="108">
        <f t="shared" si="1"/>
        <v>7</v>
      </c>
      <c r="K28" s="95">
        <v>7</v>
      </c>
      <c r="L28" s="95"/>
      <c r="M28" s="108">
        <f t="shared" si="2"/>
        <v>7</v>
      </c>
      <c r="N28" s="108">
        <v>7</v>
      </c>
      <c r="O28" s="95"/>
      <c r="P28" s="108">
        <f t="shared" si="3"/>
        <v>7</v>
      </c>
      <c r="Q28" s="108">
        <v>7</v>
      </c>
      <c r="R28" s="95"/>
      <c r="S28" s="108">
        <f t="shared" si="4"/>
        <v>7</v>
      </c>
      <c r="T28" s="95">
        <v>7</v>
      </c>
      <c r="U28" s="95"/>
      <c r="V28" s="108">
        <f t="shared" si="5"/>
        <v>7</v>
      </c>
      <c r="W28" s="95">
        <v>6</v>
      </c>
      <c r="X28" s="95"/>
      <c r="Y28" s="108">
        <f t="shared" si="6"/>
        <v>6</v>
      </c>
      <c r="Z28" s="95">
        <v>7</v>
      </c>
      <c r="AA28" s="95"/>
      <c r="AB28" s="108">
        <f t="shared" si="7"/>
        <v>7</v>
      </c>
      <c r="AC28" s="114">
        <f t="shared" si="0"/>
        <v>6.81</v>
      </c>
      <c r="AD28" s="115" t="str">
        <f t="shared" si="8"/>
        <v>TBK</v>
      </c>
    </row>
    <row r="29" spans="1:30" ht="20.25" customHeight="1">
      <c r="A29" s="71">
        <v>21</v>
      </c>
      <c r="B29" s="72" t="s">
        <v>88</v>
      </c>
      <c r="C29" s="145" t="s">
        <v>106</v>
      </c>
      <c r="D29" s="71" t="s">
        <v>108</v>
      </c>
      <c r="E29" s="73" t="s">
        <v>109</v>
      </c>
      <c r="F29" s="71" t="s">
        <v>68</v>
      </c>
      <c r="G29" s="74" t="s">
        <v>17</v>
      </c>
      <c r="H29" s="95">
        <v>9</v>
      </c>
      <c r="I29" s="95"/>
      <c r="J29" s="108">
        <f t="shared" si="1"/>
        <v>9</v>
      </c>
      <c r="K29" s="95">
        <v>7</v>
      </c>
      <c r="L29" s="95"/>
      <c r="M29" s="108">
        <f t="shared" si="2"/>
        <v>7</v>
      </c>
      <c r="N29" s="108">
        <v>7</v>
      </c>
      <c r="O29" s="95"/>
      <c r="P29" s="108">
        <f t="shared" si="3"/>
        <v>7</v>
      </c>
      <c r="Q29" s="108">
        <v>7</v>
      </c>
      <c r="R29" s="95"/>
      <c r="S29" s="108">
        <f t="shared" si="4"/>
        <v>7</v>
      </c>
      <c r="T29" s="95">
        <v>6</v>
      </c>
      <c r="U29" s="95"/>
      <c r="V29" s="108">
        <f t="shared" si="5"/>
        <v>6</v>
      </c>
      <c r="W29" s="95">
        <v>7</v>
      </c>
      <c r="X29" s="95"/>
      <c r="Y29" s="108">
        <f t="shared" si="6"/>
        <v>7</v>
      </c>
      <c r="Z29" s="95">
        <v>8</v>
      </c>
      <c r="AA29" s="95"/>
      <c r="AB29" s="108">
        <f t="shared" si="7"/>
        <v>8</v>
      </c>
      <c r="AC29" s="114">
        <f t="shared" si="0"/>
        <v>6.9</v>
      </c>
      <c r="AD29" s="115" t="str">
        <f t="shared" si="8"/>
        <v>TBK</v>
      </c>
    </row>
    <row r="30" spans="1:30" ht="20.25" customHeight="1">
      <c r="A30" s="71">
        <v>22</v>
      </c>
      <c r="B30" s="72" t="s">
        <v>111</v>
      </c>
      <c r="C30" s="145" t="s">
        <v>112</v>
      </c>
      <c r="D30" s="71" t="s">
        <v>110</v>
      </c>
      <c r="E30" s="73" t="s">
        <v>113</v>
      </c>
      <c r="F30" s="71" t="s">
        <v>114</v>
      </c>
      <c r="G30" s="74" t="s">
        <v>23</v>
      </c>
      <c r="H30" s="95">
        <v>7</v>
      </c>
      <c r="I30" s="95"/>
      <c r="J30" s="108">
        <f t="shared" si="1"/>
        <v>7</v>
      </c>
      <c r="K30" s="95">
        <v>7</v>
      </c>
      <c r="L30" s="95"/>
      <c r="M30" s="108">
        <f t="shared" si="2"/>
        <v>7</v>
      </c>
      <c r="N30" s="108">
        <v>6</v>
      </c>
      <c r="O30" s="95"/>
      <c r="P30" s="108">
        <f t="shared" si="3"/>
        <v>6</v>
      </c>
      <c r="Q30" s="108">
        <v>7</v>
      </c>
      <c r="R30" s="95"/>
      <c r="S30" s="108">
        <f t="shared" si="4"/>
        <v>7</v>
      </c>
      <c r="T30" s="95">
        <v>6</v>
      </c>
      <c r="U30" s="95"/>
      <c r="V30" s="108">
        <f t="shared" si="5"/>
        <v>6</v>
      </c>
      <c r="W30" s="95">
        <v>6</v>
      </c>
      <c r="X30" s="95"/>
      <c r="Y30" s="108">
        <f t="shared" si="6"/>
        <v>6</v>
      </c>
      <c r="Z30" s="95">
        <v>5</v>
      </c>
      <c r="AA30" s="95"/>
      <c r="AB30" s="108">
        <f t="shared" si="7"/>
        <v>5</v>
      </c>
      <c r="AC30" s="114">
        <f t="shared" si="0"/>
        <v>6.14</v>
      </c>
      <c r="AD30" s="115" t="str">
        <f t="shared" si="8"/>
        <v>TBK</v>
      </c>
    </row>
    <row r="31" spans="1:30" ht="20.25" customHeight="1">
      <c r="A31" s="71">
        <v>23</v>
      </c>
      <c r="B31" s="72" t="s">
        <v>116</v>
      </c>
      <c r="C31" s="145" t="s">
        <v>117</v>
      </c>
      <c r="D31" s="71" t="s">
        <v>115</v>
      </c>
      <c r="E31" s="73" t="s">
        <v>118</v>
      </c>
      <c r="F31" s="71" t="s">
        <v>119</v>
      </c>
      <c r="G31" s="74" t="s">
        <v>17</v>
      </c>
      <c r="H31" s="95">
        <v>7</v>
      </c>
      <c r="I31" s="95"/>
      <c r="J31" s="108">
        <f t="shared" si="1"/>
        <v>7</v>
      </c>
      <c r="K31" s="95">
        <v>7</v>
      </c>
      <c r="L31" s="95"/>
      <c r="M31" s="108">
        <f t="shared" si="2"/>
        <v>7</v>
      </c>
      <c r="N31" s="108">
        <v>8</v>
      </c>
      <c r="O31" s="95"/>
      <c r="P31" s="108">
        <f t="shared" si="3"/>
        <v>8</v>
      </c>
      <c r="Q31" s="108">
        <v>8</v>
      </c>
      <c r="R31" s="95"/>
      <c r="S31" s="108">
        <f t="shared" si="4"/>
        <v>8</v>
      </c>
      <c r="T31" s="95">
        <v>5</v>
      </c>
      <c r="U31" s="95"/>
      <c r="V31" s="108">
        <f t="shared" si="5"/>
        <v>5</v>
      </c>
      <c r="W31" s="95">
        <v>7</v>
      </c>
      <c r="X31" s="95"/>
      <c r="Y31" s="108">
        <f t="shared" si="6"/>
        <v>7</v>
      </c>
      <c r="Z31" s="95">
        <v>6</v>
      </c>
      <c r="AA31" s="95"/>
      <c r="AB31" s="108">
        <f t="shared" si="7"/>
        <v>6</v>
      </c>
      <c r="AC31" s="114">
        <f t="shared" si="0"/>
        <v>6.67</v>
      </c>
      <c r="AD31" s="115" t="str">
        <f t="shared" si="8"/>
        <v>TBK</v>
      </c>
    </row>
    <row r="32" spans="1:30" ht="20.25" customHeight="1">
      <c r="A32" s="71">
        <v>24</v>
      </c>
      <c r="B32" s="72" t="s">
        <v>121</v>
      </c>
      <c r="C32" s="145" t="s">
        <v>117</v>
      </c>
      <c r="D32" s="71" t="s">
        <v>120</v>
      </c>
      <c r="E32" s="73" t="s">
        <v>122</v>
      </c>
      <c r="F32" s="71" t="s">
        <v>30</v>
      </c>
      <c r="G32" s="74" t="s">
        <v>17</v>
      </c>
      <c r="H32" s="95">
        <v>8</v>
      </c>
      <c r="I32" s="95"/>
      <c r="J32" s="108">
        <f t="shared" si="1"/>
        <v>8</v>
      </c>
      <c r="K32" s="95">
        <v>8</v>
      </c>
      <c r="L32" s="95"/>
      <c r="M32" s="108">
        <f t="shared" si="2"/>
        <v>8</v>
      </c>
      <c r="N32" s="108">
        <v>7</v>
      </c>
      <c r="O32" s="95"/>
      <c r="P32" s="108">
        <f t="shared" si="3"/>
        <v>7</v>
      </c>
      <c r="Q32" s="108">
        <v>9</v>
      </c>
      <c r="R32" s="95"/>
      <c r="S32" s="108">
        <f t="shared" si="4"/>
        <v>9</v>
      </c>
      <c r="T32" s="95">
        <v>6</v>
      </c>
      <c r="U32" s="95"/>
      <c r="V32" s="108">
        <f t="shared" si="5"/>
        <v>6</v>
      </c>
      <c r="W32" s="95">
        <v>6</v>
      </c>
      <c r="X32" s="95"/>
      <c r="Y32" s="108">
        <f t="shared" si="6"/>
        <v>6</v>
      </c>
      <c r="Z32" s="95">
        <v>5</v>
      </c>
      <c r="AA32" s="95"/>
      <c r="AB32" s="108">
        <f t="shared" si="7"/>
        <v>5</v>
      </c>
      <c r="AC32" s="114">
        <f t="shared" si="0"/>
        <v>6.71</v>
      </c>
      <c r="AD32" s="115" t="str">
        <f t="shared" si="8"/>
        <v>TBK</v>
      </c>
    </row>
    <row r="33" spans="1:30" ht="20.25" customHeight="1">
      <c r="A33" s="71">
        <v>25</v>
      </c>
      <c r="B33" s="72" t="s">
        <v>124</v>
      </c>
      <c r="C33" s="145" t="s">
        <v>125</v>
      </c>
      <c r="D33" s="71" t="s">
        <v>123</v>
      </c>
      <c r="E33" s="73" t="s">
        <v>126</v>
      </c>
      <c r="F33" s="71" t="s">
        <v>127</v>
      </c>
      <c r="G33" s="74" t="s">
        <v>23</v>
      </c>
      <c r="H33" s="95">
        <v>0</v>
      </c>
      <c r="I33" s="95"/>
      <c r="J33" s="108">
        <f t="shared" si="1"/>
        <v>0</v>
      </c>
      <c r="K33" s="95">
        <v>0</v>
      </c>
      <c r="L33" s="95"/>
      <c r="M33" s="108">
        <f t="shared" si="2"/>
        <v>0</v>
      </c>
      <c r="N33" s="108">
        <v>0</v>
      </c>
      <c r="O33" s="95"/>
      <c r="P33" s="108">
        <f t="shared" si="3"/>
        <v>0</v>
      </c>
      <c r="Q33" s="108">
        <v>0</v>
      </c>
      <c r="R33" s="95"/>
      <c r="S33" s="108">
        <f t="shared" si="4"/>
        <v>0</v>
      </c>
      <c r="T33" s="95">
        <v>2</v>
      </c>
      <c r="U33" s="95"/>
      <c r="V33" s="108">
        <f t="shared" si="5"/>
        <v>2</v>
      </c>
      <c r="W33" s="95">
        <v>2</v>
      </c>
      <c r="X33" s="95"/>
      <c r="Y33" s="108">
        <f t="shared" si="6"/>
        <v>2</v>
      </c>
      <c r="Z33" s="95">
        <v>4</v>
      </c>
      <c r="AA33" s="95"/>
      <c r="AB33" s="108">
        <f t="shared" si="7"/>
        <v>4</v>
      </c>
      <c r="AC33" s="114">
        <f t="shared" si="0"/>
        <v>1.43</v>
      </c>
      <c r="AD33" s="115" t="str">
        <f t="shared" si="8"/>
        <v>Kém</v>
      </c>
    </row>
    <row r="34" spans="1:30" ht="20.25" customHeight="1">
      <c r="A34" s="71">
        <v>26</v>
      </c>
      <c r="B34" s="72" t="s">
        <v>70</v>
      </c>
      <c r="C34" s="145" t="s">
        <v>129</v>
      </c>
      <c r="D34" s="71" t="s">
        <v>128</v>
      </c>
      <c r="E34" s="73" t="s">
        <v>130</v>
      </c>
      <c r="F34" s="71" t="s">
        <v>131</v>
      </c>
      <c r="G34" s="74" t="s">
        <v>17</v>
      </c>
      <c r="H34" s="95">
        <v>6</v>
      </c>
      <c r="I34" s="95"/>
      <c r="J34" s="108">
        <f t="shared" si="1"/>
        <v>6</v>
      </c>
      <c r="K34" s="95">
        <v>7</v>
      </c>
      <c r="L34" s="95"/>
      <c r="M34" s="108">
        <f t="shared" si="2"/>
        <v>7</v>
      </c>
      <c r="N34" s="108">
        <v>6</v>
      </c>
      <c r="O34" s="95"/>
      <c r="P34" s="108">
        <f t="shared" si="3"/>
        <v>6</v>
      </c>
      <c r="Q34" s="108">
        <v>4</v>
      </c>
      <c r="R34" s="95">
        <v>5</v>
      </c>
      <c r="S34" s="108">
        <f t="shared" si="4"/>
        <v>5</v>
      </c>
      <c r="T34" s="95">
        <v>6</v>
      </c>
      <c r="U34" s="95"/>
      <c r="V34" s="108">
        <f t="shared" si="5"/>
        <v>6</v>
      </c>
      <c r="W34" s="95">
        <v>5</v>
      </c>
      <c r="X34" s="95"/>
      <c r="Y34" s="108">
        <f t="shared" si="6"/>
        <v>5</v>
      </c>
      <c r="Z34" s="95">
        <v>6</v>
      </c>
      <c r="AA34" s="95"/>
      <c r="AB34" s="108">
        <f t="shared" si="7"/>
        <v>6</v>
      </c>
      <c r="AC34" s="114">
        <f t="shared" si="0"/>
        <v>5.81</v>
      </c>
      <c r="AD34" s="115" t="str">
        <f t="shared" si="8"/>
        <v>TB</v>
      </c>
    </row>
    <row r="35" spans="1:30" ht="20.25" customHeight="1">
      <c r="A35" s="71">
        <v>27</v>
      </c>
      <c r="B35" s="72" t="s">
        <v>133</v>
      </c>
      <c r="C35" s="145" t="s">
        <v>134</v>
      </c>
      <c r="D35" s="71" t="s">
        <v>132</v>
      </c>
      <c r="E35" s="73" t="s">
        <v>135</v>
      </c>
      <c r="F35" s="71" t="s">
        <v>136</v>
      </c>
      <c r="G35" s="74" t="s">
        <v>17</v>
      </c>
      <c r="H35" s="95">
        <v>4</v>
      </c>
      <c r="I35" s="71">
        <v>7</v>
      </c>
      <c r="J35" s="108">
        <f t="shared" si="1"/>
        <v>7</v>
      </c>
      <c r="K35" s="95">
        <v>0</v>
      </c>
      <c r="L35" s="71"/>
      <c r="M35" s="108">
        <f t="shared" si="2"/>
        <v>0</v>
      </c>
      <c r="N35" s="108">
        <v>6</v>
      </c>
      <c r="O35" s="71"/>
      <c r="P35" s="108">
        <f t="shared" si="3"/>
        <v>6</v>
      </c>
      <c r="Q35" s="108">
        <v>5</v>
      </c>
      <c r="R35" s="71"/>
      <c r="S35" s="108">
        <f t="shared" si="4"/>
        <v>5</v>
      </c>
      <c r="T35" s="95">
        <v>6</v>
      </c>
      <c r="U35" s="71"/>
      <c r="V35" s="108">
        <f t="shared" si="5"/>
        <v>6</v>
      </c>
      <c r="W35" s="95">
        <v>7</v>
      </c>
      <c r="X35" s="71"/>
      <c r="Y35" s="108">
        <f t="shared" si="6"/>
        <v>7</v>
      </c>
      <c r="Z35" s="95">
        <v>0</v>
      </c>
      <c r="AA35" s="71">
        <v>8</v>
      </c>
      <c r="AB35" s="108">
        <f t="shared" si="7"/>
        <v>8</v>
      </c>
      <c r="AC35" s="114">
        <f t="shared" si="0"/>
        <v>5.48</v>
      </c>
      <c r="AD35" s="115" t="str">
        <f t="shared" si="8"/>
        <v>TB</v>
      </c>
    </row>
    <row r="36" spans="1:30" ht="20.25" customHeight="1">
      <c r="A36" s="71">
        <v>28</v>
      </c>
      <c r="B36" s="72" t="s">
        <v>88</v>
      </c>
      <c r="C36" s="145" t="s">
        <v>138</v>
      </c>
      <c r="D36" s="71" t="s">
        <v>137</v>
      </c>
      <c r="E36" s="73" t="s">
        <v>139</v>
      </c>
      <c r="F36" s="71" t="s">
        <v>140</v>
      </c>
      <c r="G36" s="74" t="s">
        <v>17</v>
      </c>
      <c r="H36" s="95">
        <v>5</v>
      </c>
      <c r="I36" s="71"/>
      <c r="J36" s="108">
        <f t="shared" si="1"/>
        <v>5</v>
      </c>
      <c r="K36" s="95">
        <v>8</v>
      </c>
      <c r="L36" s="71"/>
      <c r="M36" s="108">
        <f t="shared" si="2"/>
        <v>8</v>
      </c>
      <c r="N36" s="108">
        <v>6</v>
      </c>
      <c r="O36" s="71"/>
      <c r="P36" s="108">
        <f t="shared" si="3"/>
        <v>6</v>
      </c>
      <c r="Q36" s="108">
        <v>5</v>
      </c>
      <c r="R36" s="71"/>
      <c r="S36" s="108">
        <f t="shared" si="4"/>
        <v>5</v>
      </c>
      <c r="T36" s="95">
        <v>7</v>
      </c>
      <c r="U36" s="71"/>
      <c r="V36" s="108">
        <f t="shared" si="5"/>
        <v>7</v>
      </c>
      <c r="W36" s="95">
        <v>7</v>
      </c>
      <c r="X36" s="71"/>
      <c r="Y36" s="108">
        <f t="shared" si="6"/>
        <v>7</v>
      </c>
      <c r="Z36" s="95">
        <v>5</v>
      </c>
      <c r="AA36" s="71"/>
      <c r="AB36" s="108">
        <f t="shared" si="7"/>
        <v>5</v>
      </c>
      <c r="AC36" s="114">
        <f t="shared" si="0"/>
        <v>6.43</v>
      </c>
      <c r="AD36" s="115" t="str">
        <f t="shared" si="8"/>
        <v>TBK</v>
      </c>
    </row>
    <row r="37" spans="1:30" ht="20.25" customHeight="1">
      <c r="A37" s="71">
        <v>29</v>
      </c>
      <c r="B37" s="72" t="s">
        <v>142</v>
      </c>
      <c r="C37" s="145" t="s">
        <v>143</v>
      </c>
      <c r="D37" s="71" t="s">
        <v>141</v>
      </c>
      <c r="E37" s="73" t="s">
        <v>144</v>
      </c>
      <c r="F37" s="71" t="s">
        <v>64</v>
      </c>
      <c r="G37" s="74" t="s">
        <v>17</v>
      </c>
      <c r="H37" s="95">
        <v>7</v>
      </c>
      <c r="I37" s="71"/>
      <c r="J37" s="108">
        <f t="shared" si="1"/>
        <v>7</v>
      </c>
      <c r="K37" s="95">
        <v>7</v>
      </c>
      <c r="L37" s="71"/>
      <c r="M37" s="108">
        <f t="shared" si="2"/>
        <v>7</v>
      </c>
      <c r="N37" s="108">
        <v>6</v>
      </c>
      <c r="O37" s="71"/>
      <c r="P37" s="108">
        <f t="shared" si="3"/>
        <v>6</v>
      </c>
      <c r="Q37" s="108">
        <v>4</v>
      </c>
      <c r="R37" s="71">
        <v>4</v>
      </c>
      <c r="S37" s="108">
        <f t="shared" si="4"/>
        <v>4</v>
      </c>
      <c r="T37" s="95">
        <v>5</v>
      </c>
      <c r="U37" s="71"/>
      <c r="V37" s="108">
        <f t="shared" si="5"/>
        <v>5</v>
      </c>
      <c r="W37" s="95">
        <v>6</v>
      </c>
      <c r="X37" s="71"/>
      <c r="Y37" s="108">
        <f t="shared" si="6"/>
        <v>6</v>
      </c>
      <c r="Z37" s="95">
        <v>5</v>
      </c>
      <c r="AA37" s="71"/>
      <c r="AB37" s="108">
        <f t="shared" si="7"/>
        <v>5</v>
      </c>
      <c r="AC37" s="114">
        <f t="shared" si="0"/>
        <v>5.48</v>
      </c>
      <c r="AD37" s="115" t="str">
        <f t="shared" si="8"/>
        <v>TB</v>
      </c>
    </row>
    <row r="38" spans="1:30" ht="20.25" customHeight="1">
      <c r="A38" s="71">
        <v>30</v>
      </c>
      <c r="B38" s="72" t="s">
        <v>146</v>
      </c>
      <c r="C38" s="145" t="s">
        <v>147</v>
      </c>
      <c r="D38" s="71" t="s">
        <v>145</v>
      </c>
      <c r="E38" s="73" t="s">
        <v>148</v>
      </c>
      <c r="F38" s="71" t="s">
        <v>149</v>
      </c>
      <c r="G38" s="74" t="s">
        <v>17</v>
      </c>
      <c r="H38" s="95">
        <v>5</v>
      </c>
      <c r="I38" s="71"/>
      <c r="J38" s="108">
        <f t="shared" si="1"/>
        <v>5</v>
      </c>
      <c r="K38" s="95">
        <v>6</v>
      </c>
      <c r="L38" s="71"/>
      <c r="M38" s="108">
        <f t="shared" si="2"/>
        <v>6</v>
      </c>
      <c r="N38" s="108">
        <v>7</v>
      </c>
      <c r="O38" s="71"/>
      <c r="P38" s="108">
        <f t="shared" si="3"/>
        <v>7</v>
      </c>
      <c r="Q38" s="108">
        <v>5</v>
      </c>
      <c r="R38" s="71"/>
      <c r="S38" s="108">
        <f t="shared" si="4"/>
        <v>5</v>
      </c>
      <c r="T38" s="95">
        <v>5</v>
      </c>
      <c r="U38" s="71"/>
      <c r="V38" s="108">
        <f t="shared" si="5"/>
        <v>5</v>
      </c>
      <c r="W38" s="95">
        <v>6</v>
      </c>
      <c r="X38" s="71"/>
      <c r="Y38" s="108">
        <f t="shared" si="6"/>
        <v>6</v>
      </c>
      <c r="Z38" s="95">
        <v>7</v>
      </c>
      <c r="AA38" s="71"/>
      <c r="AB38" s="108">
        <f t="shared" si="7"/>
        <v>7</v>
      </c>
      <c r="AC38" s="114">
        <f t="shared" si="0"/>
        <v>5.9</v>
      </c>
      <c r="AD38" s="115" t="str">
        <f t="shared" si="8"/>
        <v>TB</v>
      </c>
    </row>
    <row r="39" spans="1:30" ht="20.25" customHeight="1">
      <c r="A39" s="71">
        <v>31</v>
      </c>
      <c r="B39" s="72" t="s">
        <v>151</v>
      </c>
      <c r="C39" s="145" t="s">
        <v>152</v>
      </c>
      <c r="D39" s="71" t="s">
        <v>150</v>
      </c>
      <c r="E39" s="73" t="s">
        <v>72</v>
      </c>
      <c r="F39" s="71" t="s">
        <v>153</v>
      </c>
      <c r="G39" s="74" t="s">
        <v>17</v>
      </c>
      <c r="H39" s="95">
        <v>5</v>
      </c>
      <c r="I39" s="71"/>
      <c r="J39" s="108">
        <f t="shared" si="1"/>
        <v>5</v>
      </c>
      <c r="K39" s="95">
        <v>7</v>
      </c>
      <c r="L39" s="71"/>
      <c r="M39" s="108">
        <f t="shared" si="2"/>
        <v>7</v>
      </c>
      <c r="N39" s="108">
        <v>7</v>
      </c>
      <c r="O39" s="71"/>
      <c r="P39" s="108">
        <f t="shared" si="3"/>
        <v>7</v>
      </c>
      <c r="Q39" s="108">
        <v>6</v>
      </c>
      <c r="R39" s="71"/>
      <c r="S39" s="108">
        <f t="shared" si="4"/>
        <v>6</v>
      </c>
      <c r="T39" s="95">
        <v>5</v>
      </c>
      <c r="U39" s="71"/>
      <c r="V39" s="108">
        <f t="shared" si="5"/>
        <v>5</v>
      </c>
      <c r="W39" s="95">
        <v>5</v>
      </c>
      <c r="X39" s="71"/>
      <c r="Y39" s="108">
        <f t="shared" si="6"/>
        <v>5</v>
      </c>
      <c r="Z39" s="95">
        <v>7</v>
      </c>
      <c r="AA39" s="71"/>
      <c r="AB39" s="108">
        <f t="shared" si="7"/>
        <v>7</v>
      </c>
      <c r="AC39" s="114">
        <f t="shared" si="0"/>
        <v>6</v>
      </c>
      <c r="AD39" s="115" t="str">
        <f t="shared" si="8"/>
        <v>TBK</v>
      </c>
    </row>
    <row r="40" spans="1:30" ht="20.25" customHeight="1">
      <c r="A40" s="71">
        <v>32</v>
      </c>
      <c r="B40" s="72" t="s">
        <v>155</v>
      </c>
      <c r="C40" s="145" t="s">
        <v>156</v>
      </c>
      <c r="D40" s="71" t="s">
        <v>154</v>
      </c>
      <c r="E40" s="73" t="s">
        <v>157</v>
      </c>
      <c r="F40" s="71" t="s">
        <v>158</v>
      </c>
      <c r="G40" s="74" t="s">
        <v>17</v>
      </c>
      <c r="H40" s="95">
        <v>5</v>
      </c>
      <c r="I40" s="71"/>
      <c r="J40" s="108">
        <f t="shared" si="1"/>
        <v>5</v>
      </c>
      <c r="K40" s="95">
        <v>7</v>
      </c>
      <c r="L40" s="71"/>
      <c r="M40" s="108">
        <f t="shared" si="2"/>
        <v>7</v>
      </c>
      <c r="N40" s="108">
        <v>6</v>
      </c>
      <c r="O40" s="71"/>
      <c r="P40" s="108">
        <f t="shared" si="3"/>
        <v>6</v>
      </c>
      <c r="Q40" s="108">
        <v>3</v>
      </c>
      <c r="R40" s="71">
        <v>4</v>
      </c>
      <c r="S40" s="108">
        <f t="shared" si="4"/>
        <v>4</v>
      </c>
      <c r="T40" s="95">
        <v>6</v>
      </c>
      <c r="U40" s="71"/>
      <c r="V40" s="108">
        <f t="shared" si="5"/>
        <v>6</v>
      </c>
      <c r="W40" s="95">
        <v>6</v>
      </c>
      <c r="X40" s="71"/>
      <c r="Y40" s="108">
        <f t="shared" si="6"/>
        <v>6</v>
      </c>
      <c r="Z40" s="95">
        <v>8</v>
      </c>
      <c r="AA40" s="71"/>
      <c r="AB40" s="108">
        <f t="shared" si="7"/>
        <v>8</v>
      </c>
      <c r="AC40" s="114">
        <f t="shared" si="0"/>
        <v>6.14</v>
      </c>
      <c r="AD40" s="115" t="str">
        <f t="shared" si="8"/>
        <v>TBK</v>
      </c>
    </row>
    <row r="41" spans="1:30" ht="20.25" customHeight="1">
      <c r="A41" s="71">
        <v>33</v>
      </c>
      <c r="B41" s="72" t="s">
        <v>160</v>
      </c>
      <c r="C41" s="145" t="s">
        <v>156</v>
      </c>
      <c r="D41" s="71" t="s">
        <v>159</v>
      </c>
      <c r="E41" s="73" t="s">
        <v>161</v>
      </c>
      <c r="F41" s="71" t="s">
        <v>162</v>
      </c>
      <c r="G41" s="74" t="s">
        <v>17</v>
      </c>
      <c r="H41" s="95">
        <v>7</v>
      </c>
      <c r="I41" s="71"/>
      <c r="J41" s="108">
        <f t="shared" si="1"/>
        <v>7</v>
      </c>
      <c r="K41" s="95">
        <v>6</v>
      </c>
      <c r="L41" s="71"/>
      <c r="M41" s="108">
        <f t="shared" si="2"/>
        <v>6</v>
      </c>
      <c r="N41" s="108">
        <v>6</v>
      </c>
      <c r="O41" s="71"/>
      <c r="P41" s="108">
        <f t="shared" si="3"/>
        <v>6</v>
      </c>
      <c r="Q41" s="108">
        <v>7</v>
      </c>
      <c r="R41" s="71"/>
      <c r="S41" s="108">
        <f t="shared" si="4"/>
        <v>7</v>
      </c>
      <c r="T41" s="95">
        <v>7</v>
      </c>
      <c r="U41" s="71"/>
      <c r="V41" s="108">
        <f t="shared" si="5"/>
        <v>7</v>
      </c>
      <c r="W41" s="95">
        <v>7</v>
      </c>
      <c r="X41" s="71"/>
      <c r="Y41" s="108">
        <f t="shared" si="6"/>
        <v>7</v>
      </c>
      <c r="Z41" s="95">
        <v>9</v>
      </c>
      <c r="AA41" s="71"/>
      <c r="AB41" s="108">
        <f t="shared" si="7"/>
        <v>9</v>
      </c>
      <c r="AC41" s="114">
        <f aca="true" t="shared" si="9" ref="AC41:AC72">ROUND(SUMPRODUCT(K41:AB41,$H$8:$Y$8)/SUMIF($H41:$Y41,"&lt;&gt;M",$H$8:$Y$8),2)</f>
        <v>7</v>
      </c>
      <c r="AD41" s="115" t="str">
        <f t="shared" si="8"/>
        <v>Khá</v>
      </c>
    </row>
    <row r="42" spans="1:30" ht="20.25" customHeight="1">
      <c r="A42" s="71">
        <v>34</v>
      </c>
      <c r="B42" s="72" t="s">
        <v>164</v>
      </c>
      <c r="C42" s="145" t="s">
        <v>165</v>
      </c>
      <c r="D42" s="71" t="s">
        <v>163</v>
      </c>
      <c r="E42" s="73" t="s">
        <v>166</v>
      </c>
      <c r="F42" s="71" t="s">
        <v>149</v>
      </c>
      <c r="G42" s="74" t="s">
        <v>23</v>
      </c>
      <c r="H42" s="95">
        <v>5</v>
      </c>
      <c r="I42" s="71"/>
      <c r="J42" s="108">
        <f t="shared" si="1"/>
        <v>5</v>
      </c>
      <c r="K42" s="95">
        <v>7</v>
      </c>
      <c r="L42" s="71"/>
      <c r="M42" s="108">
        <f t="shared" si="2"/>
        <v>7</v>
      </c>
      <c r="N42" s="108">
        <v>7</v>
      </c>
      <c r="O42" s="71"/>
      <c r="P42" s="108">
        <f t="shared" si="3"/>
        <v>7</v>
      </c>
      <c r="Q42" s="108">
        <v>6</v>
      </c>
      <c r="R42" s="71"/>
      <c r="S42" s="108">
        <f t="shared" si="4"/>
        <v>6</v>
      </c>
      <c r="T42" s="95">
        <v>5</v>
      </c>
      <c r="U42" s="71"/>
      <c r="V42" s="108">
        <f t="shared" si="5"/>
        <v>5</v>
      </c>
      <c r="W42" s="95">
        <v>7</v>
      </c>
      <c r="X42" s="71"/>
      <c r="Y42" s="108">
        <f t="shared" si="6"/>
        <v>7</v>
      </c>
      <c r="Z42" s="95">
        <v>8</v>
      </c>
      <c r="AA42" s="71"/>
      <c r="AB42" s="108">
        <f t="shared" si="7"/>
        <v>8</v>
      </c>
      <c r="AC42" s="114">
        <f t="shared" si="9"/>
        <v>6.52</v>
      </c>
      <c r="AD42" s="115" t="str">
        <f t="shared" si="8"/>
        <v>TBK</v>
      </c>
    </row>
    <row r="43" spans="1:30" ht="20.25" customHeight="1">
      <c r="A43" s="71">
        <v>35</v>
      </c>
      <c r="B43" s="72" t="s">
        <v>168</v>
      </c>
      <c r="C43" s="145" t="s">
        <v>169</v>
      </c>
      <c r="D43" s="71" t="s">
        <v>167</v>
      </c>
      <c r="E43" s="73" t="s">
        <v>170</v>
      </c>
      <c r="F43" s="71" t="s">
        <v>73</v>
      </c>
      <c r="G43" s="74" t="s">
        <v>23</v>
      </c>
      <c r="H43" s="95">
        <v>2</v>
      </c>
      <c r="I43" s="71"/>
      <c r="J43" s="108">
        <f t="shared" si="1"/>
        <v>2</v>
      </c>
      <c r="K43" s="95">
        <v>4</v>
      </c>
      <c r="L43" s="71"/>
      <c r="M43" s="108">
        <f t="shared" si="2"/>
        <v>4</v>
      </c>
      <c r="N43" s="108">
        <v>1</v>
      </c>
      <c r="O43" s="71"/>
      <c r="P43" s="108">
        <f t="shared" si="3"/>
        <v>1</v>
      </c>
      <c r="Q43" s="108">
        <v>0</v>
      </c>
      <c r="R43" s="71"/>
      <c r="S43" s="108">
        <f t="shared" si="4"/>
        <v>0</v>
      </c>
      <c r="T43" s="95">
        <v>2</v>
      </c>
      <c r="U43" s="71"/>
      <c r="V43" s="108">
        <f t="shared" si="5"/>
        <v>2</v>
      </c>
      <c r="W43" s="95">
        <v>2</v>
      </c>
      <c r="X43" s="71"/>
      <c r="Y43" s="108">
        <f t="shared" si="6"/>
        <v>2</v>
      </c>
      <c r="Z43" s="95">
        <v>6</v>
      </c>
      <c r="AA43" s="71"/>
      <c r="AB43" s="108">
        <f t="shared" si="7"/>
        <v>6</v>
      </c>
      <c r="AC43" s="114">
        <f t="shared" si="9"/>
        <v>2.43</v>
      </c>
      <c r="AD43" s="115" t="str">
        <f t="shared" si="8"/>
        <v>Kém</v>
      </c>
    </row>
    <row r="44" spans="1:30" ht="20.25" customHeight="1">
      <c r="A44" s="71">
        <v>36</v>
      </c>
      <c r="B44" s="72" t="s">
        <v>172</v>
      </c>
      <c r="C44" s="145" t="s">
        <v>173</v>
      </c>
      <c r="D44" s="71" t="s">
        <v>171</v>
      </c>
      <c r="E44" s="73" t="s">
        <v>174</v>
      </c>
      <c r="F44" s="71" t="s">
        <v>158</v>
      </c>
      <c r="G44" s="74" t="s">
        <v>17</v>
      </c>
      <c r="H44" s="95">
        <v>8</v>
      </c>
      <c r="I44" s="71"/>
      <c r="J44" s="108">
        <f t="shared" si="1"/>
        <v>8</v>
      </c>
      <c r="K44" s="95">
        <v>7</v>
      </c>
      <c r="L44" s="71"/>
      <c r="M44" s="108">
        <f t="shared" si="2"/>
        <v>7</v>
      </c>
      <c r="N44" s="108">
        <v>6</v>
      </c>
      <c r="O44" s="71"/>
      <c r="P44" s="108">
        <f t="shared" si="3"/>
        <v>6</v>
      </c>
      <c r="Q44" s="108">
        <v>4</v>
      </c>
      <c r="R44" s="71">
        <v>5</v>
      </c>
      <c r="S44" s="108">
        <f t="shared" si="4"/>
        <v>5</v>
      </c>
      <c r="T44" s="95">
        <v>6</v>
      </c>
      <c r="U44" s="71"/>
      <c r="V44" s="108">
        <f t="shared" si="5"/>
        <v>6</v>
      </c>
      <c r="W44" s="95">
        <v>6</v>
      </c>
      <c r="X44" s="71"/>
      <c r="Y44" s="108">
        <f t="shared" si="6"/>
        <v>6</v>
      </c>
      <c r="Z44" s="95">
        <v>6</v>
      </c>
      <c r="AA44" s="71"/>
      <c r="AB44" s="108">
        <f t="shared" si="7"/>
        <v>6</v>
      </c>
      <c r="AC44" s="114">
        <f t="shared" si="9"/>
        <v>6</v>
      </c>
      <c r="AD44" s="115" t="str">
        <f t="shared" si="8"/>
        <v>TBK</v>
      </c>
    </row>
    <row r="45" spans="1:30" ht="20.25" customHeight="1">
      <c r="A45" s="71">
        <v>37</v>
      </c>
      <c r="B45" s="72" t="s">
        <v>176</v>
      </c>
      <c r="C45" s="145" t="s">
        <v>177</v>
      </c>
      <c r="D45" s="71" t="s">
        <v>175</v>
      </c>
      <c r="E45" s="73" t="s">
        <v>178</v>
      </c>
      <c r="F45" s="71" t="s">
        <v>179</v>
      </c>
      <c r="G45" s="74" t="s">
        <v>17</v>
      </c>
      <c r="H45" s="95">
        <v>5</v>
      </c>
      <c r="I45" s="71"/>
      <c r="J45" s="108">
        <f t="shared" si="1"/>
        <v>5</v>
      </c>
      <c r="K45" s="95">
        <v>7</v>
      </c>
      <c r="L45" s="71"/>
      <c r="M45" s="108">
        <f t="shared" si="2"/>
        <v>7</v>
      </c>
      <c r="N45" s="108">
        <v>6</v>
      </c>
      <c r="O45" s="71"/>
      <c r="P45" s="108">
        <f t="shared" si="3"/>
        <v>6</v>
      </c>
      <c r="Q45" s="108">
        <v>7</v>
      </c>
      <c r="R45" s="71"/>
      <c r="S45" s="108">
        <f t="shared" si="4"/>
        <v>7</v>
      </c>
      <c r="T45" s="95">
        <v>5</v>
      </c>
      <c r="U45" s="71"/>
      <c r="V45" s="108">
        <f t="shared" si="5"/>
        <v>5</v>
      </c>
      <c r="W45" s="95">
        <v>5</v>
      </c>
      <c r="X45" s="71"/>
      <c r="Y45" s="108">
        <f t="shared" si="6"/>
        <v>5</v>
      </c>
      <c r="Z45" s="95">
        <v>5</v>
      </c>
      <c r="AA45" s="71"/>
      <c r="AB45" s="108">
        <f t="shared" si="7"/>
        <v>5</v>
      </c>
      <c r="AC45" s="114">
        <f t="shared" si="9"/>
        <v>5.71</v>
      </c>
      <c r="AD45" s="115" t="str">
        <f t="shared" si="8"/>
        <v>TB</v>
      </c>
    </row>
    <row r="46" spans="1:30" ht="20.25" customHeight="1">
      <c r="A46" s="71">
        <v>38</v>
      </c>
      <c r="B46" s="72" t="s">
        <v>181</v>
      </c>
      <c r="C46" s="145" t="s">
        <v>182</v>
      </c>
      <c r="D46" s="71" t="s">
        <v>180</v>
      </c>
      <c r="E46" s="73" t="s">
        <v>183</v>
      </c>
      <c r="F46" s="71" t="s">
        <v>149</v>
      </c>
      <c r="G46" s="74" t="s">
        <v>23</v>
      </c>
      <c r="H46" s="95">
        <v>5</v>
      </c>
      <c r="I46" s="71"/>
      <c r="J46" s="108">
        <f t="shared" si="1"/>
        <v>5</v>
      </c>
      <c r="K46" s="95">
        <v>6</v>
      </c>
      <c r="L46" s="71"/>
      <c r="M46" s="108">
        <f t="shared" si="2"/>
        <v>6</v>
      </c>
      <c r="N46" s="108">
        <v>6</v>
      </c>
      <c r="O46" s="71"/>
      <c r="P46" s="108">
        <f t="shared" si="3"/>
        <v>6</v>
      </c>
      <c r="Q46" s="108">
        <v>3</v>
      </c>
      <c r="R46" s="71">
        <v>4</v>
      </c>
      <c r="S46" s="108">
        <f t="shared" si="4"/>
        <v>4</v>
      </c>
      <c r="T46" s="95">
        <v>5</v>
      </c>
      <c r="U46" s="71"/>
      <c r="V46" s="108">
        <f t="shared" si="5"/>
        <v>5</v>
      </c>
      <c r="W46" s="95">
        <v>5</v>
      </c>
      <c r="X46" s="71"/>
      <c r="Y46" s="108">
        <f t="shared" si="6"/>
        <v>5</v>
      </c>
      <c r="Z46" s="95">
        <v>8</v>
      </c>
      <c r="AA46" s="71"/>
      <c r="AB46" s="108">
        <f t="shared" si="7"/>
        <v>8</v>
      </c>
      <c r="AC46" s="114">
        <f t="shared" si="9"/>
        <v>5.57</v>
      </c>
      <c r="AD46" s="115" t="str">
        <f t="shared" si="8"/>
        <v>TB</v>
      </c>
    </row>
    <row r="47" spans="1:30" ht="20.25" customHeight="1">
      <c r="A47" s="71">
        <v>39</v>
      </c>
      <c r="B47" s="72" t="s">
        <v>186</v>
      </c>
      <c r="C47" s="145" t="s">
        <v>187</v>
      </c>
      <c r="D47" s="71" t="s">
        <v>185</v>
      </c>
      <c r="E47" s="73" t="s">
        <v>188</v>
      </c>
      <c r="F47" s="71" t="s">
        <v>99</v>
      </c>
      <c r="G47" s="74" t="s">
        <v>17</v>
      </c>
      <c r="H47" s="95">
        <v>6</v>
      </c>
      <c r="I47" s="71"/>
      <c r="J47" s="108">
        <f t="shared" si="1"/>
        <v>6</v>
      </c>
      <c r="K47" s="95">
        <v>5</v>
      </c>
      <c r="L47" s="71"/>
      <c r="M47" s="108">
        <f t="shared" si="2"/>
        <v>5</v>
      </c>
      <c r="N47" s="108">
        <v>5</v>
      </c>
      <c r="O47" s="71"/>
      <c r="P47" s="108">
        <f t="shared" si="3"/>
        <v>5</v>
      </c>
      <c r="Q47" s="108">
        <v>4</v>
      </c>
      <c r="R47" s="71">
        <v>5</v>
      </c>
      <c r="S47" s="108">
        <f t="shared" si="4"/>
        <v>5</v>
      </c>
      <c r="T47" s="95">
        <v>6</v>
      </c>
      <c r="U47" s="71"/>
      <c r="V47" s="108">
        <f t="shared" si="5"/>
        <v>6</v>
      </c>
      <c r="W47" s="95">
        <v>7</v>
      </c>
      <c r="X47" s="71"/>
      <c r="Y47" s="108">
        <f t="shared" si="6"/>
        <v>7</v>
      </c>
      <c r="Z47" s="95">
        <v>5</v>
      </c>
      <c r="AA47" s="71"/>
      <c r="AB47" s="108">
        <f t="shared" si="7"/>
        <v>5</v>
      </c>
      <c r="AC47" s="114">
        <f t="shared" si="9"/>
        <v>5.62</v>
      </c>
      <c r="AD47" s="115" t="str">
        <f t="shared" si="8"/>
        <v>TB</v>
      </c>
    </row>
    <row r="48" spans="1:30" ht="20.25" customHeight="1">
      <c r="A48" s="71">
        <v>40</v>
      </c>
      <c r="B48" s="72" t="s">
        <v>190</v>
      </c>
      <c r="C48" s="145" t="s">
        <v>191</v>
      </c>
      <c r="D48" s="71" t="s">
        <v>189</v>
      </c>
      <c r="E48" s="73" t="s">
        <v>192</v>
      </c>
      <c r="F48" s="71" t="s">
        <v>193</v>
      </c>
      <c r="G48" s="74" t="s">
        <v>17</v>
      </c>
      <c r="H48" s="95">
        <v>9</v>
      </c>
      <c r="I48" s="71"/>
      <c r="J48" s="108">
        <f t="shared" si="1"/>
        <v>9</v>
      </c>
      <c r="K48" s="95">
        <v>7</v>
      </c>
      <c r="L48" s="71"/>
      <c r="M48" s="108">
        <f t="shared" si="2"/>
        <v>7</v>
      </c>
      <c r="N48" s="108">
        <v>7</v>
      </c>
      <c r="O48" s="71"/>
      <c r="P48" s="108">
        <f t="shared" si="3"/>
        <v>7</v>
      </c>
      <c r="Q48" s="108">
        <v>6</v>
      </c>
      <c r="R48" s="71"/>
      <c r="S48" s="108">
        <f t="shared" si="4"/>
        <v>6</v>
      </c>
      <c r="T48" s="95">
        <v>6</v>
      </c>
      <c r="U48" s="71"/>
      <c r="V48" s="108">
        <f t="shared" si="5"/>
        <v>6</v>
      </c>
      <c r="W48" s="95">
        <v>7</v>
      </c>
      <c r="X48" s="71"/>
      <c r="Y48" s="108">
        <f t="shared" si="6"/>
        <v>7</v>
      </c>
      <c r="Z48" s="95">
        <v>5</v>
      </c>
      <c r="AA48" s="71"/>
      <c r="AB48" s="108">
        <f t="shared" si="7"/>
        <v>5</v>
      </c>
      <c r="AC48" s="114">
        <f t="shared" si="9"/>
        <v>6.33</v>
      </c>
      <c r="AD48" s="115" t="str">
        <f t="shared" si="8"/>
        <v>TBK</v>
      </c>
    </row>
    <row r="49" spans="1:30" ht="20.25" customHeight="1">
      <c r="A49" s="71">
        <v>41</v>
      </c>
      <c r="B49" s="72" t="s">
        <v>195</v>
      </c>
      <c r="C49" s="145" t="s">
        <v>196</v>
      </c>
      <c r="D49" s="71" t="s">
        <v>194</v>
      </c>
      <c r="E49" s="73" t="s">
        <v>197</v>
      </c>
      <c r="F49" s="71" t="s">
        <v>49</v>
      </c>
      <c r="G49" s="74" t="s">
        <v>17</v>
      </c>
      <c r="H49" s="95">
        <v>9</v>
      </c>
      <c r="I49" s="71"/>
      <c r="J49" s="108">
        <f t="shared" si="1"/>
        <v>9</v>
      </c>
      <c r="K49" s="95">
        <v>6</v>
      </c>
      <c r="L49" s="71"/>
      <c r="M49" s="108">
        <f t="shared" si="2"/>
        <v>6</v>
      </c>
      <c r="N49" s="108">
        <v>6</v>
      </c>
      <c r="O49" s="71"/>
      <c r="P49" s="108">
        <f t="shared" si="3"/>
        <v>6</v>
      </c>
      <c r="Q49" s="108">
        <v>7</v>
      </c>
      <c r="R49" s="71"/>
      <c r="S49" s="108">
        <f t="shared" si="4"/>
        <v>7</v>
      </c>
      <c r="T49" s="95">
        <v>6</v>
      </c>
      <c r="U49" s="71"/>
      <c r="V49" s="108">
        <f t="shared" si="5"/>
        <v>6</v>
      </c>
      <c r="W49" s="95">
        <v>6</v>
      </c>
      <c r="X49" s="71"/>
      <c r="Y49" s="108">
        <f t="shared" si="6"/>
        <v>6</v>
      </c>
      <c r="Z49" s="95">
        <v>7</v>
      </c>
      <c r="AA49" s="71"/>
      <c r="AB49" s="108">
        <f t="shared" si="7"/>
        <v>7</v>
      </c>
      <c r="AC49" s="114">
        <f t="shared" si="9"/>
        <v>6.29</v>
      </c>
      <c r="AD49" s="115" t="str">
        <f t="shared" si="8"/>
        <v>TBK</v>
      </c>
    </row>
    <row r="50" spans="1:30" ht="20.25" customHeight="1">
      <c r="A50" s="71">
        <v>42</v>
      </c>
      <c r="B50" s="72" t="s">
        <v>199</v>
      </c>
      <c r="C50" s="145" t="s">
        <v>196</v>
      </c>
      <c r="D50" s="71" t="s">
        <v>198</v>
      </c>
      <c r="E50" s="73" t="s">
        <v>200</v>
      </c>
      <c r="F50" s="71" t="s">
        <v>45</v>
      </c>
      <c r="G50" s="74" t="s">
        <v>17</v>
      </c>
      <c r="H50" s="95">
        <v>0</v>
      </c>
      <c r="I50" s="71"/>
      <c r="J50" s="108">
        <f t="shared" si="1"/>
        <v>0</v>
      </c>
      <c r="K50" s="95">
        <v>0</v>
      </c>
      <c r="L50" s="71"/>
      <c r="M50" s="108">
        <f t="shared" si="2"/>
        <v>0</v>
      </c>
      <c r="N50" s="108">
        <v>0</v>
      </c>
      <c r="O50" s="71"/>
      <c r="P50" s="108">
        <f t="shared" si="3"/>
        <v>0</v>
      </c>
      <c r="Q50" s="108" t="s">
        <v>484</v>
      </c>
      <c r="R50" s="71"/>
      <c r="S50" s="108" t="str">
        <f t="shared" si="4"/>
        <v>M</v>
      </c>
      <c r="T50" s="95">
        <v>2</v>
      </c>
      <c r="U50" s="71"/>
      <c r="V50" s="108">
        <f t="shared" si="5"/>
        <v>2</v>
      </c>
      <c r="W50" s="95">
        <v>0</v>
      </c>
      <c r="X50" s="71"/>
      <c r="Y50" s="108">
        <f t="shared" si="6"/>
        <v>0</v>
      </c>
      <c r="Z50" s="95">
        <v>8</v>
      </c>
      <c r="AA50" s="71"/>
      <c r="AB50" s="108">
        <f t="shared" si="7"/>
        <v>8</v>
      </c>
      <c r="AC50" s="114">
        <f t="shared" si="9"/>
        <v>2.13</v>
      </c>
      <c r="AD50" s="115" t="str">
        <f t="shared" si="8"/>
        <v>Kém</v>
      </c>
    </row>
    <row r="51" spans="1:30" ht="20.25" customHeight="1">
      <c r="A51" s="71">
        <v>43</v>
      </c>
      <c r="B51" s="72" t="s">
        <v>202</v>
      </c>
      <c r="C51" s="145" t="s">
        <v>196</v>
      </c>
      <c r="D51" s="71" t="s">
        <v>201</v>
      </c>
      <c r="E51" s="73" t="s">
        <v>203</v>
      </c>
      <c r="F51" s="71" t="s">
        <v>204</v>
      </c>
      <c r="G51" s="74" t="s">
        <v>17</v>
      </c>
      <c r="H51" s="95">
        <v>5</v>
      </c>
      <c r="I51" s="71"/>
      <c r="J51" s="108">
        <f t="shared" si="1"/>
        <v>5</v>
      </c>
      <c r="K51" s="95">
        <v>7</v>
      </c>
      <c r="L51" s="71"/>
      <c r="M51" s="108">
        <f t="shared" si="2"/>
        <v>7</v>
      </c>
      <c r="N51" s="108">
        <v>6</v>
      </c>
      <c r="O51" s="71"/>
      <c r="P51" s="108">
        <f t="shared" si="3"/>
        <v>6</v>
      </c>
      <c r="Q51" s="108">
        <v>5</v>
      </c>
      <c r="R51" s="71"/>
      <c r="S51" s="108">
        <f t="shared" si="4"/>
        <v>5</v>
      </c>
      <c r="T51" s="95">
        <v>6</v>
      </c>
      <c r="U51" s="71"/>
      <c r="V51" s="108">
        <f t="shared" si="5"/>
        <v>6</v>
      </c>
      <c r="W51" s="95">
        <v>6</v>
      </c>
      <c r="X51" s="71"/>
      <c r="Y51" s="108">
        <f t="shared" si="6"/>
        <v>6</v>
      </c>
      <c r="Z51" s="95">
        <v>6</v>
      </c>
      <c r="AA51" s="71"/>
      <c r="AB51" s="108">
        <f t="shared" si="7"/>
        <v>6</v>
      </c>
      <c r="AC51" s="114">
        <f t="shared" si="9"/>
        <v>6</v>
      </c>
      <c r="AD51" s="115" t="str">
        <f t="shared" si="8"/>
        <v>TBK</v>
      </c>
    </row>
    <row r="52" spans="1:30" ht="20.25" customHeight="1">
      <c r="A52" s="71">
        <v>44</v>
      </c>
      <c r="B52" s="72" t="s">
        <v>206</v>
      </c>
      <c r="C52" s="145" t="s">
        <v>207</v>
      </c>
      <c r="D52" s="71" t="s">
        <v>205</v>
      </c>
      <c r="E52" s="73" t="s">
        <v>208</v>
      </c>
      <c r="F52" s="71" t="s">
        <v>158</v>
      </c>
      <c r="G52" s="74" t="s">
        <v>17</v>
      </c>
      <c r="H52" s="95">
        <v>7</v>
      </c>
      <c r="I52" s="71"/>
      <c r="J52" s="108">
        <f t="shared" si="1"/>
        <v>7</v>
      </c>
      <c r="K52" s="95">
        <v>6</v>
      </c>
      <c r="L52" s="71"/>
      <c r="M52" s="108">
        <f t="shared" si="2"/>
        <v>6</v>
      </c>
      <c r="N52" s="108">
        <v>6</v>
      </c>
      <c r="O52" s="71"/>
      <c r="P52" s="108">
        <f t="shared" si="3"/>
        <v>6</v>
      </c>
      <c r="Q52" s="108">
        <v>4</v>
      </c>
      <c r="R52" s="71">
        <v>5</v>
      </c>
      <c r="S52" s="108">
        <f t="shared" si="4"/>
        <v>5</v>
      </c>
      <c r="T52" s="95">
        <v>6</v>
      </c>
      <c r="U52" s="71"/>
      <c r="V52" s="108">
        <f t="shared" si="5"/>
        <v>6</v>
      </c>
      <c r="W52" s="95">
        <v>6</v>
      </c>
      <c r="X52" s="71"/>
      <c r="Y52" s="108">
        <f t="shared" si="6"/>
        <v>6</v>
      </c>
      <c r="Z52" s="95">
        <v>5</v>
      </c>
      <c r="AA52" s="71"/>
      <c r="AB52" s="108">
        <f t="shared" si="7"/>
        <v>5</v>
      </c>
      <c r="AC52" s="114">
        <f t="shared" si="9"/>
        <v>5.71</v>
      </c>
      <c r="AD52" s="115" t="str">
        <f t="shared" si="8"/>
        <v>TB</v>
      </c>
    </row>
    <row r="53" spans="1:30" ht="20.25" customHeight="1">
      <c r="A53" s="71">
        <v>45</v>
      </c>
      <c r="B53" s="72" t="s">
        <v>210</v>
      </c>
      <c r="C53" s="145" t="s">
        <v>211</v>
      </c>
      <c r="D53" s="71" t="s">
        <v>209</v>
      </c>
      <c r="E53" s="73" t="s">
        <v>212</v>
      </c>
      <c r="F53" s="71" t="s">
        <v>45</v>
      </c>
      <c r="G53" s="74" t="s">
        <v>17</v>
      </c>
      <c r="H53" s="95">
        <v>6</v>
      </c>
      <c r="I53" s="71"/>
      <c r="J53" s="108">
        <f t="shared" si="1"/>
        <v>6</v>
      </c>
      <c r="K53" s="95">
        <v>6</v>
      </c>
      <c r="L53" s="71"/>
      <c r="M53" s="108">
        <f t="shared" si="2"/>
        <v>6</v>
      </c>
      <c r="N53" s="108">
        <v>6</v>
      </c>
      <c r="O53" s="71"/>
      <c r="P53" s="108">
        <f t="shared" si="3"/>
        <v>6</v>
      </c>
      <c r="Q53" s="108">
        <v>5</v>
      </c>
      <c r="R53" s="71"/>
      <c r="S53" s="108">
        <f t="shared" si="4"/>
        <v>5</v>
      </c>
      <c r="T53" s="95">
        <v>7</v>
      </c>
      <c r="U53" s="71"/>
      <c r="V53" s="108">
        <f t="shared" si="5"/>
        <v>7</v>
      </c>
      <c r="W53" s="95">
        <v>5</v>
      </c>
      <c r="X53" s="71"/>
      <c r="Y53" s="108">
        <f t="shared" si="6"/>
        <v>5</v>
      </c>
      <c r="Z53" s="95">
        <v>5</v>
      </c>
      <c r="AA53" s="71"/>
      <c r="AB53" s="108">
        <f t="shared" si="7"/>
        <v>5</v>
      </c>
      <c r="AC53" s="114">
        <f t="shared" si="9"/>
        <v>5.76</v>
      </c>
      <c r="AD53" s="115" t="str">
        <f t="shared" si="8"/>
        <v>TB</v>
      </c>
    </row>
    <row r="54" spans="1:30" ht="20.25" customHeight="1">
      <c r="A54" s="71">
        <v>46</v>
      </c>
      <c r="B54" s="72" t="s">
        <v>214</v>
      </c>
      <c r="C54" s="145" t="s">
        <v>211</v>
      </c>
      <c r="D54" s="71" t="s">
        <v>213</v>
      </c>
      <c r="E54" s="73" t="s">
        <v>215</v>
      </c>
      <c r="F54" s="71" t="s">
        <v>149</v>
      </c>
      <c r="G54" s="74" t="s">
        <v>17</v>
      </c>
      <c r="H54" s="95">
        <v>7</v>
      </c>
      <c r="I54" s="71"/>
      <c r="J54" s="108">
        <f t="shared" si="1"/>
        <v>7</v>
      </c>
      <c r="K54" s="95">
        <v>7</v>
      </c>
      <c r="L54" s="71"/>
      <c r="M54" s="108">
        <f t="shared" si="2"/>
        <v>7</v>
      </c>
      <c r="N54" s="108">
        <v>6</v>
      </c>
      <c r="O54" s="71"/>
      <c r="P54" s="108">
        <f t="shared" si="3"/>
        <v>6</v>
      </c>
      <c r="Q54" s="108">
        <v>5</v>
      </c>
      <c r="R54" s="71"/>
      <c r="S54" s="108">
        <f t="shared" si="4"/>
        <v>5</v>
      </c>
      <c r="T54" s="95">
        <v>5</v>
      </c>
      <c r="U54" s="95"/>
      <c r="V54" s="108">
        <f t="shared" si="5"/>
        <v>5</v>
      </c>
      <c r="W54" s="95">
        <v>7</v>
      </c>
      <c r="X54" s="95"/>
      <c r="Y54" s="108">
        <f t="shared" si="6"/>
        <v>7</v>
      </c>
      <c r="Z54" s="95">
        <v>7</v>
      </c>
      <c r="AA54" s="95"/>
      <c r="AB54" s="108">
        <f t="shared" si="7"/>
        <v>7</v>
      </c>
      <c r="AC54" s="114">
        <f t="shared" si="9"/>
        <v>6.1</v>
      </c>
      <c r="AD54" s="115" t="str">
        <f t="shared" si="8"/>
        <v>TBK</v>
      </c>
    </row>
    <row r="55" spans="1:30" ht="20.25" customHeight="1">
      <c r="A55" s="71">
        <v>47</v>
      </c>
      <c r="B55" s="72" t="s">
        <v>217</v>
      </c>
      <c r="C55" s="145" t="s">
        <v>218</v>
      </c>
      <c r="D55" s="71" t="s">
        <v>216</v>
      </c>
      <c r="E55" s="73" t="s">
        <v>219</v>
      </c>
      <c r="F55" s="71" t="s">
        <v>153</v>
      </c>
      <c r="G55" s="74" t="s">
        <v>17</v>
      </c>
      <c r="H55" s="95">
        <v>8</v>
      </c>
      <c r="I55" s="71"/>
      <c r="J55" s="108">
        <f t="shared" si="1"/>
        <v>8</v>
      </c>
      <c r="K55" s="95">
        <v>6</v>
      </c>
      <c r="L55" s="71"/>
      <c r="M55" s="108">
        <f t="shared" si="2"/>
        <v>6</v>
      </c>
      <c r="N55" s="108">
        <v>7</v>
      </c>
      <c r="O55" s="71"/>
      <c r="P55" s="108">
        <f t="shared" si="3"/>
        <v>7</v>
      </c>
      <c r="Q55" s="108">
        <v>6</v>
      </c>
      <c r="R55" s="71"/>
      <c r="S55" s="108">
        <f t="shared" si="4"/>
        <v>6</v>
      </c>
      <c r="T55" s="95">
        <v>6</v>
      </c>
      <c r="U55" s="71"/>
      <c r="V55" s="108">
        <f t="shared" si="5"/>
        <v>6</v>
      </c>
      <c r="W55" s="95">
        <v>6</v>
      </c>
      <c r="X55" s="71"/>
      <c r="Y55" s="108">
        <f t="shared" si="6"/>
        <v>6</v>
      </c>
      <c r="Z55" s="95">
        <v>7</v>
      </c>
      <c r="AA55" s="71"/>
      <c r="AB55" s="108">
        <f t="shared" si="7"/>
        <v>7</v>
      </c>
      <c r="AC55" s="114">
        <f t="shared" si="9"/>
        <v>6.29</v>
      </c>
      <c r="AD55" s="115" t="str">
        <f t="shared" si="8"/>
        <v>TBK</v>
      </c>
    </row>
    <row r="56" spans="1:30" ht="20.25" customHeight="1">
      <c r="A56" s="71">
        <v>48</v>
      </c>
      <c r="B56" s="72" t="s">
        <v>221</v>
      </c>
      <c r="C56" s="145" t="s">
        <v>222</v>
      </c>
      <c r="D56" s="71" t="s">
        <v>220</v>
      </c>
      <c r="E56" s="73" t="s">
        <v>223</v>
      </c>
      <c r="F56" s="71" t="s">
        <v>204</v>
      </c>
      <c r="G56" s="74" t="s">
        <v>17</v>
      </c>
      <c r="H56" s="95">
        <v>7</v>
      </c>
      <c r="I56" s="71"/>
      <c r="J56" s="108">
        <f t="shared" si="1"/>
        <v>7</v>
      </c>
      <c r="K56" s="95">
        <v>8</v>
      </c>
      <c r="L56" s="71"/>
      <c r="M56" s="108">
        <f t="shared" si="2"/>
        <v>8</v>
      </c>
      <c r="N56" s="108">
        <v>7</v>
      </c>
      <c r="O56" s="71"/>
      <c r="P56" s="108">
        <f t="shared" si="3"/>
        <v>7</v>
      </c>
      <c r="Q56" s="108">
        <v>7</v>
      </c>
      <c r="R56" s="71"/>
      <c r="S56" s="108">
        <f t="shared" si="4"/>
        <v>7</v>
      </c>
      <c r="T56" s="95">
        <v>5</v>
      </c>
      <c r="U56" s="71"/>
      <c r="V56" s="108">
        <f t="shared" si="5"/>
        <v>5</v>
      </c>
      <c r="W56" s="95">
        <v>7</v>
      </c>
      <c r="X56" s="71"/>
      <c r="Y56" s="108">
        <f t="shared" si="6"/>
        <v>7</v>
      </c>
      <c r="Z56" s="95">
        <v>7</v>
      </c>
      <c r="AA56" s="71"/>
      <c r="AB56" s="108">
        <f t="shared" si="7"/>
        <v>7</v>
      </c>
      <c r="AC56" s="114">
        <f t="shared" si="9"/>
        <v>6.67</v>
      </c>
      <c r="AD56" s="115" t="str">
        <f t="shared" si="8"/>
        <v>TBK</v>
      </c>
    </row>
    <row r="57" spans="1:30" ht="20.25" customHeight="1">
      <c r="A57" s="71">
        <v>49</v>
      </c>
      <c r="B57" s="72" t="s">
        <v>225</v>
      </c>
      <c r="C57" s="145" t="s">
        <v>226</v>
      </c>
      <c r="D57" s="71" t="s">
        <v>224</v>
      </c>
      <c r="E57" s="73" t="s">
        <v>227</v>
      </c>
      <c r="F57" s="71" t="s">
        <v>228</v>
      </c>
      <c r="G57" s="74" t="s">
        <v>17</v>
      </c>
      <c r="H57" s="95">
        <v>7</v>
      </c>
      <c r="I57" s="71"/>
      <c r="J57" s="108">
        <f t="shared" si="1"/>
        <v>7</v>
      </c>
      <c r="K57" s="95">
        <v>7</v>
      </c>
      <c r="L57" s="71"/>
      <c r="M57" s="108">
        <f t="shared" si="2"/>
        <v>7</v>
      </c>
      <c r="N57" s="108">
        <v>6</v>
      </c>
      <c r="O57" s="71"/>
      <c r="P57" s="108">
        <f t="shared" si="3"/>
        <v>6</v>
      </c>
      <c r="Q57" s="108">
        <v>6</v>
      </c>
      <c r="R57" s="71"/>
      <c r="S57" s="108">
        <f t="shared" si="4"/>
        <v>6</v>
      </c>
      <c r="T57" s="95">
        <v>6</v>
      </c>
      <c r="U57" s="71"/>
      <c r="V57" s="108">
        <f t="shared" si="5"/>
        <v>6</v>
      </c>
      <c r="W57" s="95">
        <v>6</v>
      </c>
      <c r="X57" s="71"/>
      <c r="Y57" s="108">
        <f t="shared" si="6"/>
        <v>6</v>
      </c>
      <c r="Z57" s="95">
        <v>8</v>
      </c>
      <c r="AA57" s="71"/>
      <c r="AB57" s="108">
        <f t="shared" si="7"/>
        <v>8</v>
      </c>
      <c r="AC57" s="114">
        <f t="shared" si="9"/>
        <v>6.43</v>
      </c>
      <c r="AD57" s="115" t="str">
        <f t="shared" si="8"/>
        <v>TBK</v>
      </c>
    </row>
    <row r="58" spans="1:30" ht="20.25" customHeight="1">
      <c r="A58" s="71">
        <v>50</v>
      </c>
      <c r="B58" s="72" t="s">
        <v>230</v>
      </c>
      <c r="C58" s="145" t="s">
        <v>231</v>
      </c>
      <c r="D58" s="71" t="s">
        <v>229</v>
      </c>
      <c r="E58" s="73" t="s">
        <v>232</v>
      </c>
      <c r="F58" s="71" t="s">
        <v>54</v>
      </c>
      <c r="G58" s="74" t="s">
        <v>23</v>
      </c>
      <c r="H58" s="95">
        <v>6</v>
      </c>
      <c r="I58" s="71"/>
      <c r="J58" s="108">
        <f t="shared" si="1"/>
        <v>6</v>
      </c>
      <c r="K58" s="95">
        <v>6</v>
      </c>
      <c r="L58" s="71"/>
      <c r="M58" s="108">
        <f t="shared" si="2"/>
        <v>6</v>
      </c>
      <c r="N58" s="108">
        <v>6</v>
      </c>
      <c r="O58" s="71"/>
      <c r="P58" s="108">
        <f t="shared" si="3"/>
        <v>6</v>
      </c>
      <c r="Q58" s="108">
        <v>3</v>
      </c>
      <c r="R58" s="71">
        <v>2</v>
      </c>
      <c r="S58" s="108">
        <f t="shared" si="4"/>
        <v>3</v>
      </c>
      <c r="T58" s="95">
        <v>6</v>
      </c>
      <c r="U58" s="71"/>
      <c r="V58" s="108">
        <f t="shared" si="5"/>
        <v>6</v>
      </c>
      <c r="W58" s="95">
        <v>6</v>
      </c>
      <c r="X58" s="71"/>
      <c r="Y58" s="108">
        <f t="shared" si="6"/>
        <v>6</v>
      </c>
      <c r="Z58" s="95">
        <v>6</v>
      </c>
      <c r="AA58" s="71"/>
      <c r="AB58" s="108">
        <f t="shared" si="7"/>
        <v>6</v>
      </c>
      <c r="AC58" s="114">
        <f t="shared" si="9"/>
        <v>5.57</v>
      </c>
      <c r="AD58" s="115" t="str">
        <f t="shared" si="8"/>
        <v>TB</v>
      </c>
    </row>
    <row r="59" spans="1:30" ht="20.25" customHeight="1">
      <c r="A59" s="71">
        <v>51</v>
      </c>
      <c r="B59" s="72" t="s">
        <v>234</v>
      </c>
      <c r="C59" s="145" t="s">
        <v>235</v>
      </c>
      <c r="D59" s="71" t="s">
        <v>233</v>
      </c>
      <c r="E59" s="73" t="s">
        <v>236</v>
      </c>
      <c r="F59" s="71" t="s">
        <v>149</v>
      </c>
      <c r="G59" s="74" t="s">
        <v>17</v>
      </c>
      <c r="H59" s="95">
        <v>8</v>
      </c>
      <c r="I59" s="71"/>
      <c r="J59" s="108">
        <f t="shared" si="1"/>
        <v>8</v>
      </c>
      <c r="K59" s="95">
        <v>7</v>
      </c>
      <c r="L59" s="71"/>
      <c r="M59" s="108">
        <f t="shared" si="2"/>
        <v>7</v>
      </c>
      <c r="N59" s="108">
        <v>6</v>
      </c>
      <c r="O59" s="71"/>
      <c r="P59" s="108">
        <f t="shared" si="3"/>
        <v>6</v>
      </c>
      <c r="Q59" s="108">
        <v>7</v>
      </c>
      <c r="R59" s="71"/>
      <c r="S59" s="108">
        <f t="shared" si="4"/>
        <v>7</v>
      </c>
      <c r="T59" s="95">
        <v>6</v>
      </c>
      <c r="U59" s="71"/>
      <c r="V59" s="108">
        <f t="shared" si="5"/>
        <v>6</v>
      </c>
      <c r="W59" s="95">
        <v>6</v>
      </c>
      <c r="X59" s="71"/>
      <c r="Y59" s="108">
        <f t="shared" si="6"/>
        <v>6</v>
      </c>
      <c r="Z59" s="95">
        <v>8</v>
      </c>
      <c r="AA59" s="71"/>
      <c r="AB59" s="108">
        <f t="shared" si="7"/>
        <v>8</v>
      </c>
      <c r="AC59" s="114">
        <f t="shared" si="9"/>
        <v>6.57</v>
      </c>
      <c r="AD59" s="115" t="str">
        <f t="shared" si="8"/>
        <v>TBK</v>
      </c>
    </row>
    <row r="60" spans="1:30" ht="20.25" customHeight="1">
      <c r="A60" s="71">
        <v>52</v>
      </c>
      <c r="B60" s="72" t="s">
        <v>238</v>
      </c>
      <c r="C60" s="145" t="s">
        <v>235</v>
      </c>
      <c r="D60" s="71" t="s">
        <v>237</v>
      </c>
      <c r="E60" s="73" t="s">
        <v>239</v>
      </c>
      <c r="F60" s="71" t="s">
        <v>25</v>
      </c>
      <c r="G60" s="74" t="s">
        <v>17</v>
      </c>
      <c r="H60" s="95">
        <v>5</v>
      </c>
      <c r="I60" s="71"/>
      <c r="J60" s="108">
        <f t="shared" si="1"/>
        <v>5</v>
      </c>
      <c r="K60" s="95">
        <v>6</v>
      </c>
      <c r="L60" s="71"/>
      <c r="M60" s="108">
        <f t="shared" si="2"/>
        <v>6</v>
      </c>
      <c r="N60" s="108">
        <v>5</v>
      </c>
      <c r="O60" s="71"/>
      <c r="P60" s="108">
        <f t="shared" si="3"/>
        <v>5</v>
      </c>
      <c r="Q60" s="108">
        <v>6</v>
      </c>
      <c r="R60" s="71"/>
      <c r="S60" s="108">
        <f t="shared" si="4"/>
        <v>6</v>
      </c>
      <c r="T60" s="95">
        <v>6</v>
      </c>
      <c r="U60" s="71"/>
      <c r="V60" s="108">
        <f t="shared" si="5"/>
        <v>6</v>
      </c>
      <c r="W60" s="95">
        <v>5</v>
      </c>
      <c r="X60" s="71"/>
      <c r="Y60" s="108">
        <f t="shared" si="6"/>
        <v>5</v>
      </c>
      <c r="Z60" s="95">
        <v>5</v>
      </c>
      <c r="AA60" s="71"/>
      <c r="AB60" s="108">
        <f t="shared" si="7"/>
        <v>5</v>
      </c>
      <c r="AC60" s="114">
        <f t="shared" si="9"/>
        <v>5.52</v>
      </c>
      <c r="AD60" s="115" t="str">
        <f t="shared" si="8"/>
        <v>TB</v>
      </c>
    </row>
    <row r="61" spans="1:30" ht="20.25" customHeight="1">
      <c r="A61" s="71">
        <v>53</v>
      </c>
      <c r="B61" s="72" t="s">
        <v>164</v>
      </c>
      <c r="C61" s="145" t="s">
        <v>241</v>
      </c>
      <c r="D61" s="71" t="s">
        <v>240</v>
      </c>
      <c r="E61" s="73" t="s">
        <v>242</v>
      </c>
      <c r="F61" s="71" t="s">
        <v>54</v>
      </c>
      <c r="G61" s="74" t="s">
        <v>23</v>
      </c>
      <c r="H61" s="95">
        <v>8</v>
      </c>
      <c r="I61" s="71"/>
      <c r="J61" s="108">
        <f t="shared" si="1"/>
        <v>8</v>
      </c>
      <c r="K61" s="95">
        <v>6</v>
      </c>
      <c r="L61" s="71"/>
      <c r="M61" s="108">
        <f t="shared" si="2"/>
        <v>6</v>
      </c>
      <c r="N61" s="108">
        <v>7</v>
      </c>
      <c r="O61" s="71"/>
      <c r="P61" s="108">
        <f t="shared" si="3"/>
        <v>7</v>
      </c>
      <c r="Q61" s="108">
        <v>4</v>
      </c>
      <c r="R61" s="71">
        <v>6</v>
      </c>
      <c r="S61" s="108">
        <f t="shared" si="4"/>
        <v>6</v>
      </c>
      <c r="T61" s="95">
        <v>5</v>
      </c>
      <c r="U61" s="71"/>
      <c r="V61" s="108">
        <f t="shared" si="5"/>
        <v>5</v>
      </c>
      <c r="W61" s="95">
        <v>7</v>
      </c>
      <c r="X61" s="71"/>
      <c r="Y61" s="108">
        <f t="shared" si="6"/>
        <v>7</v>
      </c>
      <c r="Z61" s="95">
        <v>5</v>
      </c>
      <c r="AA61" s="71"/>
      <c r="AB61" s="108">
        <f t="shared" si="7"/>
        <v>5</v>
      </c>
      <c r="AC61" s="114">
        <f t="shared" si="9"/>
        <v>5.95</v>
      </c>
      <c r="AD61" s="115" t="str">
        <f t="shared" si="8"/>
        <v>TB</v>
      </c>
    </row>
    <row r="62" spans="1:30" ht="20.25" customHeight="1">
      <c r="A62" s="71">
        <v>54</v>
      </c>
      <c r="B62" s="72" t="s">
        <v>244</v>
      </c>
      <c r="C62" s="145" t="s">
        <v>241</v>
      </c>
      <c r="D62" s="71" t="s">
        <v>243</v>
      </c>
      <c r="E62" s="73" t="s">
        <v>245</v>
      </c>
      <c r="F62" s="71" t="s">
        <v>30</v>
      </c>
      <c r="G62" s="74" t="s">
        <v>23</v>
      </c>
      <c r="H62" s="95">
        <v>8</v>
      </c>
      <c r="I62" s="71"/>
      <c r="J62" s="108">
        <f t="shared" si="1"/>
        <v>8</v>
      </c>
      <c r="K62" s="95">
        <v>7</v>
      </c>
      <c r="L62" s="71"/>
      <c r="M62" s="108">
        <f t="shared" si="2"/>
        <v>7</v>
      </c>
      <c r="N62" s="108">
        <v>6</v>
      </c>
      <c r="O62" s="71"/>
      <c r="P62" s="108">
        <f t="shared" si="3"/>
        <v>6</v>
      </c>
      <c r="Q62" s="108">
        <v>5</v>
      </c>
      <c r="R62" s="71"/>
      <c r="S62" s="108">
        <f t="shared" si="4"/>
        <v>5</v>
      </c>
      <c r="T62" s="95">
        <v>6</v>
      </c>
      <c r="U62" s="71"/>
      <c r="V62" s="108">
        <f t="shared" si="5"/>
        <v>6</v>
      </c>
      <c r="W62" s="95">
        <v>6</v>
      </c>
      <c r="X62" s="71"/>
      <c r="Y62" s="108">
        <f t="shared" si="6"/>
        <v>6</v>
      </c>
      <c r="Z62" s="95">
        <v>8</v>
      </c>
      <c r="AA62" s="71"/>
      <c r="AB62" s="108">
        <f t="shared" si="7"/>
        <v>8</v>
      </c>
      <c r="AC62" s="114">
        <f t="shared" si="9"/>
        <v>6.29</v>
      </c>
      <c r="AD62" s="115" t="str">
        <f t="shared" si="8"/>
        <v>TBK</v>
      </c>
    </row>
    <row r="63" spans="1:30" ht="20.25" customHeight="1">
      <c r="A63" s="71">
        <v>55</v>
      </c>
      <c r="B63" s="72" t="s">
        <v>247</v>
      </c>
      <c r="C63" s="145" t="s">
        <v>248</v>
      </c>
      <c r="D63" s="71" t="s">
        <v>246</v>
      </c>
      <c r="E63" s="73" t="s">
        <v>249</v>
      </c>
      <c r="F63" s="71" t="s">
        <v>158</v>
      </c>
      <c r="G63" s="74" t="s">
        <v>23</v>
      </c>
      <c r="H63" s="95">
        <v>9</v>
      </c>
      <c r="I63" s="71"/>
      <c r="J63" s="108">
        <f t="shared" si="1"/>
        <v>9</v>
      </c>
      <c r="K63" s="95">
        <v>7</v>
      </c>
      <c r="L63" s="71"/>
      <c r="M63" s="108">
        <f t="shared" si="2"/>
        <v>7</v>
      </c>
      <c r="N63" s="108">
        <v>7</v>
      </c>
      <c r="O63" s="71"/>
      <c r="P63" s="108">
        <f t="shared" si="3"/>
        <v>7</v>
      </c>
      <c r="Q63" s="108">
        <v>5</v>
      </c>
      <c r="R63" s="71"/>
      <c r="S63" s="108">
        <f t="shared" si="4"/>
        <v>5</v>
      </c>
      <c r="T63" s="95">
        <v>6</v>
      </c>
      <c r="U63" s="71"/>
      <c r="V63" s="108">
        <f t="shared" si="5"/>
        <v>6</v>
      </c>
      <c r="W63" s="95">
        <v>7</v>
      </c>
      <c r="X63" s="71"/>
      <c r="Y63" s="108">
        <f t="shared" si="6"/>
        <v>7</v>
      </c>
      <c r="Z63" s="95">
        <v>7</v>
      </c>
      <c r="AA63" s="71"/>
      <c r="AB63" s="108">
        <f t="shared" si="7"/>
        <v>7</v>
      </c>
      <c r="AC63" s="114">
        <f t="shared" si="9"/>
        <v>6.48</v>
      </c>
      <c r="AD63" s="115" t="str">
        <f t="shared" si="8"/>
        <v>TBK</v>
      </c>
    </row>
    <row r="64" spans="1:30" ht="20.25" customHeight="1">
      <c r="A64" s="71">
        <v>56</v>
      </c>
      <c r="B64" s="72" t="s">
        <v>251</v>
      </c>
      <c r="C64" s="145" t="s">
        <v>252</v>
      </c>
      <c r="D64" s="71" t="s">
        <v>250</v>
      </c>
      <c r="E64" s="73" t="s">
        <v>253</v>
      </c>
      <c r="F64" s="71" t="s">
        <v>254</v>
      </c>
      <c r="G64" s="74" t="s">
        <v>17</v>
      </c>
      <c r="H64" s="95">
        <v>7</v>
      </c>
      <c r="I64" s="71"/>
      <c r="J64" s="108">
        <f t="shared" si="1"/>
        <v>7</v>
      </c>
      <c r="K64" s="95">
        <v>7</v>
      </c>
      <c r="L64" s="71"/>
      <c r="M64" s="108">
        <f t="shared" si="2"/>
        <v>7</v>
      </c>
      <c r="N64" s="108">
        <v>7</v>
      </c>
      <c r="O64" s="71"/>
      <c r="P64" s="108">
        <f t="shared" si="3"/>
        <v>7</v>
      </c>
      <c r="Q64" s="108">
        <v>6</v>
      </c>
      <c r="R64" s="71"/>
      <c r="S64" s="108">
        <f t="shared" si="4"/>
        <v>6</v>
      </c>
      <c r="T64" s="95">
        <v>5</v>
      </c>
      <c r="U64" s="71"/>
      <c r="V64" s="108">
        <f t="shared" si="5"/>
        <v>5</v>
      </c>
      <c r="W64" s="95">
        <v>6</v>
      </c>
      <c r="X64" s="71"/>
      <c r="Y64" s="108">
        <f t="shared" si="6"/>
        <v>6</v>
      </c>
      <c r="Z64" s="95">
        <v>8</v>
      </c>
      <c r="AA64" s="71"/>
      <c r="AB64" s="108">
        <f t="shared" si="7"/>
        <v>8</v>
      </c>
      <c r="AC64" s="114">
        <f t="shared" si="9"/>
        <v>6.33</v>
      </c>
      <c r="AD64" s="115" t="str">
        <f t="shared" si="8"/>
        <v>TBK</v>
      </c>
    </row>
    <row r="65" spans="1:30" ht="20.25" customHeight="1">
      <c r="A65" s="71">
        <v>57</v>
      </c>
      <c r="B65" s="72" t="s">
        <v>256</v>
      </c>
      <c r="C65" s="145" t="s">
        <v>257</v>
      </c>
      <c r="D65" s="71" t="s">
        <v>255</v>
      </c>
      <c r="E65" s="73" t="s">
        <v>258</v>
      </c>
      <c r="F65" s="71" t="s">
        <v>162</v>
      </c>
      <c r="G65" s="74" t="s">
        <v>17</v>
      </c>
      <c r="H65" s="95">
        <v>7</v>
      </c>
      <c r="I65" s="71"/>
      <c r="J65" s="108">
        <f t="shared" si="1"/>
        <v>7</v>
      </c>
      <c r="K65" s="95">
        <v>7</v>
      </c>
      <c r="L65" s="71"/>
      <c r="M65" s="108">
        <f t="shared" si="2"/>
        <v>7</v>
      </c>
      <c r="N65" s="108">
        <v>6</v>
      </c>
      <c r="O65" s="71"/>
      <c r="P65" s="108">
        <f t="shared" si="3"/>
        <v>6</v>
      </c>
      <c r="Q65" s="108">
        <v>4</v>
      </c>
      <c r="R65" s="71">
        <v>5</v>
      </c>
      <c r="S65" s="108">
        <f t="shared" si="4"/>
        <v>5</v>
      </c>
      <c r="T65" s="95">
        <v>5</v>
      </c>
      <c r="U65" s="71"/>
      <c r="V65" s="108">
        <f t="shared" si="5"/>
        <v>5</v>
      </c>
      <c r="W65" s="95">
        <v>6</v>
      </c>
      <c r="X65" s="71"/>
      <c r="Y65" s="108">
        <f t="shared" si="6"/>
        <v>6</v>
      </c>
      <c r="Z65" s="95">
        <v>6</v>
      </c>
      <c r="AA65" s="71"/>
      <c r="AB65" s="108">
        <f t="shared" si="7"/>
        <v>6</v>
      </c>
      <c r="AC65" s="114">
        <f t="shared" si="9"/>
        <v>5.76</v>
      </c>
      <c r="AD65" s="115" t="str">
        <f t="shared" si="8"/>
        <v>TB</v>
      </c>
    </row>
    <row r="66" spans="1:30" ht="20.25" customHeight="1">
      <c r="A66" s="71">
        <v>58</v>
      </c>
      <c r="B66" s="72" t="s">
        <v>260</v>
      </c>
      <c r="C66" s="145" t="s">
        <v>257</v>
      </c>
      <c r="D66" s="71" t="s">
        <v>259</v>
      </c>
      <c r="E66" s="73" t="s">
        <v>261</v>
      </c>
      <c r="F66" s="71" t="s">
        <v>162</v>
      </c>
      <c r="G66" s="74" t="s">
        <v>17</v>
      </c>
      <c r="H66" s="95">
        <v>6</v>
      </c>
      <c r="I66" s="71"/>
      <c r="J66" s="108">
        <f t="shared" si="1"/>
        <v>6</v>
      </c>
      <c r="K66" s="95">
        <v>7</v>
      </c>
      <c r="L66" s="71"/>
      <c r="M66" s="108">
        <f t="shared" si="2"/>
        <v>7</v>
      </c>
      <c r="N66" s="108">
        <v>7</v>
      </c>
      <c r="O66" s="71"/>
      <c r="P66" s="108">
        <f t="shared" si="3"/>
        <v>7</v>
      </c>
      <c r="Q66" s="108">
        <v>7</v>
      </c>
      <c r="R66" s="71"/>
      <c r="S66" s="108">
        <f t="shared" si="4"/>
        <v>7</v>
      </c>
      <c r="T66" s="95">
        <v>5</v>
      </c>
      <c r="U66" s="71"/>
      <c r="V66" s="108">
        <f t="shared" si="5"/>
        <v>5</v>
      </c>
      <c r="W66" s="95">
        <v>6</v>
      </c>
      <c r="X66" s="71"/>
      <c r="Y66" s="108">
        <f t="shared" si="6"/>
        <v>6</v>
      </c>
      <c r="Z66" s="95">
        <v>5</v>
      </c>
      <c r="AA66" s="71"/>
      <c r="AB66" s="108">
        <f t="shared" si="7"/>
        <v>5</v>
      </c>
      <c r="AC66" s="114">
        <f t="shared" si="9"/>
        <v>6.05</v>
      </c>
      <c r="AD66" s="115" t="str">
        <f t="shared" si="8"/>
        <v>TBK</v>
      </c>
    </row>
    <row r="67" spans="1:30" ht="20.25" customHeight="1">
      <c r="A67" s="71">
        <v>59</v>
      </c>
      <c r="B67" s="72" t="s">
        <v>70</v>
      </c>
      <c r="C67" s="145" t="s">
        <v>257</v>
      </c>
      <c r="D67" s="71" t="s">
        <v>262</v>
      </c>
      <c r="E67" s="73" t="s">
        <v>263</v>
      </c>
      <c r="F67" s="71" t="s">
        <v>162</v>
      </c>
      <c r="G67" s="74" t="s">
        <v>17</v>
      </c>
      <c r="H67" s="95">
        <v>6</v>
      </c>
      <c r="I67" s="71"/>
      <c r="J67" s="108">
        <f t="shared" si="1"/>
        <v>6</v>
      </c>
      <c r="K67" s="95">
        <v>7</v>
      </c>
      <c r="L67" s="71"/>
      <c r="M67" s="108">
        <f t="shared" si="2"/>
        <v>7</v>
      </c>
      <c r="N67" s="108">
        <v>6</v>
      </c>
      <c r="O67" s="71"/>
      <c r="P67" s="108">
        <f t="shared" si="3"/>
        <v>6</v>
      </c>
      <c r="Q67" s="108">
        <v>6</v>
      </c>
      <c r="R67" s="71"/>
      <c r="S67" s="108">
        <f t="shared" si="4"/>
        <v>6</v>
      </c>
      <c r="T67" s="95">
        <v>6</v>
      </c>
      <c r="U67" s="71"/>
      <c r="V67" s="108">
        <f t="shared" si="5"/>
        <v>6</v>
      </c>
      <c r="W67" s="95">
        <v>5</v>
      </c>
      <c r="X67" s="71"/>
      <c r="Y67" s="108">
        <f t="shared" si="6"/>
        <v>5</v>
      </c>
      <c r="Z67" s="95">
        <v>8</v>
      </c>
      <c r="AA67" s="71"/>
      <c r="AB67" s="108">
        <f t="shared" si="7"/>
        <v>8</v>
      </c>
      <c r="AC67" s="114">
        <f t="shared" si="9"/>
        <v>6.24</v>
      </c>
      <c r="AD67" s="115" t="str">
        <f t="shared" si="8"/>
        <v>TBK</v>
      </c>
    </row>
    <row r="68" spans="1:30" ht="20.25" customHeight="1">
      <c r="A68" s="71">
        <v>60</v>
      </c>
      <c r="B68" s="72" t="s">
        <v>265</v>
      </c>
      <c r="C68" s="145" t="s">
        <v>257</v>
      </c>
      <c r="D68" s="71" t="s">
        <v>264</v>
      </c>
      <c r="E68" s="73" t="s">
        <v>266</v>
      </c>
      <c r="F68" s="71" t="s">
        <v>158</v>
      </c>
      <c r="G68" s="74" t="s">
        <v>17</v>
      </c>
      <c r="H68" s="95">
        <v>7</v>
      </c>
      <c r="I68" s="71"/>
      <c r="J68" s="108">
        <f t="shared" si="1"/>
        <v>7</v>
      </c>
      <c r="K68" s="95">
        <v>7</v>
      </c>
      <c r="L68" s="71"/>
      <c r="M68" s="108">
        <f t="shared" si="2"/>
        <v>7</v>
      </c>
      <c r="N68" s="108">
        <v>6</v>
      </c>
      <c r="O68" s="71"/>
      <c r="P68" s="108">
        <f t="shared" si="3"/>
        <v>6</v>
      </c>
      <c r="Q68" s="108">
        <v>6</v>
      </c>
      <c r="R68" s="71"/>
      <c r="S68" s="108">
        <f t="shared" si="4"/>
        <v>6</v>
      </c>
      <c r="T68" s="95">
        <v>5</v>
      </c>
      <c r="U68" s="71"/>
      <c r="V68" s="108">
        <f t="shared" si="5"/>
        <v>5</v>
      </c>
      <c r="W68" s="95">
        <v>6</v>
      </c>
      <c r="X68" s="71"/>
      <c r="Y68" s="108">
        <f t="shared" si="6"/>
        <v>6</v>
      </c>
      <c r="Z68" s="95">
        <v>8</v>
      </c>
      <c r="AA68" s="71"/>
      <c r="AB68" s="108">
        <f t="shared" si="7"/>
        <v>8</v>
      </c>
      <c r="AC68" s="114">
        <f t="shared" si="9"/>
        <v>6.19</v>
      </c>
      <c r="AD68" s="115" t="str">
        <f t="shared" si="8"/>
        <v>TBK</v>
      </c>
    </row>
    <row r="69" spans="1:30" ht="20.25" customHeight="1">
      <c r="A69" s="71">
        <v>61</v>
      </c>
      <c r="B69" s="72" t="s">
        <v>247</v>
      </c>
      <c r="C69" s="145" t="s">
        <v>257</v>
      </c>
      <c r="D69" s="71" t="s">
        <v>267</v>
      </c>
      <c r="E69" s="73" t="s">
        <v>268</v>
      </c>
      <c r="F69" s="71" t="s">
        <v>68</v>
      </c>
      <c r="G69" s="74" t="s">
        <v>17</v>
      </c>
      <c r="H69" s="95">
        <v>7</v>
      </c>
      <c r="I69" s="71"/>
      <c r="J69" s="108">
        <f t="shared" si="1"/>
        <v>7</v>
      </c>
      <c r="K69" s="95">
        <v>7</v>
      </c>
      <c r="L69" s="71"/>
      <c r="M69" s="108">
        <f t="shared" si="2"/>
        <v>7</v>
      </c>
      <c r="N69" s="108">
        <v>7</v>
      </c>
      <c r="O69" s="71"/>
      <c r="P69" s="108">
        <f t="shared" si="3"/>
        <v>7</v>
      </c>
      <c r="Q69" s="108">
        <v>4</v>
      </c>
      <c r="R69" s="71">
        <v>5</v>
      </c>
      <c r="S69" s="108">
        <f t="shared" si="4"/>
        <v>5</v>
      </c>
      <c r="T69" s="95">
        <v>6</v>
      </c>
      <c r="U69" s="71"/>
      <c r="V69" s="108">
        <f t="shared" si="5"/>
        <v>6</v>
      </c>
      <c r="W69" s="95">
        <v>6</v>
      </c>
      <c r="X69" s="71"/>
      <c r="Y69" s="108">
        <f t="shared" si="6"/>
        <v>6</v>
      </c>
      <c r="Z69" s="95">
        <v>9</v>
      </c>
      <c r="AA69" s="71"/>
      <c r="AB69" s="108">
        <f t="shared" si="7"/>
        <v>9</v>
      </c>
      <c r="AC69" s="114">
        <f t="shared" si="9"/>
        <v>6.57</v>
      </c>
      <c r="AD69" s="115" t="str">
        <f t="shared" si="8"/>
        <v>TBK</v>
      </c>
    </row>
    <row r="70" spans="1:30" ht="20.25" customHeight="1">
      <c r="A70" s="71">
        <v>62</v>
      </c>
      <c r="B70" s="72" t="s">
        <v>270</v>
      </c>
      <c r="C70" s="145" t="s">
        <v>257</v>
      </c>
      <c r="D70" s="71" t="s">
        <v>269</v>
      </c>
      <c r="E70" s="73" t="s">
        <v>271</v>
      </c>
      <c r="F70" s="71" t="s">
        <v>272</v>
      </c>
      <c r="G70" s="74" t="s">
        <v>17</v>
      </c>
      <c r="H70" s="95">
        <v>7</v>
      </c>
      <c r="I70" s="71"/>
      <c r="J70" s="108">
        <f t="shared" si="1"/>
        <v>7</v>
      </c>
      <c r="K70" s="95">
        <v>7</v>
      </c>
      <c r="L70" s="71"/>
      <c r="M70" s="108">
        <f t="shared" si="2"/>
        <v>7</v>
      </c>
      <c r="N70" s="108">
        <v>6</v>
      </c>
      <c r="O70" s="71"/>
      <c r="P70" s="108">
        <f t="shared" si="3"/>
        <v>6</v>
      </c>
      <c r="Q70" s="108">
        <v>4</v>
      </c>
      <c r="R70" s="71">
        <v>5</v>
      </c>
      <c r="S70" s="108">
        <f t="shared" si="4"/>
        <v>5</v>
      </c>
      <c r="T70" s="95">
        <v>6</v>
      </c>
      <c r="U70" s="71"/>
      <c r="V70" s="108">
        <f t="shared" si="5"/>
        <v>6</v>
      </c>
      <c r="W70" s="95">
        <v>6</v>
      </c>
      <c r="X70" s="71"/>
      <c r="Y70" s="108">
        <f t="shared" si="6"/>
        <v>6</v>
      </c>
      <c r="Z70" s="95">
        <v>7</v>
      </c>
      <c r="AA70" s="71"/>
      <c r="AB70" s="108">
        <f t="shared" si="7"/>
        <v>7</v>
      </c>
      <c r="AC70" s="114">
        <f t="shared" si="9"/>
        <v>6.14</v>
      </c>
      <c r="AD70" s="115" t="str">
        <f t="shared" si="8"/>
        <v>TBK</v>
      </c>
    </row>
    <row r="71" spans="1:30" ht="20.25" customHeight="1">
      <c r="A71" s="71">
        <v>63</v>
      </c>
      <c r="B71" s="72" t="s">
        <v>274</v>
      </c>
      <c r="C71" s="145" t="s">
        <v>275</v>
      </c>
      <c r="D71" s="71" t="s">
        <v>273</v>
      </c>
      <c r="E71" s="73" t="s">
        <v>276</v>
      </c>
      <c r="F71" s="71" t="s">
        <v>277</v>
      </c>
      <c r="G71" s="74" t="s">
        <v>23</v>
      </c>
      <c r="H71" s="95">
        <v>5</v>
      </c>
      <c r="I71" s="71"/>
      <c r="J71" s="108">
        <f t="shared" si="1"/>
        <v>5</v>
      </c>
      <c r="K71" s="95">
        <v>7</v>
      </c>
      <c r="L71" s="71"/>
      <c r="M71" s="108">
        <f t="shared" si="2"/>
        <v>7</v>
      </c>
      <c r="N71" s="108">
        <v>6</v>
      </c>
      <c r="O71" s="71"/>
      <c r="P71" s="108">
        <f t="shared" si="3"/>
        <v>6</v>
      </c>
      <c r="Q71" s="108">
        <v>5</v>
      </c>
      <c r="R71" s="71"/>
      <c r="S71" s="108">
        <f t="shared" si="4"/>
        <v>5</v>
      </c>
      <c r="T71" s="95">
        <v>5</v>
      </c>
      <c r="U71" s="71"/>
      <c r="V71" s="108">
        <f t="shared" si="5"/>
        <v>5</v>
      </c>
      <c r="W71" s="95">
        <v>6</v>
      </c>
      <c r="X71" s="71"/>
      <c r="Y71" s="108">
        <f t="shared" si="6"/>
        <v>6</v>
      </c>
      <c r="Z71" s="95">
        <v>5</v>
      </c>
      <c r="AA71" s="71"/>
      <c r="AB71" s="108">
        <f t="shared" si="7"/>
        <v>5</v>
      </c>
      <c r="AC71" s="114">
        <f t="shared" si="9"/>
        <v>5.62</v>
      </c>
      <c r="AD71" s="115" t="str">
        <f t="shared" si="8"/>
        <v>TB</v>
      </c>
    </row>
    <row r="72" spans="1:30" ht="20.25" customHeight="1">
      <c r="A72" s="71">
        <v>64</v>
      </c>
      <c r="B72" s="72" t="s">
        <v>279</v>
      </c>
      <c r="C72" s="145" t="s">
        <v>280</v>
      </c>
      <c r="D72" s="71" t="s">
        <v>278</v>
      </c>
      <c r="E72" s="73" t="s">
        <v>281</v>
      </c>
      <c r="F72" s="71" t="s">
        <v>158</v>
      </c>
      <c r="G72" s="74" t="s">
        <v>17</v>
      </c>
      <c r="H72" s="95">
        <v>4</v>
      </c>
      <c r="I72" s="71">
        <v>7</v>
      </c>
      <c r="J72" s="108">
        <f t="shared" si="1"/>
        <v>7</v>
      </c>
      <c r="K72" s="95">
        <v>7</v>
      </c>
      <c r="L72" s="71"/>
      <c r="M72" s="108">
        <f t="shared" si="2"/>
        <v>7</v>
      </c>
      <c r="N72" s="108">
        <v>6</v>
      </c>
      <c r="O72" s="71"/>
      <c r="P72" s="108">
        <f t="shared" si="3"/>
        <v>6</v>
      </c>
      <c r="Q72" s="108">
        <v>8</v>
      </c>
      <c r="R72" s="71"/>
      <c r="S72" s="108">
        <f t="shared" si="4"/>
        <v>8</v>
      </c>
      <c r="T72" s="95">
        <v>5</v>
      </c>
      <c r="U72" s="71"/>
      <c r="V72" s="108">
        <f t="shared" si="5"/>
        <v>5</v>
      </c>
      <c r="W72" s="95">
        <v>6</v>
      </c>
      <c r="X72" s="71"/>
      <c r="Y72" s="108">
        <f t="shared" si="6"/>
        <v>6</v>
      </c>
      <c r="Z72" s="95">
        <v>5</v>
      </c>
      <c r="AA72" s="71"/>
      <c r="AB72" s="108">
        <f t="shared" si="7"/>
        <v>5</v>
      </c>
      <c r="AC72" s="114">
        <f t="shared" si="9"/>
        <v>6.05</v>
      </c>
      <c r="AD72" s="115" t="str">
        <f t="shared" si="8"/>
        <v>TBK</v>
      </c>
    </row>
    <row r="73" spans="1:30" ht="20.25" customHeight="1">
      <c r="A73" s="71">
        <v>65</v>
      </c>
      <c r="B73" s="72" t="s">
        <v>283</v>
      </c>
      <c r="C73" s="145" t="s">
        <v>284</v>
      </c>
      <c r="D73" s="71" t="s">
        <v>282</v>
      </c>
      <c r="E73" s="73" t="s">
        <v>285</v>
      </c>
      <c r="F73" s="71" t="s">
        <v>162</v>
      </c>
      <c r="G73" s="74" t="s">
        <v>17</v>
      </c>
      <c r="H73" s="95">
        <v>5</v>
      </c>
      <c r="I73" s="71"/>
      <c r="J73" s="108">
        <f t="shared" si="1"/>
        <v>5</v>
      </c>
      <c r="K73" s="95">
        <v>7</v>
      </c>
      <c r="L73" s="71"/>
      <c r="M73" s="108">
        <f t="shared" si="2"/>
        <v>7</v>
      </c>
      <c r="N73" s="108">
        <v>8</v>
      </c>
      <c r="O73" s="71"/>
      <c r="P73" s="108">
        <f t="shared" si="3"/>
        <v>8</v>
      </c>
      <c r="Q73" s="108">
        <v>7</v>
      </c>
      <c r="R73" s="71"/>
      <c r="S73" s="108">
        <f t="shared" si="4"/>
        <v>7</v>
      </c>
      <c r="T73" s="95">
        <v>6</v>
      </c>
      <c r="U73" s="71"/>
      <c r="V73" s="108">
        <f t="shared" si="5"/>
        <v>6</v>
      </c>
      <c r="W73" s="95">
        <v>6</v>
      </c>
      <c r="X73" s="71"/>
      <c r="Y73" s="108">
        <f t="shared" si="6"/>
        <v>6</v>
      </c>
      <c r="Z73" s="95">
        <v>9</v>
      </c>
      <c r="AA73" s="71"/>
      <c r="AB73" s="108">
        <f t="shared" si="7"/>
        <v>9</v>
      </c>
      <c r="AC73" s="114">
        <f aca="true" t="shared" si="10" ref="AC73:AC95">ROUND(SUMPRODUCT(K73:AB73,$H$8:$Y$8)/SUMIF($H73:$Y73,"&lt;&gt;M",$H$8:$Y$8),2)</f>
        <v>7</v>
      </c>
      <c r="AD73" s="115" t="str">
        <f t="shared" si="8"/>
        <v>Khá</v>
      </c>
    </row>
    <row r="74" spans="1:30" ht="20.25" customHeight="1">
      <c r="A74" s="71">
        <v>66</v>
      </c>
      <c r="B74" s="72" t="s">
        <v>186</v>
      </c>
      <c r="C74" s="145" t="s">
        <v>287</v>
      </c>
      <c r="D74" s="71" t="s">
        <v>286</v>
      </c>
      <c r="E74" s="73" t="s">
        <v>288</v>
      </c>
      <c r="F74" s="71" t="s">
        <v>289</v>
      </c>
      <c r="G74" s="74" t="s">
        <v>17</v>
      </c>
      <c r="H74" s="95">
        <v>7</v>
      </c>
      <c r="I74" s="71"/>
      <c r="J74" s="108">
        <f aca="true" t="shared" si="11" ref="J74:J94">IF(I74="",H74,IF(AND(I74&gt;=5,I74&gt;H74),I74,MAX(H74,I74)))</f>
        <v>7</v>
      </c>
      <c r="K74" s="95">
        <v>7</v>
      </c>
      <c r="L74" s="71"/>
      <c r="M74" s="108">
        <f aca="true" t="shared" si="12" ref="M74:M94">IF(L74="",K74,IF(AND(L74&gt;=5,L74&gt;K74),L74,MAX(K74,L74)))</f>
        <v>7</v>
      </c>
      <c r="N74" s="108">
        <v>6</v>
      </c>
      <c r="O74" s="71"/>
      <c r="P74" s="108">
        <f aca="true" t="shared" si="13" ref="P74:P94">IF(O74="",N74,IF(AND(O74&gt;=5,O74&gt;N74),O74,MAX(N74,O74)))</f>
        <v>6</v>
      </c>
      <c r="Q74" s="108">
        <v>5</v>
      </c>
      <c r="R74" s="71"/>
      <c r="S74" s="108">
        <f aca="true" t="shared" si="14" ref="S74:S94">IF(R74="",Q74,IF(AND(R74&gt;=5,R74&gt;Q74),R74,MAX(Q74,R74)))</f>
        <v>5</v>
      </c>
      <c r="T74" s="95">
        <v>4</v>
      </c>
      <c r="U74" s="71">
        <v>6</v>
      </c>
      <c r="V74" s="108">
        <f aca="true" t="shared" si="15" ref="V74:V94">IF(U74="",T74,IF(AND(U74&gt;=5,U74&gt;T74),U74,MAX(T74,U74)))</f>
        <v>6</v>
      </c>
      <c r="W74" s="95">
        <v>6</v>
      </c>
      <c r="X74" s="71"/>
      <c r="Y74" s="108">
        <f aca="true" t="shared" si="16" ref="Y74:Y94">IF(X74="",W74,IF(AND(X74&gt;=5,X74&gt;W74),X74,MAX(W74,X74)))</f>
        <v>6</v>
      </c>
      <c r="Z74" s="95">
        <v>6</v>
      </c>
      <c r="AA74" s="71"/>
      <c r="AB74" s="108">
        <f aca="true" t="shared" si="17" ref="AB74:AB94">IF(AA74="",Z74,IF(AND(AA74&gt;=5,AA74&gt;Z74),AA74,MAX(Z74,AA74)))</f>
        <v>6</v>
      </c>
      <c r="AC74" s="114">
        <f t="shared" si="10"/>
        <v>6</v>
      </c>
      <c r="AD74" s="115" t="str">
        <f aca="true" t="shared" si="18" ref="AD74:AD95">IF(AC74&gt;=9,"Xuất sắc",IF(AC74&gt;=8,"Giỏi",IF(AC74&gt;=7,"Khá",IF(AC74&gt;=6,"TBK",IF(AC74&gt;=5,"TB",IF(AC74&gt;=4,"Yếu","Kém"))))))</f>
        <v>TBK</v>
      </c>
    </row>
    <row r="75" spans="1:30" ht="20.25" customHeight="1">
      <c r="A75" s="71">
        <v>67</v>
      </c>
      <c r="B75" s="72" t="s">
        <v>291</v>
      </c>
      <c r="C75" s="145" t="s">
        <v>292</v>
      </c>
      <c r="D75" s="71" t="s">
        <v>290</v>
      </c>
      <c r="E75" s="73" t="s">
        <v>293</v>
      </c>
      <c r="F75" s="71" t="s">
        <v>153</v>
      </c>
      <c r="G75" s="74" t="s">
        <v>17</v>
      </c>
      <c r="H75" s="95">
        <v>6</v>
      </c>
      <c r="I75" s="71"/>
      <c r="J75" s="108">
        <f t="shared" si="11"/>
        <v>6</v>
      </c>
      <c r="K75" s="95">
        <v>6</v>
      </c>
      <c r="L75" s="71"/>
      <c r="M75" s="108">
        <f t="shared" si="12"/>
        <v>6</v>
      </c>
      <c r="N75" s="108">
        <v>7</v>
      </c>
      <c r="O75" s="71"/>
      <c r="P75" s="108">
        <f t="shared" si="13"/>
        <v>7</v>
      </c>
      <c r="Q75" s="108">
        <v>4</v>
      </c>
      <c r="R75" s="71">
        <v>4</v>
      </c>
      <c r="S75" s="108">
        <f t="shared" si="14"/>
        <v>4</v>
      </c>
      <c r="T75" s="95">
        <v>5</v>
      </c>
      <c r="U75" s="95"/>
      <c r="V75" s="108">
        <f t="shared" si="15"/>
        <v>5</v>
      </c>
      <c r="W75" s="95">
        <v>5</v>
      </c>
      <c r="X75" s="95"/>
      <c r="Y75" s="108">
        <f t="shared" si="16"/>
        <v>5</v>
      </c>
      <c r="Z75" s="95">
        <v>7</v>
      </c>
      <c r="AA75" s="95"/>
      <c r="AB75" s="108">
        <f t="shared" si="17"/>
        <v>7</v>
      </c>
      <c r="AC75" s="114">
        <f t="shared" si="10"/>
        <v>5.57</v>
      </c>
      <c r="AD75" s="115" t="str">
        <f t="shared" si="18"/>
        <v>TB</v>
      </c>
    </row>
    <row r="76" spans="1:30" ht="20.25" customHeight="1">
      <c r="A76" s="71">
        <v>68</v>
      </c>
      <c r="B76" s="72" t="s">
        <v>295</v>
      </c>
      <c r="C76" s="145" t="s">
        <v>292</v>
      </c>
      <c r="D76" s="71" t="s">
        <v>294</v>
      </c>
      <c r="E76" s="73" t="s">
        <v>296</v>
      </c>
      <c r="F76" s="71" t="s">
        <v>54</v>
      </c>
      <c r="G76" s="74" t="s">
        <v>17</v>
      </c>
      <c r="H76" s="95">
        <v>8</v>
      </c>
      <c r="I76" s="71"/>
      <c r="J76" s="108">
        <f t="shared" si="11"/>
        <v>8</v>
      </c>
      <c r="K76" s="95">
        <v>7</v>
      </c>
      <c r="L76" s="71"/>
      <c r="M76" s="108">
        <f t="shared" si="12"/>
        <v>7</v>
      </c>
      <c r="N76" s="108">
        <v>6</v>
      </c>
      <c r="O76" s="71"/>
      <c r="P76" s="108">
        <f t="shared" si="13"/>
        <v>6</v>
      </c>
      <c r="Q76" s="108">
        <v>7</v>
      </c>
      <c r="R76" s="71"/>
      <c r="S76" s="108">
        <f t="shared" si="14"/>
        <v>7</v>
      </c>
      <c r="T76" s="95">
        <v>7</v>
      </c>
      <c r="U76" s="71"/>
      <c r="V76" s="108">
        <f t="shared" si="15"/>
        <v>7</v>
      </c>
      <c r="W76" s="95">
        <v>6</v>
      </c>
      <c r="X76" s="71"/>
      <c r="Y76" s="108">
        <f t="shared" si="16"/>
        <v>6</v>
      </c>
      <c r="Z76" s="95">
        <v>9</v>
      </c>
      <c r="AA76" s="71"/>
      <c r="AB76" s="108">
        <f t="shared" si="17"/>
        <v>9</v>
      </c>
      <c r="AC76" s="114">
        <f t="shared" si="10"/>
        <v>6.95</v>
      </c>
      <c r="AD76" s="115" t="str">
        <f t="shared" si="18"/>
        <v>TBK</v>
      </c>
    </row>
    <row r="77" spans="1:30" ht="20.25" customHeight="1">
      <c r="A77" s="71">
        <v>69</v>
      </c>
      <c r="B77" s="72" t="s">
        <v>298</v>
      </c>
      <c r="C77" s="145" t="s">
        <v>287</v>
      </c>
      <c r="D77" s="71" t="s">
        <v>297</v>
      </c>
      <c r="E77" s="73" t="s">
        <v>299</v>
      </c>
      <c r="F77" s="71" t="s">
        <v>300</v>
      </c>
      <c r="G77" s="74" t="s">
        <v>17</v>
      </c>
      <c r="H77" s="95">
        <v>9</v>
      </c>
      <c r="I77" s="71"/>
      <c r="J77" s="108">
        <f t="shared" si="11"/>
        <v>9</v>
      </c>
      <c r="K77" s="95">
        <v>7</v>
      </c>
      <c r="L77" s="71"/>
      <c r="M77" s="108">
        <f t="shared" si="12"/>
        <v>7</v>
      </c>
      <c r="N77" s="108">
        <v>7</v>
      </c>
      <c r="O77" s="71"/>
      <c r="P77" s="108">
        <f t="shared" si="13"/>
        <v>7</v>
      </c>
      <c r="Q77" s="108">
        <v>6</v>
      </c>
      <c r="R77" s="71"/>
      <c r="S77" s="108">
        <f t="shared" si="14"/>
        <v>6</v>
      </c>
      <c r="T77" s="95">
        <v>5</v>
      </c>
      <c r="U77" s="71"/>
      <c r="V77" s="108">
        <f t="shared" si="15"/>
        <v>5</v>
      </c>
      <c r="W77" s="95">
        <v>6</v>
      </c>
      <c r="X77" s="71"/>
      <c r="Y77" s="108">
        <f t="shared" si="16"/>
        <v>6</v>
      </c>
      <c r="Z77" s="95">
        <v>8</v>
      </c>
      <c r="AA77" s="71"/>
      <c r="AB77" s="108">
        <f t="shared" si="17"/>
        <v>8</v>
      </c>
      <c r="AC77" s="114">
        <f t="shared" si="10"/>
        <v>6.33</v>
      </c>
      <c r="AD77" s="115" t="str">
        <f t="shared" si="18"/>
        <v>TBK</v>
      </c>
    </row>
    <row r="78" spans="1:30" ht="20.25" customHeight="1">
      <c r="A78" s="71">
        <v>70</v>
      </c>
      <c r="B78" s="72" t="s">
        <v>302</v>
      </c>
      <c r="C78" s="145" t="s">
        <v>287</v>
      </c>
      <c r="D78" s="71" t="s">
        <v>301</v>
      </c>
      <c r="E78" s="73" t="s">
        <v>303</v>
      </c>
      <c r="F78" s="71" t="s">
        <v>77</v>
      </c>
      <c r="G78" s="74" t="s">
        <v>17</v>
      </c>
      <c r="H78" s="95">
        <v>5</v>
      </c>
      <c r="I78" s="71"/>
      <c r="J78" s="108">
        <f t="shared" si="11"/>
        <v>5</v>
      </c>
      <c r="K78" s="95">
        <v>6</v>
      </c>
      <c r="L78" s="71"/>
      <c r="M78" s="108">
        <f t="shared" si="12"/>
        <v>6</v>
      </c>
      <c r="N78" s="108">
        <v>7</v>
      </c>
      <c r="O78" s="71"/>
      <c r="P78" s="108">
        <f t="shared" si="13"/>
        <v>7</v>
      </c>
      <c r="Q78" s="108">
        <v>4</v>
      </c>
      <c r="R78" s="71">
        <v>5</v>
      </c>
      <c r="S78" s="108">
        <f t="shared" si="14"/>
        <v>5</v>
      </c>
      <c r="T78" s="95">
        <v>6</v>
      </c>
      <c r="U78" s="71"/>
      <c r="V78" s="108">
        <f t="shared" si="15"/>
        <v>6</v>
      </c>
      <c r="W78" s="95">
        <v>6</v>
      </c>
      <c r="X78" s="71"/>
      <c r="Y78" s="108">
        <f t="shared" si="16"/>
        <v>6</v>
      </c>
      <c r="Z78" s="95">
        <v>5</v>
      </c>
      <c r="AA78" s="71"/>
      <c r="AB78" s="108">
        <f t="shared" si="17"/>
        <v>5</v>
      </c>
      <c r="AC78" s="114">
        <f t="shared" si="10"/>
        <v>5.86</v>
      </c>
      <c r="AD78" s="115" t="str">
        <f t="shared" si="18"/>
        <v>TB</v>
      </c>
    </row>
    <row r="79" spans="1:30" ht="20.25" customHeight="1">
      <c r="A79" s="71">
        <v>71</v>
      </c>
      <c r="B79" s="72" t="s">
        <v>305</v>
      </c>
      <c r="C79" s="145" t="s">
        <v>306</v>
      </c>
      <c r="D79" s="71" t="s">
        <v>304</v>
      </c>
      <c r="E79" s="73" t="s">
        <v>307</v>
      </c>
      <c r="F79" s="71" t="s">
        <v>162</v>
      </c>
      <c r="G79" s="74" t="s">
        <v>17</v>
      </c>
      <c r="H79" s="95">
        <v>4</v>
      </c>
      <c r="I79" s="71">
        <v>7</v>
      </c>
      <c r="J79" s="108">
        <f t="shared" si="11"/>
        <v>7</v>
      </c>
      <c r="K79" s="95">
        <v>7</v>
      </c>
      <c r="L79" s="71"/>
      <c r="M79" s="108">
        <f t="shared" si="12"/>
        <v>7</v>
      </c>
      <c r="N79" s="108">
        <v>7</v>
      </c>
      <c r="O79" s="71"/>
      <c r="P79" s="108">
        <f t="shared" si="13"/>
        <v>7</v>
      </c>
      <c r="Q79" s="108" t="s">
        <v>484</v>
      </c>
      <c r="R79" s="71"/>
      <c r="S79" s="108" t="str">
        <f t="shared" si="14"/>
        <v>M</v>
      </c>
      <c r="T79" s="95">
        <v>5</v>
      </c>
      <c r="U79" s="71"/>
      <c r="V79" s="108">
        <f t="shared" si="15"/>
        <v>5</v>
      </c>
      <c r="W79" s="95">
        <v>6</v>
      </c>
      <c r="X79" s="71"/>
      <c r="Y79" s="108">
        <f t="shared" si="16"/>
        <v>6</v>
      </c>
      <c r="Z79" s="95">
        <v>7</v>
      </c>
      <c r="AA79" s="71"/>
      <c r="AB79" s="108">
        <f t="shared" si="17"/>
        <v>7</v>
      </c>
      <c r="AC79" s="114">
        <f t="shared" si="10"/>
        <v>7</v>
      </c>
      <c r="AD79" s="115" t="str">
        <f t="shared" si="18"/>
        <v>Khá</v>
      </c>
    </row>
    <row r="80" spans="1:30" ht="20.25" customHeight="1">
      <c r="A80" s="71">
        <v>72</v>
      </c>
      <c r="B80" s="72" t="s">
        <v>309</v>
      </c>
      <c r="C80" s="145" t="s">
        <v>310</v>
      </c>
      <c r="D80" s="71" t="s">
        <v>308</v>
      </c>
      <c r="E80" s="73" t="s">
        <v>311</v>
      </c>
      <c r="F80" s="71" t="s">
        <v>73</v>
      </c>
      <c r="G80" s="74" t="s">
        <v>17</v>
      </c>
      <c r="H80" s="95">
        <v>3</v>
      </c>
      <c r="I80" s="71">
        <v>8</v>
      </c>
      <c r="J80" s="108">
        <f t="shared" si="11"/>
        <v>8</v>
      </c>
      <c r="K80" s="95">
        <v>7</v>
      </c>
      <c r="L80" s="71"/>
      <c r="M80" s="108">
        <f t="shared" si="12"/>
        <v>7</v>
      </c>
      <c r="N80" s="108">
        <v>6</v>
      </c>
      <c r="O80" s="71"/>
      <c r="P80" s="108">
        <f t="shared" si="13"/>
        <v>6</v>
      </c>
      <c r="Q80" s="108">
        <v>8</v>
      </c>
      <c r="R80" s="71"/>
      <c r="S80" s="108">
        <f t="shared" si="14"/>
        <v>8</v>
      </c>
      <c r="T80" s="95">
        <v>4</v>
      </c>
      <c r="U80" s="71">
        <v>5</v>
      </c>
      <c r="V80" s="108">
        <f t="shared" si="15"/>
        <v>5</v>
      </c>
      <c r="W80" s="95">
        <v>7</v>
      </c>
      <c r="X80" s="71"/>
      <c r="Y80" s="108">
        <f t="shared" si="16"/>
        <v>7</v>
      </c>
      <c r="Z80" s="95">
        <v>0</v>
      </c>
      <c r="AA80" s="71">
        <v>7</v>
      </c>
      <c r="AB80" s="108">
        <f t="shared" si="17"/>
        <v>7</v>
      </c>
      <c r="AC80" s="114">
        <f t="shared" si="10"/>
        <v>6.52</v>
      </c>
      <c r="AD80" s="115" t="str">
        <f t="shared" si="18"/>
        <v>TBK</v>
      </c>
    </row>
    <row r="81" spans="1:30" ht="20.25" customHeight="1">
      <c r="A81" s="71">
        <v>73</v>
      </c>
      <c r="B81" s="72" t="s">
        <v>88</v>
      </c>
      <c r="C81" s="145" t="s">
        <v>313</v>
      </c>
      <c r="D81" s="71" t="s">
        <v>312</v>
      </c>
      <c r="E81" s="73" t="s">
        <v>314</v>
      </c>
      <c r="F81" s="71" t="s">
        <v>136</v>
      </c>
      <c r="G81" s="74" t="s">
        <v>17</v>
      </c>
      <c r="H81" s="95">
        <v>8</v>
      </c>
      <c r="I81" s="71"/>
      <c r="J81" s="108">
        <f t="shared" si="11"/>
        <v>8</v>
      </c>
      <c r="K81" s="95">
        <v>8</v>
      </c>
      <c r="L81" s="71"/>
      <c r="M81" s="108">
        <f t="shared" si="12"/>
        <v>8</v>
      </c>
      <c r="N81" s="108">
        <v>7</v>
      </c>
      <c r="O81" s="71"/>
      <c r="P81" s="108">
        <f t="shared" si="13"/>
        <v>7</v>
      </c>
      <c r="Q81" s="108">
        <v>5</v>
      </c>
      <c r="R81" s="71"/>
      <c r="S81" s="108">
        <f t="shared" si="14"/>
        <v>5</v>
      </c>
      <c r="T81" s="95">
        <v>4</v>
      </c>
      <c r="U81" s="71">
        <v>5</v>
      </c>
      <c r="V81" s="108">
        <f t="shared" si="15"/>
        <v>5</v>
      </c>
      <c r="W81" s="95">
        <v>6</v>
      </c>
      <c r="X81" s="71"/>
      <c r="Y81" s="108">
        <f t="shared" si="16"/>
        <v>6</v>
      </c>
      <c r="Z81" s="95">
        <v>5</v>
      </c>
      <c r="AA81" s="71"/>
      <c r="AB81" s="108">
        <f t="shared" si="17"/>
        <v>5</v>
      </c>
      <c r="AC81" s="114">
        <f t="shared" si="10"/>
        <v>5.9</v>
      </c>
      <c r="AD81" s="115" t="str">
        <f t="shared" si="18"/>
        <v>TB</v>
      </c>
    </row>
    <row r="82" spans="1:30" ht="20.25" customHeight="1">
      <c r="A82" s="71">
        <v>74</v>
      </c>
      <c r="B82" s="72" t="s">
        <v>316</v>
      </c>
      <c r="C82" s="145" t="s">
        <v>313</v>
      </c>
      <c r="D82" s="71" t="s">
        <v>315</v>
      </c>
      <c r="E82" s="73" t="s">
        <v>317</v>
      </c>
      <c r="F82" s="71" t="s">
        <v>68</v>
      </c>
      <c r="G82" s="74" t="s">
        <v>17</v>
      </c>
      <c r="H82" s="95">
        <v>7</v>
      </c>
      <c r="I82" s="71"/>
      <c r="J82" s="108">
        <f t="shared" si="11"/>
        <v>7</v>
      </c>
      <c r="K82" s="95">
        <v>6</v>
      </c>
      <c r="L82" s="71"/>
      <c r="M82" s="108">
        <f t="shared" si="12"/>
        <v>6</v>
      </c>
      <c r="N82" s="108">
        <v>7</v>
      </c>
      <c r="O82" s="71"/>
      <c r="P82" s="108">
        <f t="shared" si="13"/>
        <v>7</v>
      </c>
      <c r="Q82" s="108">
        <v>3</v>
      </c>
      <c r="R82" s="71">
        <v>4</v>
      </c>
      <c r="S82" s="108">
        <f t="shared" si="14"/>
        <v>4</v>
      </c>
      <c r="T82" s="95">
        <v>6</v>
      </c>
      <c r="U82" s="71"/>
      <c r="V82" s="108">
        <f t="shared" si="15"/>
        <v>6</v>
      </c>
      <c r="W82" s="95">
        <v>5</v>
      </c>
      <c r="X82" s="71"/>
      <c r="Y82" s="108">
        <f t="shared" si="16"/>
        <v>5</v>
      </c>
      <c r="Z82" s="95">
        <v>7</v>
      </c>
      <c r="AA82" s="71"/>
      <c r="AB82" s="108">
        <f t="shared" si="17"/>
        <v>7</v>
      </c>
      <c r="AC82" s="114">
        <f t="shared" si="10"/>
        <v>5.81</v>
      </c>
      <c r="AD82" s="115" t="str">
        <f t="shared" si="18"/>
        <v>TB</v>
      </c>
    </row>
    <row r="83" spans="1:30" ht="20.25" customHeight="1">
      <c r="A83" s="71">
        <v>75</v>
      </c>
      <c r="B83" s="72" t="s">
        <v>319</v>
      </c>
      <c r="C83" s="145" t="s">
        <v>320</v>
      </c>
      <c r="D83" s="71" t="s">
        <v>318</v>
      </c>
      <c r="E83" s="73" t="s">
        <v>321</v>
      </c>
      <c r="F83" s="71" t="s">
        <v>162</v>
      </c>
      <c r="G83" s="74" t="s">
        <v>17</v>
      </c>
      <c r="H83" s="95">
        <v>6</v>
      </c>
      <c r="I83" s="71"/>
      <c r="J83" s="108">
        <f t="shared" si="11"/>
        <v>6</v>
      </c>
      <c r="K83" s="95">
        <v>7</v>
      </c>
      <c r="L83" s="71"/>
      <c r="M83" s="108">
        <f t="shared" si="12"/>
        <v>7</v>
      </c>
      <c r="N83" s="108">
        <v>7</v>
      </c>
      <c r="O83" s="71"/>
      <c r="P83" s="108">
        <f t="shared" si="13"/>
        <v>7</v>
      </c>
      <c r="Q83" s="108">
        <v>6</v>
      </c>
      <c r="R83" s="71"/>
      <c r="S83" s="108">
        <f t="shared" si="14"/>
        <v>6</v>
      </c>
      <c r="T83" s="95">
        <v>6</v>
      </c>
      <c r="U83" s="71"/>
      <c r="V83" s="108">
        <f t="shared" si="15"/>
        <v>6</v>
      </c>
      <c r="W83" s="95">
        <v>5</v>
      </c>
      <c r="X83" s="71"/>
      <c r="Y83" s="108">
        <f t="shared" si="16"/>
        <v>5</v>
      </c>
      <c r="Z83" s="95">
        <v>5</v>
      </c>
      <c r="AA83" s="71"/>
      <c r="AB83" s="108">
        <f t="shared" si="17"/>
        <v>5</v>
      </c>
      <c r="AC83" s="114">
        <f t="shared" si="10"/>
        <v>5.95</v>
      </c>
      <c r="AD83" s="115" t="str">
        <f t="shared" si="18"/>
        <v>TB</v>
      </c>
    </row>
    <row r="84" spans="1:30" ht="20.25" customHeight="1">
      <c r="A84" s="71">
        <v>76</v>
      </c>
      <c r="B84" s="72" t="s">
        <v>323</v>
      </c>
      <c r="C84" s="145" t="s">
        <v>324</v>
      </c>
      <c r="D84" s="71" t="s">
        <v>322</v>
      </c>
      <c r="E84" s="73" t="s">
        <v>203</v>
      </c>
      <c r="F84" s="71" t="s">
        <v>25</v>
      </c>
      <c r="G84" s="74" t="s">
        <v>17</v>
      </c>
      <c r="H84" s="95">
        <v>5</v>
      </c>
      <c r="I84" s="71"/>
      <c r="J84" s="108">
        <f t="shared" si="11"/>
        <v>5</v>
      </c>
      <c r="K84" s="95">
        <v>7</v>
      </c>
      <c r="L84" s="71"/>
      <c r="M84" s="108">
        <f t="shared" si="12"/>
        <v>7</v>
      </c>
      <c r="N84" s="108">
        <v>6</v>
      </c>
      <c r="O84" s="71"/>
      <c r="P84" s="108">
        <f t="shared" si="13"/>
        <v>6</v>
      </c>
      <c r="Q84" s="108">
        <v>4</v>
      </c>
      <c r="R84" s="71">
        <v>5</v>
      </c>
      <c r="S84" s="108">
        <f t="shared" si="14"/>
        <v>5</v>
      </c>
      <c r="T84" s="95">
        <v>6</v>
      </c>
      <c r="U84" s="71"/>
      <c r="V84" s="108">
        <f t="shared" si="15"/>
        <v>6</v>
      </c>
      <c r="W84" s="95">
        <v>6</v>
      </c>
      <c r="X84" s="71"/>
      <c r="Y84" s="108">
        <f t="shared" si="16"/>
        <v>6</v>
      </c>
      <c r="Z84" s="95">
        <v>5</v>
      </c>
      <c r="AA84" s="71"/>
      <c r="AB84" s="108">
        <f t="shared" si="17"/>
        <v>5</v>
      </c>
      <c r="AC84" s="114">
        <f t="shared" si="10"/>
        <v>5.86</v>
      </c>
      <c r="AD84" s="115" t="str">
        <f t="shared" si="18"/>
        <v>TB</v>
      </c>
    </row>
    <row r="85" spans="1:30" ht="20.25" customHeight="1">
      <c r="A85" s="71">
        <v>77</v>
      </c>
      <c r="B85" s="72" t="s">
        <v>142</v>
      </c>
      <c r="C85" s="145" t="s">
        <v>326</v>
      </c>
      <c r="D85" s="71" t="s">
        <v>325</v>
      </c>
      <c r="E85" s="73" t="s">
        <v>98</v>
      </c>
      <c r="F85" s="71" t="s">
        <v>327</v>
      </c>
      <c r="G85" s="74" t="s">
        <v>17</v>
      </c>
      <c r="H85" s="95">
        <v>5</v>
      </c>
      <c r="I85" s="71"/>
      <c r="J85" s="108">
        <f t="shared" si="11"/>
        <v>5</v>
      </c>
      <c r="K85" s="95">
        <v>7</v>
      </c>
      <c r="L85" s="71"/>
      <c r="M85" s="108">
        <f t="shared" si="12"/>
        <v>7</v>
      </c>
      <c r="N85" s="108">
        <v>8</v>
      </c>
      <c r="O85" s="71"/>
      <c r="P85" s="108">
        <f t="shared" si="13"/>
        <v>8</v>
      </c>
      <c r="Q85" s="108">
        <v>7</v>
      </c>
      <c r="R85" s="71"/>
      <c r="S85" s="108">
        <f t="shared" si="14"/>
        <v>7</v>
      </c>
      <c r="T85" s="95">
        <v>7</v>
      </c>
      <c r="U85" s="71"/>
      <c r="V85" s="108">
        <f t="shared" si="15"/>
        <v>7</v>
      </c>
      <c r="W85" s="95">
        <v>7</v>
      </c>
      <c r="X85" s="71"/>
      <c r="Y85" s="108">
        <f t="shared" si="16"/>
        <v>7</v>
      </c>
      <c r="Z85" s="95">
        <v>7</v>
      </c>
      <c r="AA85" s="71"/>
      <c r="AB85" s="108">
        <f t="shared" si="17"/>
        <v>7</v>
      </c>
      <c r="AC85" s="114">
        <f t="shared" si="10"/>
        <v>7.14</v>
      </c>
      <c r="AD85" s="115" t="str">
        <f t="shared" si="18"/>
        <v>Khá</v>
      </c>
    </row>
    <row r="86" spans="1:30" ht="20.25" customHeight="1">
      <c r="A86" s="71">
        <v>78</v>
      </c>
      <c r="B86" s="72" t="s">
        <v>329</v>
      </c>
      <c r="C86" s="145" t="s">
        <v>326</v>
      </c>
      <c r="D86" s="71" t="s">
        <v>328</v>
      </c>
      <c r="E86" s="73" t="s">
        <v>330</v>
      </c>
      <c r="F86" s="71" t="s">
        <v>25</v>
      </c>
      <c r="G86" s="74" t="s">
        <v>17</v>
      </c>
      <c r="H86" s="95">
        <v>4</v>
      </c>
      <c r="I86" s="71">
        <v>7</v>
      </c>
      <c r="J86" s="108">
        <f t="shared" si="11"/>
        <v>7</v>
      </c>
      <c r="K86" s="95">
        <v>6</v>
      </c>
      <c r="L86" s="71"/>
      <c r="M86" s="108">
        <f t="shared" si="12"/>
        <v>6</v>
      </c>
      <c r="N86" s="108">
        <v>7</v>
      </c>
      <c r="O86" s="71"/>
      <c r="P86" s="108">
        <f t="shared" si="13"/>
        <v>7</v>
      </c>
      <c r="Q86" s="108">
        <v>4</v>
      </c>
      <c r="R86" s="71">
        <v>3</v>
      </c>
      <c r="S86" s="108">
        <f t="shared" si="14"/>
        <v>4</v>
      </c>
      <c r="T86" s="95">
        <v>4</v>
      </c>
      <c r="U86" s="71">
        <v>6</v>
      </c>
      <c r="V86" s="108">
        <f t="shared" si="15"/>
        <v>6</v>
      </c>
      <c r="W86" s="95">
        <v>6</v>
      </c>
      <c r="X86" s="71"/>
      <c r="Y86" s="108">
        <f t="shared" si="16"/>
        <v>6</v>
      </c>
      <c r="Z86" s="95">
        <v>6</v>
      </c>
      <c r="AA86" s="71"/>
      <c r="AB86" s="108">
        <f t="shared" si="17"/>
        <v>6</v>
      </c>
      <c r="AC86" s="114">
        <f t="shared" si="10"/>
        <v>5.86</v>
      </c>
      <c r="AD86" s="115" t="str">
        <f t="shared" si="18"/>
        <v>TB</v>
      </c>
    </row>
    <row r="87" spans="1:30" ht="20.25" customHeight="1">
      <c r="A87" s="71">
        <v>79</v>
      </c>
      <c r="B87" s="72" t="s">
        <v>332</v>
      </c>
      <c r="C87" s="145" t="s">
        <v>333</v>
      </c>
      <c r="D87" s="71" t="s">
        <v>331</v>
      </c>
      <c r="E87" s="73" t="s">
        <v>118</v>
      </c>
      <c r="F87" s="71" t="s">
        <v>334</v>
      </c>
      <c r="G87" s="74" t="s">
        <v>17</v>
      </c>
      <c r="H87" s="95">
        <v>6</v>
      </c>
      <c r="I87" s="71"/>
      <c r="J87" s="108">
        <f t="shared" si="11"/>
        <v>6</v>
      </c>
      <c r="K87" s="95">
        <v>7</v>
      </c>
      <c r="L87" s="71"/>
      <c r="M87" s="108">
        <f t="shared" si="12"/>
        <v>7</v>
      </c>
      <c r="N87" s="108">
        <v>7</v>
      </c>
      <c r="O87" s="71"/>
      <c r="P87" s="108">
        <f t="shared" si="13"/>
        <v>7</v>
      </c>
      <c r="Q87" s="108">
        <v>9</v>
      </c>
      <c r="R87" s="71"/>
      <c r="S87" s="108">
        <f t="shared" si="14"/>
        <v>9</v>
      </c>
      <c r="T87" s="95">
        <v>7</v>
      </c>
      <c r="U87" s="95"/>
      <c r="V87" s="108">
        <f t="shared" si="15"/>
        <v>7</v>
      </c>
      <c r="W87" s="95">
        <v>6</v>
      </c>
      <c r="X87" s="95"/>
      <c r="Y87" s="108">
        <f t="shared" si="16"/>
        <v>6</v>
      </c>
      <c r="Z87" s="95">
        <v>6</v>
      </c>
      <c r="AA87" s="95"/>
      <c r="AB87" s="108">
        <f t="shared" si="17"/>
        <v>6</v>
      </c>
      <c r="AC87" s="114">
        <f t="shared" si="10"/>
        <v>6.95</v>
      </c>
      <c r="AD87" s="115" t="str">
        <f t="shared" si="18"/>
        <v>TBK</v>
      </c>
    </row>
    <row r="88" spans="1:30" ht="20.25" customHeight="1">
      <c r="A88" s="71">
        <v>80</v>
      </c>
      <c r="B88" s="72" t="s">
        <v>336</v>
      </c>
      <c r="C88" s="145" t="s">
        <v>333</v>
      </c>
      <c r="D88" s="71" t="s">
        <v>335</v>
      </c>
      <c r="E88" s="73" t="s">
        <v>311</v>
      </c>
      <c r="F88" s="71" t="s">
        <v>19</v>
      </c>
      <c r="G88" s="74" t="s">
        <v>17</v>
      </c>
      <c r="H88" s="95">
        <v>4</v>
      </c>
      <c r="I88" s="71">
        <v>7</v>
      </c>
      <c r="J88" s="108">
        <f t="shared" si="11"/>
        <v>7</v>
      </c>
      <c r="K88" s="95">
        <v>6</v>
      </c>
      <c r="L88" s="71"/>
      <c r="M88" s="108">
        <f t="shared" si="12"/>
        <v>6</v>
      </c>
      <c r="N88" s="108">
        <v>6</v>
      </c>
      <c r="O88" s="71"/>
      <c r="P88" s="108">
        <f t="shared" si="13"/>
        <v>6</v>
      </c>
      <c r="Q88" s="108">
        <v>4</v>
      </c>
      <c r="R88" s="71">
        <v>5</v>
      </c>
      <c r="S88" s="108">
        <f t="shared" si="14"/>
        <v>5</v>
      </c>
      <c r="T88" s="95">
        <v>5</v>
      </c>
      <c r="U88" s="71"/>
      <c r="V88" s="108">
        <f t="shared" si="15"/>
        <v>5</v>
      </c>
      <c r="W88" s="95">
        <v>6</v>
      </c>
      <c r="X88" s="71"/>
      <c r="Y88" s="108">
        <f t="shared" si="16"/>
        <v>6</v>
      </c>
      <c r="Z88" s="95">
        <v>7</v>
      </c>
      <c r="AA88" s="71"/>
      <c r="AB88" s="108">
        <f t="shared" si="17"/>
        <v>7</v>
      </c>
      <c r="AC88" s="114">
        <f t="shared" si="10"/>
        <v>5.76</v>
      </c>
      <c r="AD88" s="115" t="str">
        <f t="shared" si="18"/>
        <v>TB</v>
      </c>
    </row>
    <row r="89" spans="1:30" ht="20.25" customHeight="1">
      <c r="A89" s="71">
        <v>81</v>
      </c>
      <c r="B89" s="72" t="s">
        <v>338</v>
      </c>
      <c r="C89" s="145" t="s">
        <v>339</v>
      </c>
      <c r="D89" s="71" t="s">
        <v>337</v>
      </c>
      <c r="E89" s="73" t="s">
        <v>340</v>
      </c>
      <c r="F89" s="71" t="s">
        <v>136</v>
      </c>
      <c r="G89" s="74" t="s">
        <v>17</v>
      </c>
      <c r="H89" s="95">
        <v>9</v>
      </c>
      <c r="I89" s="71"/>
      <c r="J89" s="108">
        <f t="shared" si="11"/>
        <v>9</v>
      </c>
      <c r="K89" s="95">
        <v>7</v>
      </c>
      <c r="L89" s="71"/>
      <c r="M89" s="108">
        <f t="shared" si="12"/>
        <v>7</v>
      </c>
      <c r="N89" s="108">
        <v>6</v>
      </c>
      <c r="O89" s="71"/>
      <c r="P89" s="108">
        <f t="shared" si="13"/>
        <v>6</v>
      </c>
      <c r="Q89" s="108">
        <v>4</v>
      </c>
      <c r="R89" s="71">
        <v>5</v>
      </c>
      <c r="S89" s="108">
        <f t="shared" si="14"/>
        <v>5</v>
      </c>
      <c r="T89" s="95">
        <v>5</v>
      </c>
      <c r="U89" s="71"/>
      <c r="V89" s="108">
        <f t="shared" si="15"/>
        <v>5</v>
      </c>
      <c r="W89" s="95">
        <v>7</v>
      </c>
      <c r="X89" s="71"/>
      <c r="Y89" s="108">
        <f t="shared" si="16"/>
        <v>7</v>
      </c>
      <c r="Z89" s="95">
        <v>5</v>
      </c>
      <c r="AA89" s="71"/>
      <c r="AB89" s="108">
        <f t="shared" si="17"/>
        <v>5</v>
      </c>
      <c r="AC89" s="114">
        <f t="shared" si="10"/>
        <v>5.81</v>
      </c>
      <c r="AD89" s="115" t="str">
        <f t="shared" si="18"/>
        <v>TB</v>
      </c>
    </row>
    <row r="90" spans="1:30" ht="20.25" customHeight="1">
      <c r="A90" s="71">
        <v>82</v>
      </c>
      <c r="B90" s="72" t="s">
        <v>88</v>
      </c>
      <c r="C90" s="145" t="s">
        <v>339</v>
      </c>
      <c r="D90" s="71" t="s">
        <v>341</v>
      </c>
      <c r="E90" s="73" t="s">
        <v>342</v>
      </c>
      <c r="F90" s="71" t="s">
        <v>136</v>
      </c>
      <c r="G90" s="74" t="s">
        <v>17</v>
      </c>
      <c r="H90" s="95">
        <v>8</v>
      </c>
      <c r="I90" s="71"/>
      <c r="J90" s="108">
        <f t="shared" si="11"/>
        <v>8</v>
      </c>
      <c r="K90" s="95">
        <v>7</v>
      </c>
      <c r="L90" s="71"/>
      <c r="M90" s="108">
        <f t="shared" si="12"/>
        <v>7</v>
      </c>
      <c r="N90" s="108">
        <v>6</v>
      </c>
      <c r="O90" s="71"/>
      <c r="P90" s="108">
        <f t="shared" si="13"/>
        <v>6</v>
      </c>
      <c r="Q90" s="108">
        <v>6</v>
      </c>
      <c r="R90" s="71"/>
      <c r="S90" s="108">
        <f t="shared" si="14"/>
        <v>6</v>
      </c>
      <c r="T90" s="95">
        <v>5</v>
      </c>
      <c r="U90" s="71"/>
      <c r="V90" s="108">
        <f t="shared" si="15"/>
        <v>5</v>
      </c>
      <c r="W90" s="95">
        <v>7</v>
      </c>
      <c r="X90" s="71"/>
      <c r="Y90" s="108">
        <f t="shared" si="16"/>
        <v>7</v>
      </c>
      <c r="Z90" s="95">
        <v>5</v>
      </c>
      <c r="AA90" s="71"/>
      <c r="AB90" s="108">
        <f t="shared" si="17"/>
        <v>5</v>
      </c>
      <c r="AC90" s="114">
        <f t="shared" si="10"/>
        <v>5.95</v>
      </c>
      <c r="AD90" s="115" t="str">
        <f t="shared" si="18"/>
        <v>TB</v>
      </c>
    </row>
    <row r="91" spans="1:30" ht="20.25" customHeight="1">
      <c r="A91" s="71">
        <v>83</v>
      </c>
      <c r="B91" s="72" t="s">
        <v>344</v>
      </c>
      <c r="C91" s="145" t="s">
        <v>345</v>
      </c>
      <c r="D91" s="71" t="s">
        <v>343</v>
      </c>
      <c r="E91" s="73" t="s">
        <v>53</v>
      </c>
      <c r="F91" s="71" t="s">
        <v>193</v>
      </c>
      <c r="G91" s="74" t="s">
        <v>23</v>
      </c>
      <c r="H91" s="95">
        <v>8</v>
      </c>
      <c r="I91" s="71"/>
      <c r="J91" s="108">
        <f t="shared" si="11"/>
        <v>8</v>
      </c>
      <c r="K91" s="95">
        <v>7</v>
      </c>
      <c r="L91" s="71"/>
      <c r="M91" s="108">
        <f t="shared" si="12"/>
        <v>7</v>
      </c>
      <c r="N91" s="108">
        <v>7</v>
      </c>
      <c r="O91" s="71"/>
      <c r="P91" s="108">
        <f t="shared" si="13"/>
        <v>7</v>
      </c>
      <c r="Q91" s="108">
        <v>8</v>
      </c>
      <c r="R91" s="71"/>
      <c r="S91" s="108">
        <f t="shared" si="14"/>
        <v>8</v>
      </c>
      <c r="T91" s="95">
        <v>5</v>
      </c>
      <c r="U91" s="71"/>
      <c r="V91" s="108">
        <f t="shared" si="15"/>
        <v>5</v>
      </c>
      <c r="W91" s="95">
        <v>6</v>
      </c>
      <c r="X91" s="71"/>
      <c r="Y91" s="108">
        <f t="shared" si="16"/>
        <v>6</v>
      </c>
      <c r="Z91" s="95">
        <v>4</v>
      </c>
      <c r="AA91" s="71">
        <v>7</v>
      </c>
      <c r="AB91" s="108">
        <f t="shared" si="17"/>
        <v>7</v>
      </c>
      <c r="AC91" s="114">
        <f t="shared" si="10"/>
        <v>6.48</v>
      </c>
      <c r="AD91" s="115" t="str">
        <f t="shared" si="18"/>
        <v>TBK</v>
      </c>
    </row>
    <row r="92" spans="1:30" ht="20.25" customHeight="1">
      <c r="A92" s="71">
        <v>84</v>
      </c>
      <c r="B92" s="72" t="s">
        <v>347</v>
      </c>
      <c r="C92" s="145" t="s">
        <v>348</v>
      </c>
      <c r="D92" s="71" t="s">
        <v>346</v>
      </c>
      <c r="E92" s="73" t="s">
        <v>349</v>
      </c>
      <c r="F92" s="71" t="s">
        <v>45</v>
      </c>
      <c r="G92" s="74" t="s">
        <v>17</v>
      </c>
      <c r="H92" s="95">
        <v>6</v>
      </c>
      <c r="I92" s="71"/>
      <c r="J92" s="108">
        <f t="shared" si="11"/>
        <v>6</v>
      </c>
      <c r="K92" s="95">
        <v>6</v>
      </c>
      <c r="L92" s="71"/>
      <c r="M92" s="108">
        <f t="shared" si="12"/>
        <v>6</v>
      </c>
      <c r="N92" s="108">
        <v>0</v>
      </c>
      <c r="O92" s="71"/>
      <c r="P92" s="108">
        <f t="shared" si="13"/>
        <v>0</v>
      </c>
      <c r="Q92" s="108">
        <v>2</v>
      </c>
      <c r="R92" s="71">
        <v>3</v>
      </c>
      <c r="S92" s="108">
        <f t="shared" si="14"/>
        <v>3</v>
      </c>
      <c r="T92" s="95">
        <v>5</v>
      </c>
      <c r="U92" s="71"/>
      <c r="V92" s="108">
        <f t="shared" si="15"/>
        <v>5</v>
      </c>
      <c r="W92" s="95">
        <v>5</v>
      </c>
      <c r="X92" s="71"/>
      <c r="Y92" s="108">
        <f t="shared" si="16"/>
        <v>5</v>
      </c>
      <c r="Z92" s="95">
        <v>5</v>
      </c>
      <c r="AA92" s="71"/>
      <c r="AB92" s="108">
        <f t="shared" si="17"/>
        <v>5</v>
      </c>
      <c r="AC92" s="114">
        <f t="shared" si="10"/>
        <v>4.14</v>
      </c>
      <c r="AD92" s="115" t="str">
        <f t="shared" si="18"/>
        <v>Yếu</v>
      </c>
    </row>
    <row r="93" spans="1:30" ht="20.25" customHeight="1">
      <c r="A93" s="71">
        <v>85</v>
      </c>
      <c r="B93" s="72" t="s">
        <v>351</v>
      </c>
      <c r="C93" s="145" t="s">
        <v>348</v>
      </c>
      <c r="D93" s="71" t="s">
        <v>350</v>
      </c>
      <c r="E93" s="73" t="s">
        <v>340</v>
      </c>
      <c r="F93" s="71" t="s">
        <v>204</v>
      </c>
      <c r="G93" s="74" t="s">
        <v>17</v>
      </c>
      <c r="H93" s="95">
        <v>7</v>
      </c>
      <c r="I93" s="71"/>
      <c r="J93" s="108">
        <f t="shared" si="11"/>
        <v>7</v>
      </c>
      <c r="K93" s="95">
        <v>7</v>
      </c>
      <c r="L93" s="71"/>
      <c r="M93" s="108">
        <f t="shared" si="12"/>
        <v>7</v>
      </c>
      <c r="N93" s="108">
        <v>6</v>
      </c>
      <c r="O93" s="71"/>
      <c r="P93" s="108">
        <f t="shared" si="13"/>
        <v>6</v>
      </c>
      <c r="Q93" s="108">
        <v>6</v>
      </c>
      <c r="R93" s="71"/>
      <c r="S93" s="108">
        <f t="shared" si="14"/>
        <v>6</v>
      </c>
      <c r="T93" s="95">
        <v>6</v>
      </c>
      <c r="U93" s="71"/>
      <c r="V93" s="108">
        <f t="shared" si="15"/>
        <v>6</v>
      </c>
      <c r="W93" s="95">
        <v>6</v>
      </c>
      <c r="X93" s="71"/>
      <c r="Y93" s="108">
        <f t="shared" si="16"/>
        <v>6</v>
      </c>
      <c r="Z93" s="95">
        <v>5</v>
      </c>
      <c r="AA93" s="71"/>
      <c r="AB93" s="108">
        <f t="shared" si="17"/>
        <v>5</v>
      </c>
      <c r="AC93" s="114">
        <f t="shared" si="10"/>
        <v>6</v>
      </c>
      <c r="AD93" s="115" t="str">
        <f t="shared" si="18"/>
        <v>TBK</v>
      </c>
    </row>
    <row r="94" spans="1:30" s="141" customFormat="1" ht="20.25" customHeight="1">
      <c r="A94" s="71">
        <v>86</v>
      </c>
      <c r="B94" s="137" t="s">
        <v>353</v>
      </c>
      <c r="C94" s="146" t="s">
        <v>16</v>
      </c>
      <c r="D94" s="138" t="s">
        <v>352</v>
      </c>
      <c r="E94" s="139" t="s">
        <v>391</v>
      </c>
      <c r="F94" s="140" t="s">
        <v>354</v>
      </c>
      <c r="G94" s="74" t="s">
        <v>23</v>
      </c>
      <c r="H94" s="95">
        <v>6</v>
      </c>
      <c r="I94" s="71"/>
      <c r="J94" s="108">
        <f t="shared" si="11"/>
        <v>6</v>
      </c>
      <c r="K94" s="95">
        <v>7</v>
      </c>
      <c r="L94" s="71"/>
      <c r="M94" s="108">
        <f t="shared" si="12"/>
        <v>7</v>
      </c>
      <c r="N94" s="108">
        <v>6</v>
      </c>
      <c r="O94" s="71"/>
      <c r="P94" s="108">
        <f t="shared" si="13"/>
        <v>6</v>
      </c>
      <c r="Q94" s="108">
        <v>4</v>
      </c>
      <c r="R94" s="71"/>
      <c r="S94" s="108">
        <f t="shared" si="14"/>
        <v>4</v>
      </c>
      <c r="T94" s="95">
        <v>6</v>
      </c>
      <c r="U94" s="71"/>
      <c r="V94" s="108">
        <f t="shared" si="15"/>
        <v>6</v>
      </c>
      <c r="W94" s="95">
        <v>8</v>
      </c>
      <c r="X94" s="71"/>
      <c r="Y94" s="108">
        <f t="shared" si="16"/>
        <v>8</v>
      </c>
      <c r="Z94" s="95">
        <v>7</v>
      </c>
      <c r="AA94" s="71"/>
      <c r="AB94" s="108">
        <f t="shared" si="17"/>
        <v>7</v>
      </c>
      <c r="AC94" s="114">
        <f t="shared" si="10"/>
        <v>6.38</v>
      </c>
      <c r="AD94" s="115" t="str">
        <f t="shared" si="18"/>
        <v>TBK</v>
      </c>
    </row>
    <row r="95" spans="1:30" s="141" customFormat="1" ht="20.25" customHeight="1">
      <c r="A95" s="75">
        <v>87</v>
      </c>
      <c r="B95" s="119" t="s">
        <v>356</v>
      </c>
      <c r="C95" s="147" t="s">
        <v>357</v>
      </c>
      <c r="D95" s="75">
        <v>409180176</v>
      </c>
      <c r="E95" s="142" t="s">
        <v>392</v>
      </c>
      <c r="F95" s="75" t="s">
        <v>272</v>
      </c>
      <c r="G95" s="76" t="s">
        <v>23</v>
      </c>
      <c r="H95" s="109">
        <v>8</v>
      </c>
      <c r="I95" s="75"/>
      <c r="J95" s="110">
        <f>IF(I95="",H95,IF(AND(I95&gt;=5,I95&gt;H95),I95,MAX(H95,I95)))</f>
        <v>8</v>
      </c>
      <c r="K95" s="109">
        <v>7</v>
      </c>
      <c r="L95" s="75"/>
      <c r="M95" s="110">
        <f>IF(L95="",K95,IF(AND(L95&gt;=5,L95&gt;K95),L95,MAX(K95,L95)))</f>
        <v>7</v>
      </c>
      <c r="N95" s="110">
        <v>5</v>
      </c>
      <c r="O95" s="75"/>
      <c r="P95" s="110">
        <f>IF(O95="",N95,IF(AND(O95&gt;=5,O95&gt;N95),O95,MAX(N95,O95)))</f>
        <v>5</v>
      </c>
      <c r="Q95" s="110">
        <v>2</v>
      </c>
      <c r="R95" s="75"/>
      <c r="S95" s="110">
        <f>IF(R95="",Q95,IF(AND(R95&gt;=5,R95&gt;Q95),R95,MAX(Q95,R95)))</f>
        <v>2</v>
      </c>
      <c r="T95" s="109">
        <v>5</v>
      </c>
      <c r="U95" s="75"/>
      <c r="V95" s="110">
        <f>IF(U95="",T95,IF(AND(U95&gt;=5,U95&gt;T95),U95,MAX(T95,U95)))</f>
        <v>5</v>
      </c>
      <c r="W95" s="109">
        <v>6</v>
      </c>
      <c r="X95" s="75"/>
      <c r="Y95" s="110">
        <f>IF(X95="",W95,IF(AND(X95&gt;=5,X95&gt;W95),X95,MAX(W95,X95)))</f>
        <v>6</v>
      </c>
      <c r="Z95" s="109">
        <v>3</v>
      </c>
      <c r="AA95" s="75"/>
      <c r="AB95" s="110">
        <f>IF(AA95="",Z95,IF(AND(AA95&gt;=5,AA95&gt;Z95),AA95,MAX(Z95,AA95)))</f>
        <v>3</v>
      </c>
      <c r="AC95" s="116">
        <f t="shared" si="10"/>
        <v>4.76</v>
      </c>
      <c r="AD95" s="117" t="str">
        <f t="shared" si="18"/>
        <v>Yếu</v>
      </c>
    </row>
    <row r="96" spans="1:25" s="82" customFormat="1" ht="33.75" customHeight="1">
      <c r="A96" s="77"/>
      <c r="B96" s="78"/>
      <c r="C96" s="78"/>
      <c r="D96" s="79"/>
      <c r="E96" s="80"/>
      <c r="F96" s="79"/>
      <c r="G96" s="81"/>
      <c r="H96" s="96"/>
      <c r="I96" s="96"/>
      <c r="J96" s="96"/>
      <c r="K96" s="96"/>
      <c r="L96" s="96"/>
      <c r="M96" s="96"/>
      <c r="N96" s="96"/>
      <c r="O96" s="96"/>
      <c r="P96" s="102"/>
      <c r="Q96" s="102"/>
      <c r="S96" s="102"/>
      <c r="T96" s="102"/>
      <c r="U96" s="102"/>
      <c r="V96" s="102"/>
      <c r="Y96" s="87"/>
    </row>
    <row r="97" spans="1:25" s="82" customFormat="1" ht="15" customHeight="1">
      <c r="A97" s="77"/>
      <c r="B97" s="78"/>
      <c r="D97" s="87" t="s">
        <v>382</v>
      </c>
      <c r="E97" s="83"/>
      <c r="F97" s="83"/>
      <c r="G97" s="84"/>
      <c r="H97" s="96"/>
      <c r="I97" s="96"/>
      <c r="J97" s="96"/>
      <c r="K97" s="96"/>
      <c r="L97" s="96"/>
      <c r="M97" s="96"/>
      <c r="N97" s="96"/>
      <c r="O97" s="96"/>
      <c r="P97" s="102"/>
      <c r="Q97" s="102"/>
      <c r="S97" s="102"/>
      <c r="T97" s="102"/>
      <c r="U97" s="102"/>
      <c r="V97" s="102"/>
      <c r="Y97" s="87"/>
    </row>
    <row r="98" spans="1:25" s="82" customFormat="1" ht="15" customHeight="1">
      <c r="A98" s="77"/>
      <c r="D98" s="85" t="s">
        <v>383</v>
      </c>
      <c r="E98" s="77"/>
      <c r="F98" s="77"/>
      <c r="G98" s="86"/>
      <c r="H98" s="96"/>
      <c r="I98" s="96"/>
      <c r="J98" s="96"/>
      <c r="K98" s="96"/>
      <c r="L98" s="96"/>
      <c r="M98" s="96"/>
      <c r="N98" s="96"/>
      <c r="O98" s="96"/>
      <c r="P98" s="102"/>
      <c r="Q98" s="102"/>
      <c r="S98" s="102"/>
      <c r="T98" s="102"/>
      <c r="U98" s="102"/>
      <c r="V98" s="102"/>
      <c r="Y98" s="88"/>
    </row>
    <row r="99" spans="1:29" s="82" customFormat="1" ht="15.75">
      <c r="A99" s="77"/>
      <c r="D99" s="87"/>
      <c r="E99" s="77"/>
      <c r="F99" s="77"/>
      <c r="G99" s="86"/>
      <c r="H99" s="96"/>
      <c r="I99" s="96"/>
      <c r="J99" s="96"/>
      <c r="K99" s="96"/>
      <c r="L99" s="96"/>
      <c r="M99" s="96"/>
      <c r="N99" s="96"/>
      <c r="O99" s="96"/>
      <c r="P99" s="102"/>
      <c r="Q99" s="102"/>
      <c r="S99" s="102"/>
      <c r="T99" s="102"/>
      <c r="U99" s="102"/>
      <c r="V99" s="102"/>
      <c r="W99" s="88"/>
      <c r="Z99" s="88"/>
      <c r="AC99" s="88"/>
    </row>
    <row r="100" spans="1:29" s="82" customFormat="1" ht="22.5" customHeight="1">
      <c r="A100" s="77"/>
      <c r="C100" s="88"/>
      <c r="D100" s="88"/>
      <c r="E100" s="77"/>
      <c r="F100" s="77"/>
      <c r="G100" s="86"/>
      <c r="H100" s="96"/>
      <c r="I100" s="96"/>
      <c r="J100" s="96"/>
      <c r="K100" s="96"/>
      <c r="L100" s="96"/>
      <c r="M100" s="96"/>
      <c r="N100" s="96"/>
      <c r="O100" s="96"/>
      <c r="P100" s="102"/>
      <c r="Q100" s="102"/>
      <c r="S100" s="102"/>
      <c r="T100" s="102"/>
      <c r="U100" s="102"/>
      <c r="V100" s="102"/>
      <c r="W100" s="88"/>
      <c r="Z100" s="88"/>
      <c r="AC100" s="88"/>
    </row>
    <row r="101" spans="1:29" s="82" customFormat="1" ht="15.75">
      <c r="A101" s="89"/>
      <c r="C101" s="89"/>
      <c r="D101" s="90"/>
      <c r="E101" s="77"/>
      <c r="F101" s="77"/>
      <c r="G101" s="86"/>
      <c r="H101" s="96"/>
      <c r="I101" s="96"/>
      <c r="J101" s="96"/>
      <c r="K101" s="96"/>
      <c r="L101" s="96"/>
      <c r="M101" s="96"/>
      <c r="N101" s="96"/>
      <c r="O101" s="96"/>
      <c r="P101" s="103"/>
      <c r="Q101" s="103"/>
      <c r="S101" s="103"/>
      <c r="T101" s="103"/>
      <c r="U101" s="103"/>
      <c r="V101" s="105"/>
      <c r="W101" s="103"/>
      <c r="Z101" s="103"/>
      <c r="AC101" s="103"/>
    </row>
    <row r="102" spans="1:29" s="82" customFormat="1" ht="15.75">
      <c r="A102" s="77"/>
      <c r="D102" s="88" t="s">
        <v>384</v>
      </c>
      <c r="E102" s="77"/>
      <c r="F102" s="77"/>
      <c r="G102" s="86"/>
      <c r="H102" s="96"/>
      <c r="I102" s="96"/>
      <c r="J102" s="96"/>
      <c r="K102" s="96"/>
      <c r="L102" s="96"/>
      <c r="M102" s="96"/>
      <c r="N102" s="104"/>
      <c r="O102" s="96"/>
      <c r="P102" s="103"/>
      <c r="Q102" s="103"/>
      <c r="S102" s="96"/>
      <c r="T102" s="103"/>
      <c r="U102" s="103"/>
      <c r="V102" s="105"/>
      <c r="W102" s="88" t="s">
        <v>385</v>
      </c>
      <c r="Z102" s="88" t="s">
        <v>385</v>
      </c>
      <c r="AC102" s="88"/>
    </row>
    <row r="103" spans="7:30" s="126" customFormat="1" ht="19.5">
      <c r="G103" s="128"/>
      <c r="H103" s="97"/>
      <c r="I103" s="97"/>
      <c r="J103" s="97"/>
      <c r="K103" s="100"/>
      <c r="L103" s="97"/>
      <c r="M103" s="97"/>
      <c r="N103" s="97"/>
      <c r="O103" s="97"/>
      <c r="P103" s="97"/>
      <c r="Q103" s="97"/>
      <c r="R103" s="97"/>
      <c r="S103" s="97"/>
      <c r="T103" s="100"/>
      <c r="U103" s="97"/>
      <c r="V103" s="97"/>
      <c r="W103" s="100"/>
      <c r="X103" s="97"/>
      <c r="Y103" s="97"/>
      <c r="Z103" s="100"/>
      <c r="AA103" s="97"/>
      <c r="AB103" s="97"/>
      <c r="AC103" s="97"/>
      <c r="AD103" s="118"/>
    </row>
    <row r="104" spans="7:30" s="126" customFormat="1" ht="19.5">
      <c r="G104" s="128"/>
      <c r="H104" s="97"/>
      <c r="I104" s="97"/>
      <c r="J104" s="97"/>
      <c r="K104" s="100"/>
      <c r="L104" s="97"/>
      <c r="M104" s="97"/>
      <c r="N104" s="97"/>
      <c r="O104" s="97"/>
      <c r="P104" s="97"/>
      <c r="Q104" s="97"/>
      <c r="R104" s="97"/>
      <c r="S104" s="97"/>
      <c r="T104" s="100"/>
      <c r="U104" s="97"/>
      <c r="V104" s="97"/>
      <c r="W104" s="100"/>
      <c r="X104" s="97"/>
      <c r="Y104" s="97"/>
      <c r="Z104" s="100"/>
      <c r="AA104" s="97"/>
      <c r="AB104" s="97"/>
      <c r="AC104" s="97"/>
      <c r="AD104" s="118"/>
    </row>
    <row r="105" spans="7:30" s="126" customFormat="1" ht="19.5">
      <c r="G105" s="128"/>
      <c r="H105" s="97"/>
      <c r="I105" s="97"/>
      <c r="J105" s="97"/>
      <c r="K105" s="100"/>
      <c r="L105" s="97"/>
      <c r="M105" s="97"/>
      <c r="N105" s="97"/>
      <c r="O105" s="97"/>
      <c r="P105" s="97"/>
      <c r="Q105" s="97"/>
      <c r="R105" s="97"/>
      <c r="S105" s="97"/>
      <c r="T105" s="100"/>
      <c r="U105" s="97"/>
      <c r="V105" s="97"/>
      <c r="W105" s="100"/>
      <c r="X105" s="97"/>
      <c r="Y105" s="97"/>
      <c r="Z105" s="100"/>
      <c r="AA105" s="97"/>
      <c r="AB105" s="97"/>
      <c r="AC105" s="97"/>
      <c r="AD105" s="118"/>
    </row>
    <row r="106" spans="7:30" s="126" customFormat="1" ht="19.5">
      <c r="G106" s="128"/>
      <c r="H106" s="97"/>
      <c r="I106" s="97"/>
      <c r="J106" s="97"/>
      <c r="K106" s="100"/>
      <c r="L106" s="97"/>
      <c r="M106" s="97"/>
      <c r="N106" s="97"/>
      <c r="O106" s="97"/>
      <c r="P106" s="97"/>
      <c r="Q106" s="97"/>
      <c r="R106" s="97"/>
      <c r="S106" s="97"/>
      <c r="T106" s="100"/>
      <c r="U106" s="97"/>
      <c r="V106" s="97"/>
      <c r="W106" s="100"/>
      <c r="X106" s="97"/>
      <c r="Y106" s="97"/>
      <c r="Z106" s="100"/>
      <c r="AA106" s="97"/>
      <c r="AB106" s="97"/>
      <c r="AC106" s="97"/>
      <c r="AD106" s="118"/>
    </row>
    <row r="107" spans="7:30" s="126" customFormat="1" ht="19.5">
      <c r="G107" s="128"/>
      <c r="H107" s="97"/>
      <c r="I107" s="97"/>
      <c r="J107" s="97"/>
      <c r="K107" s="100"/>
      <c r="L107" s="97"/>
      <c r="M107" s="97"/>
      <c r="N107" s="97"/>
      <c r="O107" s="97"/>
      <c r="P107" s="97"/>
      <c r="Q107" s="97"/>
      <c r="R107" s="97"/>
      <c r="S107" s="97"/>
      <c r="T107" s="100"/>
      <c r="U107" s="97"/>
      <c r="V107" s="97"/>
      <c r="W107" s="100"/>
      <c r="X107" s="97"/>
      <c r="Y107" s="97"/>
      <c r="Z107" s="100"/>
      <c r="AA107" s="97"/>
      <c r="AB107" s="97"/>
      <c r="AC107" s="97"/>
      <c r="AD107" s="118"/>
    </row>
    <row r="108" spans="7:30" s="126" customFormat="1" ht="19.5">
      <c r="G108" s="128"/>
      <c r="H108" s="97"/>
      <c r="I108" s="97"/>
      <c r="J108" s="97"/>
      <c r="K108" s="100"/>
      <c r="L108" s="97"/>
      <c r="M108" s="97"/>
      <c r="N108" s="97"/>
      <c r="O108" s="97"/>
      <c r="P108" s="97"/>
      <c r="Q108" s="97"/>
      <c r="R108" s="97"/>
      <c r="S108" s="97"/>
      <c r="T108" s="100"/>
      <c r="U108" s="97"/>
      <c r="V108" s="97"/>
      <c r="W108" s="100"/>
      <c r="X108" s="97"/>
      <c r="Y108" s="97"/>
      <c r="Z108" s="100"/>
      <c r="AA108" s="97"/>
      <c r="AB108" s="97"/>
      <c r="AC108" s="97"/>
      <c r="AD108" s="118"/>
    </row>
    <row r="109" spans="7:30" s="126" customFormat="1" ht="19.5">
      <c r="G109" s="128"/>
      <c r="H109" s="97"/>
      <c r="I109" s="97"/>
      <c r="J109" s="97"/>
      <c r="K109" s="100"/>
      <c r="L109" s="97"/>
      <c r="M109" s="97"/>
      <c r="N109" s="97"/>
      <c r="O109" s="97"/>
      <c r="P109" s="97"/>
      <c r="Q109" s="97"/>
      <c r="R109" s="97"/>
      <c r="S109" s="97"/>
      <c r="T109" s="100"/>
      <c r="U109" s="97"/>
      <c r="V109" s="97"/>
      <c r="W109" s="100"/>
      <c r="X109" s="97"/>
      <c r="Y109" s="97"/>
      <c r="Z109" s="100"/>
      <c r="AA109" s="97"/>
      <c r="AB109" s="97"/>
      <c r="AC109" s="97"/>
      <c r="AD109" s="118"/>
    </row>
    <row r="110" spans="7:30" s="126" customFormat="1" ht="19.5">
      <c r="G110" s="128"/>
      <c r="H110" s="97"/>
      <c r="I110" s="97"/>
      <c r="J110" s="97"/>
      <c r="K110" s="100"/>
      <c r="L110" s="97"/>
      <c r="M110" s="97"/>
      <c r="N110" s="97"/>
      <c r="O110" s="97"/>
      <c r="P110" s="97"/>
      <c r="Q110" s="97"/>
      <c r="R110" s="97"/>
      <c r="S110" s="97"/>
      <c r="T110" s="100"/>
      <c r="U110" s="97"/>
      <c r="V110" s="97"/>
      <c r="W110" s="100"/>
      <c r="X110" s="97"/>
      <c r="Y110" s="97"/>
      <c r="Z110" s="100"/>
      <c r="AA110" s="97"/>
      <c r="AB110" s="97"/>
      <c r="AC110" s="97"/>
      <c r="AD110" s="118"/>
    </row>
    <row r="111" spans="7:30" s="126" customFormat="1" ht="19.5">
      <c r="G111" s="128"/>
      <c r="H111" s="97"/>
      <c r="I111" s="97"/>
      <c r="J111" s="97"/>
      <c r="K111" s="100"/>
      <c r="L111" s="97"/>
      <c r="M111" s="97"/>
      <c r="N111" s="97"/>
      <c r="O111" s="97"/>
      <c r="P111" s="97"/>
      <c r="Q111" s="97"/>
      <c r="R111" s="97"/>
      <c r="S111" s="97"/>
      <c r="T111" s="100"/>
      <c r="U111" s="97"/>
      <c r="V111" s="97"/>
      <c r="W111" s="100"/>
      <c r="X111" s="97"/>
      <c r="Y111" s="97"/>
      <c r="Z111" s="100"/>
      <c r="AA111" s="97"/>
      <c r="AB111" s="97"/>
      <c r="AC111" s="97"/>
      <c r="AD111" s="118"/>
    </row>
    <row r="112" spans="7:30" s="126" customFormat="1" ht="19.5">
      <c r="G112" s="128"/>
      <c r="H112" s="97"/>
      <c r="I112" s="97"/>
      <c r="J112" s="97"/>
      <c r="K112" s="100"/>
      <c r="L112" s="97"/>
      <c r="M112" s="97"/>
      <c r="N112" s="97"/>
      <c r="O112" s="97"/>
      <c r="P112" s="97"/>
      <c r="Q112" s="97"/>
      <c r="R112" s="97"/>
      <c r="S112" s="97"/>
      <c r="T112" s="100"/>
      <c r="U112" s="97"/>
      <c r="V112" s="97"/>
      <c r="W112" s="100"/>
      <c r="X112" s="97"/>
      <c r="Y112" s="97"/>
      <c r="Z112" s="100"/>
      <c r="AA112" s="97"/>
      <c r="AB112" s="97"/>
      <c r="AC112" s="97"/>
      <c r="AD112" s="118"/>
    </row>
    <row r="113" spans="7:30" s="126" customFormat="1" ht="19.5">
      <c r="G113" s="128"/>
      <c r="H113" s="97"/>
      <c r="I113" s="97"/>
      <c r="J113" s="97"/>
      <c r="K113" s="100"/>
      <c r="L113" s="97"/>
      <c r="M113" s="97"/>
      <c r="N113" s="97"/>
      <c r="O113" s="97"/>
      <c r="P113" s="97"/>
      <c r="Q113" s="97"/>
      <c r="R113" s="97"/>
      <c r="S113" s="97"/>
      <c r="T113" s="100"/>
      <c r="U113" s="97"/>
      <c r="V113" s="97"/>
      <c r="W113" s="100"/>
      <c r="X113" s="97"/>
      <c r="Y113" s="97"/>
      <c r="Z113" s="100"/>
      <c r="AA113" s="97"/>
      <c r="AB113" s="97"/>
      <c r="AC113" s="97"/>
      <c r="AD113" s="118"/>
    </row>
    <row r="114" spans="7:30" s="126" customFormat="1" ht="19.5">
      <c r="G114" s="128"/>
      <c r="H114" s="97"/>
      <c r="I114" s="97"/>
      <c r="J114" s="97"/>
      <c r="K114" s="100"/>
      <c r="L114" s="97"/>
      <c r="M114" s="97"/>
      <c r="N114" s="97"/>
      <c r="O114" s="97"/>
      <c r="P114" s="97"/>
      <c r="Q114" s="97"/>
      <c r="R114" s="97"/>
      <c r="S114" s="97"/>
      <c r="T114" s="100"/>
      <c r="U114" s="97"/>
      <c r="V114" s="97"/>
      <c r="W114" s="100"/>
      <c r="X114" s="97"/>
      <c r="Y114" s="97"/>
      <c r="Z114" s="100"/>
      <c r="AA114" s="97"/>
      <c r="AB114" s="97"/>
      <c r="AC114" s="97"/>
      <c r="AD114" s="118"/>
    </row>
    <row r="115" spans="7:30" s="126" customFormat="1" ht="19.5">
      <c r="G115" s="128"/>
      <c r="H115" s="97"/>
      <c r="I115" s="97"/>
      <c r="J115" s="97"/>
      <c r="K115" s="100"/>
      <c r="L115" s="97"/>
      <c r="M115" s="97"/>
      <c r="N115" s="97"/>
      <c r="O115" s="97"/>
      <c r="P115" s="97"/>
      <c r="Q115" s="97"/>
      <c r="R115" s="97"/>
      <c r="S115" s="97"/>
      <c r="T115" s="100"/>
      <c r="U115" s="97"/>
      <c r="V115" s="97"/>
      <c r="W115" s="100"/>
      <c r="X115" s="97"/>
      <c r="Y115" s="97"/>
      <c r="Z115" s="100"/>
      <c r="AA115" s="97"/>
      <c r="AB115" s="97"/>
      <c r="AC115" s="97"/>
      <c r="AD115" s="118"/>
    </row>
    <row r="116" spans="7:30" s="126" customFormat="1" ht="19.5">
      <c r="G116" s="128"/>
      <c r="H116" s="97"/>
      <c r="I116" s="97"/>
      <c r="J116" s="97"/>
      <c r="K116" s="100"/>
      <c r="L116" s="97"/>
      <c r="M116" s="97"/>
      <c r="N116" s="97"/>
      <c r="O116" s="97"/>
      <c r="P116" s="97"/>
      <c r="Q116" s="97"/>
      <c r="R116" s="97"/>
      <c r="S116" s="97"/>
      <c r="T116" s="100"/>
      <c r="U116" s="97"/>
      <c r="V116" s="97"/>
      <c r="W116" s="100"/>
      <c r="X116" s="97"/>
      <c r="Y116" s="97"/>
      <c r="Z116" s="100"/>
      <c r="AA116" s="97"/>
      <c r="AB116" s="97"/>
      <c r="AC116" s="97"/>
      <c r="AD116" s="118"/>
    </row>
    <row r="117" spans="7:30" s="126" customFormat="1" ht="19.5">
      <c r="G117" s="128"/>
      <c r="H117" s="97"/>
      <c r="I117" s="97"/>
      <c r="J117" s="97"/>
      <c r="K117" s="100"/>
      <c r="L117" s="97"/>
      <c r="M117" s="97"/>
      <c r="N117" s="97"/>
      <c r="O117" s="97"/>
      <c r="P117" s="97"/>
      <c r="Q117" s="97"/>
      <c r="R117" s="97"/>
      <c r="S117" s="97"/>
      <c r="T117" s="100"/>
      <c r="U117" s="97"/>
      <c r="V117" s="97"/>
      <c r="W117" s="100"/>
      <c r="X117" s="97"/>
      <c r="Y117" s="97"/>
      <c r="Z117" s="100"/>
      <c r="AA117" s="97"/>
      <c r="AB117" s="97"/>
      <c r="AC117" s="97"/>
      <c r="AD117" s="118"/>
    </row>
    <row r="118" spans="7:30" s="126" customFormat="1" ht="19.5">
      <c r="G118" s="128"/>
      <c r="H118" s="97"/>
      <c r="I118" s="97"/>
      <c r="J118" s="97"/>
      <c r="K118" s="100"/>
      <c r="L118" s="97"/>
      <c r="M118" s="97"/>
      <c r="N118" s="97"/>
      <c r="O118" s="97"/>
      <c r="P118" s="97"/>
      <c r="Q118" s="97"/>
      <c r="R118" s="97"/>
      <c r="S118" s="97"/>
      <c r="T118" s="100"/>
      <c r="U118" s="97"/>
      <c r="V118" s="97"/>
      <c r="W118" s="100"/>
      <c r="X118" s="97"/>
      <c r="Y118" s="97"/>
      <c r="Z118" s="100"/>
      <c r="AA118" s="97"/>
      <c r="AB118" s="97"/>
      <c r="AC118" s="97"/>
      <c r="AD118" s="118"/>
    </row>
    <row r="119" spans="7:30" s="126" customFormat="1" ht="19.5">
      <c r="G119" s="128"/>
      <c r="H119" s="97"/>
      <c r="I119" s="97"/>
      <c r="J119" s="97"/>
      <c r="K119" s="100"/>
      <c r="L119" s="97"/>
      <c r="M119" s="97"/>
      <c r="N119" s="97"/>
      <c r="O119" s="97"/>
      <c r="P119" s="97"/>
      <c r="Q119" s="97"/>
      <c r="R119" s="97"/>
      <c r="S119" s="97"/>
      <c r="T119" s="100"/>
      <c r="U119" s="97"/>
      <c r="V119" s="97"/>
      <c r="W119" s="100"/>
      <c r="X119" s="97"/>
      <c r="Y119" s="97"/>
      <c r="Z119" s="100"/>
      <c r="AA119" s="97"/>
      <c r="AB119" s="97"/>
      <c r="AC119" s="97"/>
      <c r="AD119" s="118"/>
    </row>
    <row r="120" spans="7:30" s="126" customFormat="1" ht="19.5">
      <c r="G120" s="128"/>
      <c r="H120" s="97"/>
      <c r="I120" s="97"/>
      <c r="J120" s="97"/>
      <c r="K120" s="100"/>
      <c r="L120" s="97"/>
      <c r="M120" s="97"/>
      <c r="N120" s="97"/>
      <c r="O120" s="97"/>
      <c r="P120" s="97"/>
      <c r="Q120" s="97"/>
      <c r="R120" s="97"/>
      <c r="S120" s="97"/>
      <c r="T120" s="100"/>
      <c r="U120" s="97"/>
      <c r="V120" s="97"/>
      <c r="W120" s="100"/>
      <c r="X120" s="97"/>
      <c r="Y120" s="97"/>
      <c r="Z120" s="100"/>
      <c r="AA120" s="97"/>
      <c r="AB120" s="97"/>
      <c r="AC120" s="97"/>
      <c r="AD120" s="118"/>
    </row>
    <row r="121" spans="7:30" s="126" customFormat="1" ht="19.5">
      <c r="G121" s="128"/>
      <c r="H121" s="97"/>
      <c r="I121" s="97"/>
      <c r="J121" s="97"/>
      <c r="K121" s="100"/>
      <c r="L121" s="97"/>
      <c r="M121" s="97"/>
      <c r="N121" s="97"/>
      <c r="O121" s="97"/>
      <c r="P121" s="97"/>
      <c r="Q121" s="97"/>
      <c r="R121" s="97"/>
      <c r="S121" s="97"/>
      <c r="T121" s="100"/>
      <c r="U121" s="97"/>
      <c r="V121" s="97"/>
      <c r="W121" s="100"/>
      <c r="X121" s="97"/>
      <c r="Y121" s="97"/>
      <c r="Z121" s="100"/>
      <c r="AA121" s="97"/>
      <c r="AB121" s="97"/>
      <c r="AC121" s="97"/>
      <c r="AD121" s="118"/>
    </row>
    <row r="122" spans="7:30" s="126" customFormat="1" ht="19.5">
      <c r="G122" s="128"/>
      <c r="H122" s="97"/>
      <c r="I122" s="97"/>
      <c r="J122" s="97"/>
      <c r="K122" s="100"/>
      <c r="L122" s="97"/>
      <c r="M122" s="97"/>
      <c r="N122" s="97"/>
      <c r="O122" s="97"/>
      <c r="P122" s="97"/>
      <c r="Q122" s="97"/>
      <c r="R122" s="97"/>
      <c r="S122" s="97"/>
      <c r="T122" s="100"/>
      <c r="U122" s="97"/>
      <c r="V122" s="97"/>
      <c r="W122" s="100"/>
      <c r="X122" s="97"/>
      <c r="Y122" s="97"/>
      <c r="Z122" s="100"/>
      <c r="AA122" s="97"/>
      <c r="AB122" s="97"/>
      <c r="AC122" s="97"/>
      <c r="AD122" s="118"/>
    </row>
    <row r="123" spans="7:30" s="126" customFormat="1" ht="19.5">
      <c r="G123" s="128"/>
      <c r="H123" s="97"/>
      <c r="I123" s="97"/>
      <c r="J123" s="97"/>
      <c r="K123" s="100"/>
      <c r="L123" s="97"/>
      <c r="M123" s="97"/>
      <c r="N123" s="97"/>
      <c r="O123" s="97"/>
      <c r="P123" s="97"/>
      <c r="Q123" s="97"/>
      <c r="R123" s="97"/>
      <c r="S123" s="97"/>
      <c r="T123" s="100"/>
      <c r="U123" s="97"/>
      <c r="V123" s="97"/>
      <c r="W123" s="100"/>
      <c r="X123" s="97"/>
      <c r="Y123" s="97"/>
      <c r="Z123" s="100"/>
      <c r="AA123" s="97"/>
      <c r="AB123" s="97"/>
      <c r="AC123" s="97"/>
      <c r="AD123" s="118"/>
    </row>
    <row r="124" spans="7:30" s="126" customFormat="1" ht="19.5">
      <c r="G124" s="128"/>
      <c r="H124" s="97"/>
      <c r="I124" s="97"/>
      <c r="J124" s="97"/>
      <c r="K124" s="100"/>
      <c r="L124" s="97"/>
      <c r="M124" s="97"/>
      <c r="N124" s="97"/>
      <c r="O124" s="97"/>
      <c r="P124" s="97"/>
      <c r="Q124" s="97"/>
      <c r="R124" s="97"/>
      <c r="S124" s="97"/>
      <c r="T124" s="100"/>
      <c r="U124" s="97"/>
      <c r="V124" s="97"/>
      <c r="W124" s="100"/>
      <c r="X124" s="97"/>
      <c r="Y124" s="97"/>
      <c r="Z124" s="100"/>
      <c r="AA124" s="97"/>
      <c r="AB124" s="97"/>
      <c r="AC124" s="97"/>
      <c r="AD124" s="118"/>
    </row>
    <row r="125" spans="7:30" s="126" customFormat="1" ht="19.5">
      <c r="G125" s="128"/>
      <c r="H125" s="97"/>
      <c r="I125" s="97"/>
      <c r="J125" s="97"/>
      <c r="K125" s="100"/>
      <c r="L125" s="97"/>
      <c r="M125" s="97"/>
      <c r="N125" s="97"/>
      <c r="O125" s="97"/>
      <c r="P125" s="97"/>
      <c r="Q125" s="97"/>
      <c r="R125" s="97"/>
      <c r="S125" s="97"/>
      <c r="T125" s="100"/>
      <c r="U125" s="97"/>
      <c r="V125" s="97"/>
      <c r="W125" s="100"/>
      <c r="X125" s="97"/>
      <c r="Y125" s="97"/>
      <c r="Z125" s="100"/>
      <c r="AA125" s="97"/>
      <c r="AB125" s="97"/>
      <c r="AC125" s="97"/>
      <c r="AD125" s="118"/>
    </row>
    <row r="126" spans="7:30" s="126" customFormat="1" ht="19.5">
      <c r="G126" s="128"/>
      <c r="H126" s="97"/>
      <c r="I126" s="97"/>
      <c r="J126" s="97"/>
      <c r="K126" s="100"/>
      <c r="L126" s="97"/>
      <c r="M126" s="97"/>
      <c r="N126" s="97"/>
      <c r="O126" s="97"/>
      <c r="P126" s="97"/>
      <c r="Q126" s="97"/>
      <c r="R126" s="97"/>
      <c r="S126" s="97"/>
      <c r="T126" s="100"/>
      <c r="U126" s="97"/>
      <c r="V126" s="97"/>
      <c r="W126" s="100"/>
      <c r="X126" s="97"/>
      <c r="Y126" s="97"/>
      <c r="Z126" s="100"/>
      <c r="AA126" s="97"/>
      <c r="AB126" s="97"/>
      <c r="AC126" s="97"/>
      <c r="AD126" s="118"/>
    </row>
    <row r="127" spans="7:30" s="126" customFormat="1" ht="19.5">
      <c r="G127" s="128"/>
      <c r="H127" s="97"/>
      <c r="I127" s="97"/>
      <c r="J127" s="97"/>
      <c r="K127" s="100"/>
      <c r="L127" s="97"/>
      <c r="M127" s="97"/>
      <c r="N127" s="97"/>
      <c r="O127" s="97"/>
      <c r="P127" s="97"/>
      <c r="Q127" s="97"/>
      <c r="R127" s="97"/>
      <c r="S127" s="97"/>
      <c r="T127" s="100"/>
      <c r="U127" s="97"/>
      <c r="V127" s="97"/>
      <c r="W127" s="100"/>
      <c r="X127" s="97"/>
      <c r="Y127" s="97"/>
      <c r="Z127" s="100"/>
      <c r="AA127" s="97"/>
      <c r="AB127" s="97"/>
      <c r="AC127" s="97"/>
      <c r="AD127" s="118"/>
    </row>
    <row r="128" spans="7:30" s="126" customFormat="1" ht="19.5">
      <c r="G128" s="128"/>
      <c r="H128" s="97"/>
      <c r="I128" s="97"/>
      <c r="J128" s="97"/>
      <c r="K128" s="100"/>
      <c r="L128" s="97"/>
      <c r="M128" s="97"/>
      <c r="N128" s="97"/>
      <c r="O128" s="97"/>
      <c r="P128" s="97"/>
      <c r="Q128" s="97"/>
      <c r="R128" s="97"/>
      <c r="S128" s="97"/>
      <c r="T128" s="100"/>
      <c r="U128" s="97"/>
      <c r="V128" s="97"/>
      <c r="W128" s="100"/>
      <c r="X128" s="97"/>
      <c r="Y128" s="97"/>
      <c r="Z128" s="100"/>
      <c r="AA128" s="97"/>
      <c r="AB128" s="97"/>
      <c r="AC128" s="97"/>
      <c r="AD128" s="118"/>
    </row>
    <row r="129" spans="7:30" s="126" customFormat="1" ht="19.5">
      <c r="G129" s="128"/>
      <c r="H129" s="97"/>
      <c r="I129" s="97"/>
      <c r="J129" s="97"/>
      <c r="K129" s="100"/>
      <c r="L129" s="97"/>
      <c r="M129" s="97"/>
      <c r="N129" s="97"/>
      <c r="O129" s="97"/>
      <c r="P129" s="97"/>
      <c r="Q129" s="97"/>
      <c r="R129" s="97"/>
      <c r="S129" s="97"/>
      <c r="T129" s="100"/>
      <c r="U129" s="97"/>
      <c r="V129" s="97"/>
      <c r="W129" s="100"/>
      <c r="X129" s="97"/>
      <c r="Y129" s="97"/>
      <c r="Z129" s="100"/>
      <c r="AA129" s="97"/>
      <c r="AB129" s="97"/>
      <c r="AC129" s="97"/>
      <c r="AD129" s="118"/>
    </row>
    <row r="130" spans="7:30" s="126" customFormat="1" ht="19.5">
      <c r="G130" s="128"/>
      <c r="H130" s="97"/>
      <c r="I130" s="97"/>
      <c r="J130" s="97"/>
      <c r="K130" s="100"/>
      <c r="L130" s="97"/>
      <c r="M130" s="97"/>
      <c r="N130" s="97"/>
      <c r="O130" s="97"/>
      <c r="P130" s="97"/>
      <c r="Q130" s="97"/>
      <c r="R130" s="97"/>
      <c r="S130" s="97"/>
      <c r="T130" s="100"/>
      <c r="U130" s="97"/>
      <c r="V130" s="97"/>
      <c r="W130" s="100"/>
      <c r="X130" s="97"/>
      <c r="Y130" s="97"/>
      <c r="Z130" s="100"/>
      <c r="AA130" s="97"/>
      <c r="AB130" s="97"/>
      <c r="AC130" s="97"/>
      <c r="AD130" s="118"/>
    </row>
    <row r="131" spans="7:30" s="126" customFormat="1" ht="19.5">
      <c r="G131" s="128"/>
      <c r="H131" s="97"/>
      <c r="I131" s="97"/>
      <c r="J131" s="97"/>
      <c r="K131" s="100"/>
      <c r="L131" s="97"/>
      <c r="M131" s="97"/>
      <c r="N131" s="97"/>
      <c r="O131" s="97"/>
      <c r="P131" s="97"/>
      <c r="Q131" s="97"/>
      <c r="R131" s="97"/>
      <c r="S131" s="97"/>
      <c r="T131" s="100"/>
      <c r="U131" s="97"/>
      <c r="V131" s="97"/>
      <c r="W131" s="100"/>
      <c r="X131" s="97"/>
      <c r="Y131" s="97"/>
      <c r="Z131" s="100"/>
      <c r="AA131" s="97"/>
      <c r="AB131" s="97"/>
      <c r="AC131" s="97"/>
      <c r="AD131" s="118"/>
    </row>
    <row r="132" spans="7:30" s="126" customFormat="1" ht="19.5">
      <c r="G132" s="128"/>
      <c r="H132" s="97"/>
      <c r="I132" s="97"/>
      <c r="J132" s="97"/>
      <c r="K132" s="100"/>
      <c r="L132" s="97"/>
      <c r="M132" s="97"/>
      <c r="N132" s="97"/>
      <c r="O132" s="97"/>
      <c r="P132" s="97"/>
      <c r="Q132" s="97"/>
      <c r="R132" s="97"/>
      <c r="S132" s="97"/>
      <c r="T132" s="100"/>
      <c r="U132" s="97"/>
      <c r="V132" s="97"/>
      <c r="W132" s="100"/>
      <c r="X132" s="97"/>
      <c r="Y132" s="97"/>
      <c r="Z132" s="100"/>
      <c r="AA132" s="97"/>
      <c r="AB132" s="97"/>
      <c r="AC132" s="97"/>
      <c r="AD132" s="118"/>
    </row>
    <row r="133" spans="7:30" s="126" customFormat="1" ht="19.5">
      <c r="G133" s="128"/>
      <c r="H133" s="97"/>
      <c r="I133" s="97"/>
      <c r="J133" s="97"/>
      <c r="K133" s="100"/>
      <c r="L133" s="97"/>
      <c r="M133" s="97"/>
      <c r="N133" s="97"/>
      <c r="O133" s="97"/>
      <c r="P133" s="97"/>
      <c r="Q133" s="97"/>
      <c r="R133" s="97"/>
      <c r="S133" s="97"/>
      <c r="T133" s="100"/>
      <c r="U133" s="97"/>
      <c r="V133" s="97"/>
      <c r="W133" s="100"/>
      <c r="X133" s="97"/>
      <c r="Y133" s="97"/>
      <c r="Z133" s="100"/>
      <c r="AA133" s="97"/>
      <c r="AB133" s="97"/>
      <c r="AC133" s="97"/>
      <c r="AD133" s="118"/>
    </row>
    <row r="134" spans="7:30" s="126" customFormat="1" ht="19.5">
      <c r="G134" s="128"/>
      <c r="H134" s="97"/>
      <c r="I134" s="97"/>
      <c r="J134" s="97"/>
      <c r="K134" s="100"/>
      <c r="L134" s="97"/>
      <c r="M134" s="97"/>
      <c r="N134" s="97"/>
      <c r="O134" s="97"/>
      <c r="P134" s="97"/>
      <c r="Q134" s="97"/>
      <c r="R134" s="97"/>
      <c r="S134" s="97"/>
      <c r="T134" s="100"/>
      <c r="U134" s="97"/>
      <c r="V134" s="97"/>
      <c r="W134" s="100"/>
      <c r="X134" s="97"/>
      <c r="Y134" s="97"/>
      <c r="Z134" s="100"/>
      <c r="AA134" s="97"/>
      <c r="AB134" s="97"/>
      <c r="AC134" s="97"/>
      <c r="AD134" s="118"/>
    </row>
    <row r="135" spans="7:30" s="126" customFormat="1" ht="19.5">
      <c r="G135" s="128"/>
      <c r="H135" s="97"/>
      <c r="I135" s="97"/>
      <c r="J135" s="97"/>
      <c r="K135" s="100"/>
      <c r="L135" s="97"/>
      <c r="M135" s="97"/>
      <c r="N135" s="97"/>
      <c r="O135" s="97"/>
      <c r="P135" s="97"/>
      <c r="Q135" s="97"/>
      <c r="R135" s="97"/>
      <c r="S135" s="97"/>
      <c r="T135" s="100"/>
      <c r="U135" s="97"/>
      <c r="V135" s="97"/>
      <c r="W135" s="100"/>
      <c r="X135" s="97"/>
      <c r="Y135" s="97"/>
      <c r="Z135" s="100"/>
      <c r="AA135" s="97"/>
      <c r="AB135" s="97"/>
      <c r="AC135" s="97"/>
      <c r="AD135" s="118"/>
    </row>
    <row r="136" spans="7:30" s="126" customFormat="1" ht="19.5">
      <c r="G136" s="128"/>
      <c r="H136" s="97"/>
      <c r="I136" s="97"/>
      <c r="J136" s="97"/>
      <c r="K136" s="100"/>
      <c r="L136" s="97"/>
      <c r="M136" s="97"/>
      <c r="N136" s="97"/>
      <c r="O136" s="97"/>
      <c r="P136" s="97"/>
      <c r="Q136" s="97"/>
      <c r="R136" s="97"/>
      <c r="S136" s="97"/>
      <c r="T136" s="100"/>
      <c r="U136" s="97"/>
      <c r="V136" s="97"/>
      <c r="W136" s="100"/>
      <c r="X136" s="97"/>
      <c r="Y136" s="97"/>
      <c r="Z136" s="100"/>
      <c r="AA136" s="97"/>
      <c r="AB136" s="97"/>
      <c r="AC136" s="97"/>
      <c r="AD136" s="118"/>
    </row>
    <row r="137" spans="7:30" s="126" customFormat="1" ht="19.5">
      <c r="G137" s="128"/>
      <c r="H137" s="97"/>
      <c r="I137" s="97"/>
      <c r="J137" s="97"/>
      <c r="K137" s="100"/>
      <c r="L137" s="97"/>
      <c r="M137" s="97"/>
      <c r="N137" s="97"/>
      <c r="O137" s="97"/>
      <c r="P137" s="97"/>
      <c r="Q137" s="97"/>
      <c r="R137" s="97"/>
      <c r="S137" s="97"/>
      <c r="T137" s="100"/>
      <c r="U137" s="97"/>
      <c r="V137" s="97"/>
      <c r="W137" s="100"/>
      <c r="X137" s="97"/>
      <c r="Y137" s="97"/>
      <c r="Z137" s="100"/>
      <c r="AA137" s="97"/>
      <c r="AB137" s="97"/>
      <c r="AC137" s="97"/>
      <c r="AD137" s="118"/>
    </row>
    <row r="138" spans="7:30" s="126" customFormat="1" ht="19.5">
      <c r="G138" s="128"/>
      <c r="H138" s="97"/>
      <c r="I138" s="97"/>
      <c r="J138" s="97"/>
      <c r="K138" s="100"/>
      <c r="L138" s="97"/>
      <c r="M138" s="97"/>
      <c r="N138" s="97"/>
      <c r="O138" s="97"/>
      <c r="P138" s="97"/>
      <c r="Q138" s="97"/>
      <c r="R138" s="97"/>
      <c r="S138" s="97"/>
      <c r="T138" s="100"/>
      <c r="U138" s="97"/>
      <c r="V138" s="97"/>
      <c r="W138" s="100"/>
      <c r="X138" s="97"/>
      <c r="Y138" s="97"/>
      <c r="Z138" s="100"/>
      <c r="AA138" s="97"/>
      <c r="AB138" s="97"/>
      <c r="AC138" s="97"/>
      <c r="AD138" s="118"/>
    </row>
    <row r="139" spans="7:30" s="126" customFormat="1" ht="19.5">
      <c r="G139" s="128"/>
      <c r="H139" s="97"/>
      <c r="I139" s="97"/>
      <c r="J139" s="97"/>
      <c r="K139" s="100"/>
      <c r="L139" s="97"/>
      <c r="M139" s="97"/>
      <c r="N139" s="97"/>
      <c r="O139" s="97"/>
      <c r="P139" s="97"/>
      <c r="Q139" s="97"/>
      <c r="R139" s="97"/>
      <c r="S139" s="97"/>
      <c r="T139" s="100"/>
      <c r="U139" s="97"/>
      <c r="V139" s="97"/>
      <c r="W139" s="100"/>
      <c r="X139" s="97"/>
      <c r="Y139" s="97"/>
      <c r="Z139" s="100"/>
      <c r="AA139" s="97"/>
      <c r="AB139" s="97"/>
      <c r="AC139" s="97"/>
      <c r="AD139" s="118"/>
    </row>
    <row r="140" spans="7:30" s="126" customFormat="1" ht="19.5">
      <c r="G140" s="128"/>
      <c r="H140" s="97"/>
      <c r="I140" s="97"/>
      <c r="J140" s="97"/>
      <c r="K140" s="100"/>
      <c r="L140" s="97"/>
      <c r="M140" s="97"/>
      <c r="N140" s="97"/>
      <c r="O140" s="97"/>
      <c r="P140" s="97"/>
      <c r="Q140" s="97"/>
      <c r="R140" s="97"/>
      <c r="S140" s="97"/>
      <c r="T140" s="100"/>
      <c r="U140" s="97"/>
      <c r="V140" s="97"/>
      <c r="W140" s="100"/>
      <c r="X140" s="97"/>
      <c r="Y140" s="97"/>
      <c r="Z140" s="100"/>
      <c r="AA140" s="97"/>
      <c r="AB140" s="97"/>
      <c r="AC140" s="97"/>
      <c r="AD140" s="118"/>
    </row>
    <row r="141" spans="7:30" s="126" customFormat="1" ht="19.5">
      <c r="G141" s="128"/>
      <c r="H141" s="97"/>
      <c r="I141" s="97"/>
      <c r="J141" s="97"/>
      <c r="K141" s="100"/>
      <c r="L141" s="97"/>
      <c r="M141" s="97"/>
      <c r="N141" s="97"/>
      <c r="O141" s="97"/>
      <c r="P141" s="97"/>
      <c r="Q141" s="97"/>
      <c r="R141" s="97"/>
      <c r="S141" s="97"/>
      <c r="T141" s="100"/>
      <c r="U141" s="97"/>
      <c r="V141" s="97"/>
      <c r="W141" s="100"/>
      <c r="X141" s="97"/>
      <c r="Y141" s="97"/>
      <c r="Z141" s="100"/>
      <c r="AA141" s="97"/>
      <c r="AB141" s="97"/>
      <c r="AC141" s="97"/>
      <c r="AD141" s="118"/>
    </row>
    <row r="142" spans="7:30" s="126" customFormat="1" ht="19.5">
      <c r="G142" s="128"/>
      <c r="H142" s="97"/>
      <c r="I142" s="97"/>
      <c r="J142" s="97"/>
      <c r="K142" s="100"/>
      <c r="L142" s="97"/>
      <c r="M142" s="97"/>
      <c r="N142" s="97"/>
      <c r="O142" s="97"/>
      <c r="P142" s="97"/>
      <c r="Q142" s="97"/>
      <c r="R142" s="97"/>
      <c r="S142" s="97"/>
      <c r="T142" s="100"/>
      <c r="U142" s="97"/>
      <c r="V142" s="97"/>
      <c r="W142" s="100"/>
      <c r="X142" s="97"/>
      <c r="Y142" s="97"/>
      <c r="Z142" s="100"/>
      <c r="AA142" s="97"/>
      <c r="AB142" s="97"/>
      <c r="AC142" s="97"/>
      <c r="AD142" s="118"/>
    </row>
    <row r="143" spans="7:30" s="126" customFormat="1" ht="19.5">
      <c r="G143" s="128"/>
      <c r="H143" s="97"/>
      <c r="I143" s="97"/>
      <c r="J143" s="97"/>
      <c r="K143" s="100"/>
      <c r="L143" s="97"/>
      <c r="M143" s="97"/>
      <c r="N143" s="97"/>
      <c r="O143" s="97"/>
      <c r="P143" s="97"/>
      <c r="Q143" s="97"/>
      <c r="R143" s="97"/>
      <c r="S143" s="97"/>
      <c r="T143" s="100"/>
      <c r="U143" s="97"/>
      <c r="V143" s="97"/>
      <c r="W143" s="100"/>
      <c r="X143" s="97"/>
      <c r="Y143" s="97"/>
      <c r="Z143" s="100"/>
      <c r="AA143" s="97"/>
      <c r="AB143" s="97"/>
      <c r="AC143" s="97"/>
      <c r="AD143" s="118"/>
    </row>
    <row r="144" spans="7:30" s="126" customFormat="1" ht="19.5">
      <c r="G144" s="128"/>
      <c r="H144" s="97"/>
      <c r="I144" s="97"/>
      <c r="J144" s="97"/>
      <c r="K144" s="100"/>
      <c r="L144" s="97"/>
      <c r="M144" s="97"/>
      <c r="N144" s="97"/>
      <c r="O144" s="97"/>
      <c r="P144" s="97"/>
      <c r="Q144" s="97"/>
      <c r="R144" s="97"/>
      <c r="S144" s="97"/>
      <c r="T144" s="100"/>
      <c r="U144" s="97"/>
      <c r="V144" s="97"/>
      <c r="W144" s="100"/>
      <c r="X144" s="97"/>
      <c r="Y144" s="97"/>
      <c r="Z144" s="100"/>
      <c r="AA144" s="97"/>
      <c r="AB144" s="97"/>
      <c r="AC144" s="97"/>
      <c r="AD144" s="118"/>
    </row>
    <row r="145" spans="7:30" s="126" customFormat="1" ht="19.5">
      <c r="G145" s="128"/>
      <c r="H145" s="97"/>
      <c r="I145" s="97"/>
      <c r="J145" s="97"/>
      <c r="K145" s="100"/>
      <c r="L145" s="97"/>
      <c r="M145" s="97"/>
      <c r="N145" s="97"/>
      <c r="O145" s="97"/>
      <c r="P145" s="97"/>
      <c r="Q145" s="97"/>
      <c r="R145" s="97"/>
      <c r="S145" s="97"/>
      <c r="T145" s="100"/>
      <c r="U145" s="97"/>
      <c r="V145" s="97"/>
      <c r="W145" s="100"/>
      <c r="X145" s="97"/>
      <c r="Y145" s="97"/>
      <c r="Z145" s="100"/>
      <c r="AA145" s="97"/>
      <c r="AB145" s="97"/>
      <c r="AC145" s="97"/>
      <c r="AD145" s="118"/>
    </row>
    <row r="146" spans="7:30" s="126" customFormat="1" ht="19.5">
      <c r="G146" s="128"/>
      <c r="H146" s="97"/>
      <c r="I146" s="97"/>
      <c r="J146" s="97"/>
      <c r="K146" s="100"/>
      <c r="L146" s="97"/>
      <c r="M146" s="97"/>
      <c r="N146" s="97"/>
      <c r="O146" s="97"/>
      <c r="P146" s="97"/>
      <c r="Q146" s="97"/>
      <c r="R146" s="97"/>
      <c r="S146" s="97"/>
      <c r="T146" s="100"/>
      <c r="U146" s="97"/>
      <c r="V146" s="97"/>
      <c r="W146" s="100"/>
      <c r="X146" s="97"/>
      <c r="Y146" s="97"/>
      <c r="Z146" s="100"/>
      <c r="AA146" s="97"/>
      <c r="AB146" s="97"/>
      <c r="AC146" s="97"/>
      <c r="AD146" s="118"/>
    </row>
    <row r="147" spans="7:30" s="126" customFormat="1" ht="19.5">
      <c r="G147" s="128"/>
      <c r="H147" s="97"/>
      <c r="I147" s="97"/>
      <c r="J147" s="97"/>
      <c r="K147" s="100"/>
      <c r="L147" s="97"/>
      <c r="M147" s="97"/>
      <c r="N147" s="97"/>
      <c r="O147" s="97"/>
      <c r="P147" s="97"/>
      <c r="Q147" s="97"/>
      <c r="R147" s="97"/>
      <c r="S147" s="97"/>
      <c r="T147" s="100"/>
      <c r="U147" s="97"/>
      <c r="V147" s="97"/>
      <c r="W147" s="100"/>
      <c r="X147" s="97"/>
      <c r="Y147" s="97"/>
      <c r="Z147" s="100"/>
      <c r="AA147" s="97"/>
      <c r="AB147" s="97"/>
      <c r="AC147" s="97"/>
      <c r="AD147" s="118"/>
    </row>
    <row r="148" spans="7:30" s="126" customFormat="1" ht="19.5">
      <c r="G148" s="128"/>
      <c r="H148" s="97"/>
      <c r="I148" s="97"/>
      <c r="J148" s="97"/>
      <c r="K148" s="100"/>
      <c r="L148" s="97"/>
      <c r="M148" s="97"/>
      <c r="N148" s="97"/>
      <c r="O148" s="97"/>
      <c r="P148" s="97"/>
      <c r="Q148" s="97"/>
      <c r="R148" s="97"/>
      <c r="S148" s="97"/>
      <c r="T148" s="100"/>
      <c r="U148" s="97"/>
      <c r="V148" s="97"/>
      <c r="W148" s="100"/>
      <c r="X148" s="97"/>
      <c r="Y148" s="97"/>
      <c r="Z148" s="100"/>
      <c r="AA148" s="97"/>
      <c r="AB148" s="97"/>
      <c r="AC148" s="97"/>
      <c r="AD148" s="118"/>
    </row>
    <row r="149" spans="7:30" s="126" customFormat="1" ht="19.5">
      <c r="G149" s="128"/>
      <c r="H149" s="97"/>
      <c r="I149" s="97"/>
      <c r="J149" s="97"/>
      <c r="K149" s="100"/>
      <c r="L149" s="97"/>
      <c r="M149" s="97"/>
      <c r="N149" s="97"/>
      <c r="O149" s="97"/>
      <c r="P149" s="97"/>
      <c r="Q149" s="97"/>
      <c r="R149" s="97"/>
      <c r="S149" s="97"/>
      <c r="T149" s="100"/>
      <c r="U149" s="97"/>
      <c r="V149" s="97"/>
      <c r="W149" s="100"/>
      <c r="X149" s="97"/>
      <c r="Y149" s="97"/>
      <c r="Z149" s="100"/>
      <c r="AA149" s="97"/>
      <c r="AB149" s="97"/>
      <c r="AC149" s="97"/>
      <c r="AD149" s="118"/>
    </row>
    <row r="150" spans="7:30" s="126" customFormat="1" ht="19.5">
      <c r="G150" s="128"/>
      <c r="H150" s="97"/>
      <c r="I150" s="97"/>
      <c r="J150" s="97"/>
      <c r="K150" s="100"/>
      <c r="L150" s="97"/>
      <c r="M150" s="97"/>
      <c r="N150" s="97"/>
      <c r="O150" s="97"/>
      <c r="P150" s="97"/>
      <c r="Q150" s="97"/>
      <c r="R150" s="97"/>
      <c r="S150" s="97"/>
      <c r="T150" s="100"/>
      <c r="U150" s="97"/>
      <c r="V150" s="97"/>
      <c r="W150" s="100"/>
      <c r="X150" s="97"/>
      <c r="Y150" s="97"/>
      <c r="Z150" s="100"/>
      <c r="AA150" s="97"/>
      <c r="AB150" s="97"/>
      <c r="AC150" s="97"/>
      <c r="AD150" s="118"/>
    </row>
    <row r="151" spans="7:30" s="126" customFormat="1" ht="19.5">
      <c r="G151" s="128"/>
      <c r="H151" s="97"/>
      <c r="I151" s="97"/>
      <c r="J151" s="97"/>
      <c r="K151" s="100"/>
      <c r="L151" s="97"/>
      <c r="M151" s="97"/>
      <c r="N151" s="97"/>
      <c r="O151" s="97"/>
      <c r="P151" s="97"/>
      <c r="Q151" s="97"/>
      <c r="R151" s="97"/>
      <c r="S151" s="97"/>
      <c r="T151" s="100"/>
      <c r="U151" s="97"/>
      <c r="V151" s="97"/>
      <c r="W151" s="100"/>
      <c r="X151" s="97"/>
      <c r="Y151" s="97"/>
      <c r="Z151" s="100"/>
      <c r="AA151" s="97"/>
      <c r="AB151" s="97"/>
      <c r="AC151" s="97"/>
      <c r="AD151" s="118"/>
    </row>
    <row r="152" spans="7:30" s="126" customFormat="1" ht="19.5">
      <c r="G152" s="128"/>
      <c r="H152" s="97"/>
      <c r="I152" s="97"/>
      <c r="J152" s="97"/>
      <c r="K152" s="100"/>
      <c r="L152" s="97"/>
      <c r="M152" s="97"/>
      <c r="N152" s="97"/>
      <c r="O152" s="97"/>
      <c r="P152" s="97"/>
      <c r="Q152" s="97"/>
      <c r="R152" s="97"/>
      <c r="S152" s="97"/>
      <c r="T152" s="100"/>
      <c r="U152" s="97"/>
      <c r="V152" s="97"/>
      <c r="W152" s="100"/>
      <c r="X152" s="97"/>
      <c r="Y152" s="97"/>
      <c r="Z152" s="100"/>
      <c r="AA152" s="97"/>
      <c r="AB152" s="97"/>
      <c r="AC152" s="97"/>
      <c r="AD152" s="118"/>
    </row>
    <row r="153" spans="7:30" s="126" customFormat="1" ht="19.5">
      <c r="G153" s="128"/>
      <c r="H153" s="97"/>
      <c r="I153" s="97"/>
      <c r="J153" s="97"/>
      <c r="K153" s="100"/>
      <c r="L153" s="97"/>
      <c r="M153" s="97"/>
      <c r="N153" s="97"/>
      <c r="O153" s="97"/>
      <c r="P153" s="97"/>
      <c r="Q153" s="97"/>
      <c r="R153" s="97"/>
      <c r="S153" s="97"/>
      <c r="T153" s="100"/>
      <c r="U153" s="97"/>
      <c r="V153" s="97"/>
      <c r="W153" s="100"/>
      <c r="X153" s="97"/>
      <c r="Y153" s="97"/>
      <c r="Z153" s="100"/>
      <c r="AA153" s="97"/>
      <c r="AB153" s="97"/>
      <c r="AC153" s="97"/>
      <c r="AD153" s="118"/>
    </row>
    <row r="154" spans="7:30" s="126" customFormat="1" ht="19.5">
      <c r="G154" s="128"/>
      <c r="H154" s="97"/>
      <c r="I154" s="97"/>
      <c r="J154" s="97"/>
      <c r="K154" s="100"/>
      <c r="L154" s="97"/>
      <c r="M154" s="97"/>
      <c r="N154" s="97"/>
      <c r="O154" s="97"/>
      <c r="P154" s="97"/>
      <c r="Q154" s="97"/>
      <c r="R154" s="97"/>
      <c r="S154" s="97"/>
      <c r="T154" s="100"/>
      <c r="U154" s="97"/>
      <c r="V154" s="97"/>
      <c r="W154" s="100"/>
      <c r="X154" s="97"/>
      <c r="Y154" s="97"/>
      <c r="Z154" s="100"/>
      <c r="AA154" s="97"/>
      <c r="AB154" s="97"/>
      <c r="AC154" s="97"/>
      <c r="AD154" s="118"/>
    </row>
    <row r="155" spans="7:30" s="126" customFormat="1" ht="19.5">
      <c r="G155" s="128"/>
      <c r="H155" s="97"/>
      <c r="I155" s="97"/>
      <c r="J155" s="97"/>
      <c r="K155" s="100"/>
      <c r="L155" s="97"/>
      <c r="M155" s="97"/>
      <c r="N155" s="97"/>
      <c r="O155" s="97"/>
      <c r="P155" s="97"/>
      <c r="Q155" s="97"/>
      <c r="R155" s="97"/>
      <c r="S155" s="97"/>
      <c r="T155" s="100"/>
      <c r="U155" s="97"/>
      <c r="V155" s="97"/>
      <c r="W155" s="100"/>
      <c r="X155" s="97"/>
      <c r="Y155" s="97"/>
      <c r="Z155" s="100"/>
      <c r="AA155" s="97"/>
      <c r="AB155" s="97"/>
      <c r="AC155" s="97"/>
      <c r="AD155" s="118"/>
    </row>
    <row r="156" spans="7:30" s="126" customFormat="1" ht="19.5">
      <c r="G156" s="128"/>
      <c r="H156" s="97"/>
      <c r="I156" s="97"/>
      <c r="J156" s="97"/>
      <c r="K156" s="100"/>
      <c r="L156" s="97"/>
      <c r="M156" s="97"/>
      <c r="N156" s="97"/>
      <c r="O156" s="97"/>
      <c r="P156" s="97"/>
      <c r="Q156" s="97"/>
      <c r="R156" s="97"/>
      <c r="S156" s="97"/>
      <c r="T156" s="100"/>
      <c r="U156" s="97"/>
      <c r="V156" s="97"/>
      <c r="W156" s="100"/>
      <c r="X156" s="97"/>
      <c r="Y156" s="97"/>
      <c r="Z156" s="100"/>
      <c r="AA156" s="97"/>
      <c r="AB156" s="97"/>
      <c r="AC156" s="97"/>
      <c r="AD156" s="118"/>
    </row>
    <row r="157" spans="7:30" s="126" customFormat="1" ht="19.5">
      <c r="G157" s="128"/>
      <c r="H157" s="97"/>
      <c r="I157" s="97"/>
      <c r="J157" s="97"/>
      <c r="K157" s="100"/>
      <c r="L157" s="97"/>
      <c r="M157" s="97"/>
      <c r="N157" s="97"/>
      <c r="O157" s="97"/>
      <c r="P157" s="97"/>
      <c r="Q157" s="97"/>
      <c r="R157" s="97"/>
      <c r="S157" s="97"/>
      <c r="T157" s="100"/>
      <c r="U157" s="97"/>
      <c r="V157" s="97"/>
      <c r="W157" s="100"/>
      <c r="X157" s="97"/>
      <c r="Y157" s="97"/>
      <c r="Z157" s="100"/>
      <c r="AA157" s="97"/>
      <c r="AB157" s="97"/>
      <c r="AC157" s="97"/>
      <c r="AD157" s="118"/>
    </row>
    <row r="158" spans="7:30" s="126" customFormat="1" ht="19.5">
      <c r="G158" s="128"/>
      <c r="H158" s="97"/>
      <c r="I158" s="97"/>
      <c r="J158" s="97"/>
      <c r="K158" s="100"/>
      <c r="L158" s="97"/>
      <c r="M158" s="97"/>
      <c r="N158" s="97"/>
      <c r="O158" s="97"/>
      <c r="P158" s="97"/>
      <c r="Q158" s="97"/>
      <c r="R158" s="97"/>
      <c r="S158" s="97"/>
      <c r="T158" s="100"/>
      <c r="U158" s="97"/>
      <c r="V158" s="97"/>
      <c r="W158" s="100"/>
      <c r="X158" s="97"/>
      <c r="Y158" s="97"/>
      <c r="Z158" s="100"/>
      <c r="AA158" s="97"/>
      <c r="AB158" s="97"/>
      <c r="AC158" s="97"/>
      <c r="AD158" s="118"/>
    </row>
  </sheetData>
  <sheetProtection/>
  <autoFilter ref="A7:AD94"/>
  <mergeCells count="7">
    <mergeCell ref="A5:AD5"/>
    <mergeCell ref="A3:F3"/>
    <mergeCell ref="A4:AD4"/>
    <mergeCell ref="Q1:AB1"/>
    <mergeCell ref="Q2:AB2"/>
    <mergeCell ref="A1:F1"/>
    <mergeCell ref="A2:F2"/>
  </mergeCells>
  <printOptions/>
  <pageMargins left="0.22" right="0.16" top="0.51" bottom="0.24" header="0.35" footer="0.1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A158"/>
  <sheetViews>
    <sheetView tabSelected="1" zoomScalePageLayoutView="0" workbookViewId="0" topLeftCell="A7">
      <pane xSplit="3" ySplit="2" topLeftCell="I9" activePane="bottomRight" state="frozen"/>
      <selection pane="topLeft" activeCell="A7" sqref="A7"/>
      <selection pane="topRight" activeCell="D7" sqref="D7"/>
      <selection pane="bottomLeft" activeCell="A9" sqref="A9"/>
      <selection pane="bottomRight" activeCell="W9" sqref="W9:W93"/>
    </sheetView>
  </sheetViews>
  <sheetFormatPr defaultColWidth="8.796875" defaultRowHeight="15"/>
  <cols>
    <col min="1" max="1" width="3.19921875" style="64" customWidth="1"/>
    <col min="2" max="2" width="17.09765625" style="64" customWidth="1"/>
    <col min="3" max="3" width="6.19921875" style="64" bestFit="1" customWidth="1"/>
    <col min="4" max="4" width="10" style="64" customWidth="1"/>
    <col min="5" max="5" width="9" style="64" customWidth="1"/>
    <col min="6" max="6" width="11.59765625" style="64" customWidth="1"/>
    <col min="7" max="7" width="5" style="129" customWidth="1"/>
    <col min="8" max="8" width="4.19921875" style="98" customWidth="1"/>
    <col min="9" max="9" width="4.19921875" style="273" customWidth="1"/>
    <col min="10" max="10" width="4.19921875" style="98" customWidth="1"/>
    <col min="11" max="11" width="4.19921875" style="101" customWidth="1"/>
    <col min="12" max="14" width="4.19921875" style="98" customWidth="1"/>
    <col min="15" max="15" width="4.19921875" style="273" customWidth="1"/>
    <col min="16" max="19" width="4.19921875" style="98" customWidth="1"/>
    <col min="20" max="20" width="4.19921875" style="101" customWidth="1"/>
    <col min="21" max="22" width="4.19921875" style="98" customWidth="1"/>
    <col min="23" max="23" width="4.19921875" style="101" customWidth="1"/>
    <col min="24" max="25" width="4.19921875" style="98" customWidth="1"/>
    <col min="26" max="26" width="4.69921875" style="98" customWidth="1"/>
    <col min="27" max="27" width="8.8984375" style="107" customWidth="1"/>
    <col min="28" max="16384" width="9" style="64" customWidth="1"/>
  </cols>
  <sheetData>
    <row r="1" spans="1:26" ht="13.5" customHeight="1">
      <c r="A1" s="298" t="s">
        <v>0</v>
      </c>
      <c r="B1" s="298"/>
      <c r="C1" s="298"/>
      <c r="D1" s="298"/>
      <c r="E1" s="298"/>
      <c r="F1" s="298"/>
      <c r="G1" s="63"/>
      <c r="H1" s="91"/>
      <c r="I1" s="284"/>
      <c r="J1" s="91"/>
      <c r="K1" s="91"/>
      <c r="Q1" s="300" t="s">
        <v>366</v>
      </c>
      <c r="R1" s="300"/>
      <c r="S1" s="300"/>
      <c r="T1" s="300"/>
      <c r="U1" s="300"/>
      <c r="V1" s="300"/>
      <c r="W1" s="300"/>
      <c r="X1" s="300"/>
      <c r="Y1" s="300"/>
      <c r="Z1" s="96"/>
    </row>
    <row r="2" spans="1:26" ht="13.5" customHeight="1">
      <c r="A2" s="298" t="s">
        <v>367</v>
      </c>
      <c r="B2" s="298"/>
      <c r="C2" s="298"/>
      <c r="D2" s="298"/>
      <c r="E2" s="298"/>
      <c r="F2" s="298"/>
      <c r="G2" s="63"/>
      <c r="H2" s="91"/>
      <c r="I2" s="284"/>
      <c r="J2" s="91"/>
      <c r="K2" s="91"/>
      <c r="Q2" s="300" t="s">
        <v>3</v>
      </c>
      <c r="R2" s="300"/>
      <c r="S2" s="300"/>
      <c r="T2" s="300"/>
      <c r="U2" s="300"/>
      <c r="V2" s="300"/>
      <c r="W2" s="300"/>
      <c r="X2" s="300"/>
      <c r="Y2" s="300"/>
      <c r="Z2" s="96"/>
    </row>
    <row r="3" spans="1:26" ht="13.5" customHeight="1">
      <c r="A3" s="298" t="s">
        <v>4</v>
      </c>
      <c r="B3" s="298"/>
      <c r="C3" s="298"/>
      <c r="D3" s="298"/>
      <c r="E3" s="298"/>
      <c r="F3" s="298"/>
      <c r="G3" s="63"/>
      <c r="H3" s="91"/>
      <c r="I3" s="284"/>
      <c r="J3" s="91"/>
      <c r="K3" s="91"/>
      <c r="L3" s="91"/>
      <c r="M3" s="99"/>
      <c r="N3" s="99"/>
      <c r="O3" s="274"/>
      <c r="P3" s="99"/>
      <c r="Q3" s="99"/>
      <c r="R3" s="99"/>
      <c r="S3" s="99"/>
      <c r="T3" s="99"/>
      <c r="U3" s="99"/>
      <c r="V3" s="99"/>
      <c r="W3" s="99"/>
      <c r="X3" s="106"/>
      <c r="Y3" s="106"/>
      <c r="Z3" s="96"/>
    </row>
    <row r="4" spans="1:27" ht="19.5" customHeight="1">
      <c r="A4" s="299" t="s">
        <v>368</v>
      </c>
      <c r="B4" s="299"/>
      <c r="C4" s="299"/>
      <c r="D4" s="299"/>
      <c r="E4" s="299"/>
      <c r="F4" s="299"/>
      <c r="G4" s="299"/>
      <c r="H4" s="299"/>
      <c r="I4" s="302"/>
      <c r="J4" s="299"/>
      <c r="K4" s="299"/>
      <c r="L4" s="299"/>
      <c r="M4" s="299"/>
      <c r="N4" s="299"/>
      <c r="O4" s="302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</row>
    <row r="5" spans="1:27" s="126" customFormat="1" ht="19.5" customHeight="1">
      <c r="A5" s="297" t="s">
        <v>387</v>
      </c>
      <c r="B5" s="297"/>
      <c r="C5" s="297"/>
      <c r="D5" s="297"/>
      <c r="E5" s="297"/>
      <c r="F5" s="297"/>
      <c r="G5" s="297"/>
      <c r="H5" s="297"/>
      <c r="I5" s="301"/>
      <c r="J5" s="297"/>
      <c r="K5" s="297"/>
      <c r="L5" s="297"/>
      <c r="M5" s="297"/>
      <c r="N5" s="297"/>
      <c r="O5" s="301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</row>
    <row r="6" spans="1:27" ht="15.75" customHeight="1">
      <c r="A6" s="92"/>
      <c r="B6" s="92"/>
      <c r="C6" s="92"/>
      <c r="D6" s="92"/>
      <c r="E6" s="92"/>
      <c r="F6" s="92"/>
      <c r="G6" s="127"/>
      <c r="H6" s="92"/>
      <c r="I6" s="275"/>
      <c r="J6" s="92"/>
      <c r="K6" s="92"/>
      <c r="L6" s="92"/>
      <c r="M6" s="92"/>
      <c r="N6" s="92"/>
      <c r="O6" s="275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111"/>
    </row>
    <row r="7" spans="1:27" s="136" customFormat="1" ht="96" customHeight="1">
      <c r="A7" s="120" t="s">
        <v>6</v>
      </c>
      <c r="B7" s="130" t="s">
        <v>389</v>
      </c>
      <c r="C7" s="131" t="s">
        <v>390</v>
      </c>
      <c r="D7" s="120" t="s">
        <v>369</v>
      </c>
      <c r="E7" s="122" t="s">
        <v>370</v>
      </c>
      <c r="F7" s="120" t="s">
        <v>371</v>
      </c>
      <c r="G7" s="124" t="s">
        <v>388</v>
      </c>
      <c r="H7" s="251" t="s">
        <v>400</v>
      </c>
      <c r="I7" s="276" t="s">
        <v>373</v>
      </c>
      <c r="J7" s="155" t="s">
        <v>374</v>
      </c>
      <c r="K7" s="252" t="s">
        <v>399</v>
      </c>
      <c r="L7" s="134" t="s">
        <v>373</v>
      </c>
      <c r="M7" s="155" t="s">
        <v>374</v>
      </c>
      <c r="N7" s="154" t="s">
        <v>401</v>
      </c>
      <c r="O7" s="276" t="s">
        <v>373</v>
      </c>
      <c r="P7" s="155" t="s">
        <v>374</v>
      </c>
      <c r="Q7" s="251" t="s">
        <v>396</v>
      </c>
      <c r="R7" s="133" t="s">
        <v>373</v>
      </c>
      <c r="S7" s="155" t="s">
        <v>374</v>
      </c>
      <c r="T7" s="251" t="s">
        <v>402</v>
      </c>
      <c r="U7" s="133" t="s">
        <v>373</v>
      </c>
      <c r="V7" s="155" t="s">
        <v>374</v>
      </c>
      <c r="W7" s="154" t="s">
        <v>394</v>
      </c>
      <c r="X7" s="134" t="s">
        <v>373</v>
      </c>
      <c r="Y7" s="155" t="s">
        <v>374</v>
      </c>
      <c r="Z7" s="132" t="s">
        <v>397</v>
      </c>
      <c r="AA7" s="132" t="s">
        <v>398</v>
      </c>
    </row>
    <row r="8" spans="1:27" s="150" customFormat="1" ht="18" customHeight="1">
      <c r="A8" s="121"/>
      <c r="B8" s="65"/>
      <c r="C8" s="66"/>
      <c r="D8" s="121"/>
      <c r="E8" s="123"/>
      <c r="F8" s="121"/>
      <c r="G8" s="125"/>
      <c r="H8" s="148">
        <v>0</v>
      </c>
      <c r="I8" s="277">
        <v>0</v>
      </c>
      <c r="J8" s="148">
        <v>3</v>
      </c>
      <c r="K8" s="149">
        <v>0</v>
      </c>
      <c r="L8" s="148">
        <v>0</v>
      </c>
      <c r="M8" s="148">
        <v>5</v>
      </c>
      <c r="N8" s="148">
        <v>0</v>
      </c>
      <c r="O8" s="277">
        <v>0</v>
      </c>
      <c r="P8" s="148">
        <v>4</v>
      </c>
      <c r="Q8" s="148">
        <v>0</v>
      </c>
      <c r="R8" s="148">
        <v>0</v>
      </c>
      <c r="S8" s="148">
        <v>5</v>
      </c>
      <c r="T8" s="148">
        <v>0</v>
      </c>
      <c r="U8" s="148">
        <v>0</v>
      </c>
      <c r="V8" s="148">
        <v>4</v>
      </c>
      <c r="W8" s="148">
        <v>0</v>
      </c>
      <c r="X8" s="148">
        <v>0</v>
      </c>
      <c r="Y8" s="148">
        <v>0</v>
      </c>
      <c r="Z8" s="148">
        <f>SUM(H8:Y8)</f>
        <v>21</v>
      </c>
      <c r="AA8" s="148"/>
    </row>
    <row r="9" spans="1:27" ht="20.25" customHeight="1">
      <c r="A9" s="67">
        <v>1</v>
      </c>
      <c r="B9" s="68" t="s">
        <v>15</v>
      </c>
      <c r="C9" s="144" t="s">
        <v>16</v>
      </c>
      <c r="D9" s="67" t="s">
        <v>14</v>
      </c>
      <c r="E9" s="69" t="s">
        <v>18</v>
      </c>
      <c r="F9" s="67" t="s">
        <v>19</v>
      </c>
      <c r="G9" s="70" t="s">
        <v>17</v>
      </c>
      <c r="H9" s="93">
        <v>0</v>
      </c>
      <c r="I9" s="278"/>
      <c r="J9" s="94">
        <f aca="true" t="shared" si="0" ref="J9:J40">IF(I9="",H9,IF(AND(I9&gt;=5,I9&gt;H9),I9,MAX(H9,I9)))</f>
        <v>0</v>
      </c>
      <c r="K9" s="93">
        <v>0</v>
      </c>
      <c r="L9" s="93"/>
      <c r="M9" s="94">
        <f aca="true" t="shared" si="1" ref="M9:M72">IF(L9="",K9,IF(AND(L9&gt;=5,L9&gt;K9),L9,MAX(K9,L9)))</f>
        <v>0</v>
      </c>
      <c r="N9" s="93">
        <v>0</v>
      </c>
      <c r="O9" s="278"/>
      <c r="P9" s="94">
        <f aca="true" t="shared" si="2" ref="P9:P72">IF(O9="",N9,IF(AND(O9&gt;=5,O9&gt;N9),O9,MAX(N9,O9)))</f>
        <v>0</v>
      </c>
      <c r="Q9" s="93">
        <v>0</v>
      </c>
      <c r="R9" s="93"/>
      <c r="S9" s="94">
        <f aca="true" t="shared" si="3" ref="S9:S72">IF(R9="",Q9,IF(AND(R9&gt;=5,R9&gt;Q9),R9,MAX(Q9,R9)))</f>
        <v>0</v>
      </c>
      <c r="T9" s="93">
        <v>0</v>
      </c>
      <c r="U9" s="93"/>
      <c r="V9" s="94">
        <f aca="true" t="shared" si="4" ref="V9:V72">IF(U9="",T9,IF(AND(U9&gt;=5,U9&gt;T9),U9,MAX(T9,U9)))</f>
        <v>0</v>
      </c>
      <c r="W9" s="93">
        <v>0</v>
      </c>
      <c r="X9" s="93"/>
      <c r="Y9" s="94">
        <f aca="true" t="shared" si="5" ref="Y9:Y72">IF(X9="",W9,IF(AND(X9&gt;=5,X9&gt;W9),X9,MAX(W9,X9)))</f>
        <v>0</v>
      </c>
      <c r="Z9" s="112">
        <f aca="true" t="shared" si="6" ref="Z9:Z40">ROUND(SUMPRODUCT(H9:Y9,$H$8:$Y$8)/SUMIF($H9:$Y9,"&lt;&gt;M",$H$8:$Y$8),2)</f>
        <v>0</v>
      </c>
      <c r="AA9" s="113" t="str">
        <f aca="true" t="shared" si="7" ref="AA9:AA40">IF(Z9&gt;=9,"Xuất sắc",IF(Z9&gt;=8,"Giỏi",IF(Z9&gt;=7,"Khá",IF(Z9&gt;=6,"TBK",IF(Z9&gt;=5,"TB",IF(Z9&gt;=4,"Yếu","Kém"))))))</f>
        <v>Kém</v>
      </c>
    </row>
    <row r="10" spans="1:27" ht="20.25" customHeight="1">
      <c r="A10" s="71">
        <v>2</v>
      </c>
      <c r="B10" s="72" t="s">
        <v>22</v>
      </c>
      <c r="C10" s="145" t="s">
        <v>16</v>
      </c>
      <c r="D10" s="71" t="s">
        <v>21</v>
      </c>
      <c r="E10" s="73" t="s">
        <v>24</v>
      </c>
      <c r="F10" s="71" t="s">
        <v>25</v>
      </c>
      <c r="G10" s="74" t="s">
        <v>23</v>
      </c>
      <c r="H10" s="95">
        <v>5</v>
      </c>
      <c r="I10" s="95"/>
      <c r="J10" s="108">
        <f t="shared" si="0"/>
        <v>5</v>
      </c>
      <c r="K10" s="95">
        <v>7</v>
      </c>
      <c r="L10" s="95"/>
      <c r="M10" s="108">
        <f t="shared" si="1"/>
        <v>7</v>
      </c>
      <c r="N10" s="95">
        <v>7</v>
      </c>
      <c r="O10" s="95"/>
      <c r="P10" s="108">
        <f t="shared" si="2"/>
        <v>7</v>
      </c>
      <c r="Q10" s="95">
        <v>6</v>
      </c>
      <c r="R10" s="95"/>
      <c r="S10" s="108">
        <f t="shared" si="3"/>
        <v>6</v>
      </c>
      <c r="T10" s="95">
        <v>6</v>
      </c>
      <c r="U10" s="95"/>
      <c r="V10" s="108">
        <f t="shared" si="4"/>
        <v>6</v>
      </c>
      <c r="W10" s="95">
        <v>7</v>
      </c>
      <c r="X10" s="95"/>
      <c r="Y10" s="108">
        <f t="shared" si="5"/>
        <v>7</v>
      </c>
      <c r="Z10" s="114">
        <f t="shared" si="6"/>
        <v>6.29</v>
      </c>
      <c r="AA10" s="115" t="str">
        <f t="shared" si="7"/>
        <v>TBK</v>
      </c>
    </row>
    <row r="11" spans="1:27" ht="20.25" customHeight="1">
      <c r="A11" s="71">
        <v>3</v>
      </c>
      <c r="B11" s="72" t="s">
        <v>27</v>
      </c>
      <c r="C11" s="145" t="s">
        <v>28</v>
      </c>
      <c r="D11" s="71" t="s">
        <v>26</v>
      </c>
      <c r="E11" s="73" t="s">
        <v>29</v>
      </c>
      <c r="F11" s="71" t="s">
        <v>30</v>
      </c>
      <c r="G11" s="74" t="s">
        <v>23</v>
      </c>
      <c r="H11" s="95">
        <v>5</v>
      </c>
      <c r="I11" s="95"/>
      <c r="J11" s="108">
        <f t="shared" si="0"/>
        <v>5</v>
      </c>
      <c r="K11" s="95">
        <v>7</v>
      </c>
      <c r="L11" s="95"/>
      <c r="M11" s="108">
        <f t="shared" si="1"/>
        <v>7</v>
      </c>
      <c r="N11" s="95">
        <v>6</v>
      </c>
      <c r="O11" s="95"/>
      <c r="P11" s="108">
        <f t="shared" si="2"/>
        <v>6</v>
      </c>
      <c r="Q11" s="95">
        <v>6</v>
      </c>
      <c r="R11" s="95"/>
      <c r="S11" s="108">
        <f t="shared" si="3"/>
        <v>6</v>
      </c>
      <c r="T11" s="95">
        <v>5</v>
      </c>
      <c r="U11" s="95"/>
      <c r="V11" s="108">
        <f t="shared" si="4"/>
        <v>5</v>
      </c>
      <c r="W11" s="95">
        <v>8</v>
      </c>
      <c r="X11" s="95"/>
      <c r="Y11" s="108">
        <f t="shared" si="5"/>
        <v>8</v>
      </c>
      <c r="Z11" s="114">
        <f t="shared" si="6"/>
        <v>5.9</v>
      </c>
      <c r="AA11" s="115" t="str">
        <f t="shared" si="7"/>
        <v>TB</v>
      </c>
    </row>
    <row r="12" spans="1:27" ht="20.25" customHeight="1">
      <c r="A12" s="71">
        <v>4</v>
      </c>
      <c r="B12" s="72" t="s">
        <v>32</v>
      </c>
      <c r="C12" s="145" t="s">
        <v>33</v>
      </c>
      <c r="D12" s="71" t="s">
        <v>31</v>
      </c>
      <c r="E12" s="73" t="s">
        <v>34</v>
      </c>
      <c r="F12" s="71" t="s">
        <v>35</v>
      </c>
      <c r="G12" s="74" t="s">
        <v>23</v>
      </c>
      <c r="H12" s="95">
        <v>0</v>
      </c>
      <c r="I12" s="279"/>
      <c r="J12" s="108">
        <f t="shared" si="0"/>
        <v>0</v>
      </c>
      <c r="K12" s="95">
        <v>0</v>
      </c>
      <c r="L12" s="95"/>
      <c r="M12" s="108">
        <f t="shared" si="1"/>
        <v>0</v>
      </c>
      <c r="N12" s="95">
        <v>0</v>
      </c>
      <c r="O12" s="279"/>
      <c r="P12" s="108">
        <f t="shared" si="2"/>
        <v>0</v>
      </c>
      <c r="Q12" s="95">
        <v>0</v>
      </c>
      <c r="R12" s="95"/>
      <c r="S12" s="108">
        <f t="shared" si="3"/>
        <v>0</v>
      </c>
      <c r="T12" s="95">
        <v>0</v>
      </c>
      <c r="U12" s="95"/>
      <c r="V12" s="108">
        <f t="shared" si="4"/>
        <v>0</v>
      </c>
      <c r="W12" s="95">
        <v>0</v>
      </c>
      <c r="X12" s="95"/>
      <c r="Y12" s="108">
        <f t="shared" si="5"/>
        <v>0</v>
      </c>
      <c r="Z12" s="114">
        <f t="shared" si="6"/>
        <v>0</v>
      </c>
      <c r="AA12" s="115" t="str">
        <f t="shared" si="7"/>
        <v>Kém</v>
      </c>
    </row>
    <row r="13" spans="1:27" ht="20.25" customHeight="1">
      <c r="A13" s="71">
        <v>5</v>
      </c>
      <c r="B13" s="72" t="s">
        <v>37</v>
      </c>
      <c r="C13" s="145" t="s">
        <v>38</v>
      </c>
      <c r="D13" s="71" t="s">
        <v>36</v>
      </c>
      <c r="E13" s="73" t="s">
        <v>39</v>
      </c>
      <c r="F13" s="71" t="s">
        <v>40</v>
      </c>
      <c r="G13" s="74" t="s">
        <v>23</v>
      </c>
      <c r="H13" s="95">
        <v>3</v>
      </c>
      <c r="I13" s="279">
        <v>6</v>
      </c>
      <c r="J13" s="108">
        <f t="shared" si="0"/>
        <v>6</v>
      </c>
      <c r="K13" s="95">
        <v>7</v>
      </c>
      <c r="L13" s="95"/>
      <c r="M13" s="108">
        <f t="shared" si="1"/>
        <v>7</v>
      </c>
      <c r="N13" s="95">
        <v>5</v>
      </c>
      <c r="O13" s="95"/>
      <c r="P13" s="108">
        <f t="shared" si="2"/>
        <v>5</v>
      </c>
      <c r="Q13" s="95">
        <v>7</v>
      </c>
      <c r="R13" s="95"/>
      <c r="S13" s="108">
        <f t="shared" si="3"/>
        <v>7</v>
      </c>
      <c r="T13" s="95">
        <v>6</v>
      </c>
      <c r="U13" s="95"/>
      <c r="V13" s="108">
        <f t="shared" si="4"/>
        <v>6</v>
      </c>
      <c r="W13" s="95">
        <v>8</v>
      </c>
      <c r="X13" s="95"/>
      <c r="Y13" s="108">
        <f t="shared" si="5"/>
        <v>8</v>
      </c>
      <c r="Z13" s="114">
        <f t="shared" si="6"/>
        <v>6.29</v>
      </c>
      <c r="AA13" s="115" t="str">
        <f t="shared" si="7"/>
        <v>TBK</v>
      </c>
    </row>
    <row r="14" spans="1:27" ht="20.25" customHeight="1">
      <c r="A14" s="71">
        <v>6</v>
      </c>
      <c r="B14" s="72" t="s">
        <v>42</v>
      </c>
      <c r="C14" s="145" t="s">
        <v>43</v>
      </c>
      <c r="D14" s="71" t="s">
        <v>41</v>
      </c>
      <c r="E14" s="73" t="s">
        <v>44</v>
      </c>
      <c r="F14" s="71" t="s">
        <v>45</v>
      </c>
      <c r="G14" s="74" t="s">
        <v>23</v>
      </c>
      <c r="H14" s="95">
        <v>8</v>
      </c>
      <c r="I14" s="95"/>
      <c r="J14" s="108">
        <f t="shared" si="0"/>
        <v>8</v>
      </c>
      <c r="K14" s="95">
        <v>7</v>
      </c>
      <c r="L14" s="95"/>
      <c r="M14" s="108">
        <f t="shared" si="1"/>
        <v>7</v>
      </c>
      <c r="N14" s="95">
        <v>9</v>
      </c>
      <c r="O14" s="95"/>
      <c r="P14" s="108">
        <f t="shared" si="2"/>
        <v>9</v>
      </c>
      <c r="Q14" s="95">
        <v>7</v>
      </c>
      <c r="R14" s="95"/>
      <c r="S14" s="108">
        <f t="shared" si="3"/>
        <v>7</v>
      </c>
      <c r="T14" s="95">
        <v>7</v>
      </c>
      <c r="U14" s="95"/>
      <c r="V14" s="108">
        <f t="shared" si="4"/>
        <v>7</v>
      </c>
      <c r="W14" s="95">
        <v>8</v>
      </c>
      <c r="X14" s="95"/>
      <c r="Y14" s="108">
        <f t="shared" si="5"/>
        <v>8</v>
      </c>
      <c r="Z14" s="114">
        <f t="shared" si="6"/>
        <v>7.52</v>
      </c>
      <c r="AA14" s="115" t="str">
        <f t="shared" si="7"/>
        <v>Khá</v>
      </c>
    </row>
    <row r="15" spans="1:27" ht="20.25" customHeight="1">
      <c r="A15" s="71">
        <v>7</v>
      </c>
      <c r="B15" s="72" t="s">
        <v>47</v>
      </c>
      <c r="C15" s="145" t="s">
        <v>43</v>
      </c>
      <c r="D15" s="71" t="s">
        <v>46</v>
      </c>
      <c r="E15" s="73" t="s">
        <v>48</v>
      </c>
      <c r="F15" s="71" t="s">
        <v>49</v>
      </c>
      <c r="G15" s="74" t="s">
        <v>23</v>
      </c>
      <c r="H15" s="95">
        <v>6</v>
      </c>
      <c r="I15" s="95"/>
      <c r="J15" s="108">
        <f t="shared" si="0"/>
        <v>6</v>
      </c>
      <c r="K15" s="95">
        <v>7</v>
      </c>
      <c r="L15" s="95"/>
      <c r="M15" s="108">
        <f t="shared" si="1"/>
        <v>7</v>
      </c>
      <c r="N15" s="95">
        <v>5</v>
      </c>
      <c r="O15" s="95"/>
      <c r="P15" s="108">
        <f t="shared" si="2"/>
        <v>5</v>
      </c>
      <c r="Q15" s="95">
        <v>4</v>
      </c>
      <c r="R15" s="95"/>
      <c r="S15" s="108">
        <f t="shared" si="3"/>
        <v>4</v>
      </c>
      <c r="T15" s="95">
        <v>6</v>
      </c>
      <c r="U15" s="95"/>
      <c r="V15" s="108">
        <f t="shared" si="4"/>
        <v>6</v>
      </c>
      <c r="W15" s="95">
        <v>8</v>
      </c>
      <c r="X15" s="95"/>
      <c r="Y15" s="108">
        <f t="shared" si="5"/>
        <v>8</v>
      </c>
      <c r="Z15" s="114">
        <f t="shared" si="6"/>
        <v>5.57</v>
      </c>
      <c r="AA15" s="115" t="str">
        <f t="shared" si="7"/>
        <v>TB</v>
      </c>
    </row>
    <row r="16" spans="1:27" ht="20.25" customHeight="1">
      <c r="A16" s="71">
        <v>8</v>
      </c>
      <c r="B16" s="72" t="s">
        <v>51</v>
      </c>
      <c r="C16" s="145" t="s">
        <v>52</v>
      </c>
      <c r="D16" s="71" t="s">
        <v>50</v>
      </c>
      <c r="E16" s="73" t="s">
        <v>53</v>
      </c>
      <c r="F16" s="71" t="s">
        <v>54</v>
      </c>
      <c r="G16" s="74" t="s">
        <v>23</v>
      </c>
      <c r="H16" s="95">
        <v>5</v>
      </c>
      <c r="I16" s="95"/>
      <c r="J16" s="108">
        <f t="shared" si="0"/>
        <v>5</v>
      </c>
      <c r="K16" s="95">
        <v>7</v>
      </c>
      <c r="L16" s="95"/>
      <c r="M16" s="108">
        <f t="shared" si="1"/>
        <v>7</v>
      </c>
      <c r="N16" s="95">
        <v>4</v>
      </c>
      <c r="O16" s="279">
        <v>5</v>
      </c>
      <c r="P16" s="108">
        <f t="shared" si="2"/>
        <v>5</v>
      </c>
      <c r="Q16" s="95">
        <v>8</v>
      </c>
      <c r="R16" s="95"/>
      <c r="S16" s="108">
        <f t="shared" si="3"/>
        <v>8</v>
      </c>
      <c r="T16" s="95">
        <v>7</v>
      </c>
      <c r="U16" s="95"/>
      <c r="V16" s="108">
        <f t="shared" si="4"/>
        <v>7</v>
      </c>
      <c r="W16" s="95">
        <v>9</v>
      </c>
      <c r="X16" s="95"/>
      <c r="Y16" s="108">
        <f t="shared" si="5"/>
        <v>9</v>
      </c>
      <c r="Z16" s="114">
        <f t="shared" si="6"/>
        <v>6.57</v>
      </c>
      <c r="AA16" s="115" t="str">
        <f t="shared" si="7"/>
        <v>TBK</v>
      </c>
    </row>
    <row r="17" spans="1:27" ht="20.25" customHeight="1">
      <c r="A17" s="71">
        <v>9</v>
      </c>
      <c r="B17" s="72" t="s">
        <v>56</v>
      </c>
      <c r="C17" s="145" t="s">
        <v>57</v>
      </c>
      <c r="D17" s="71" t="s">
        <v>55</v>
      </c>
      <c r="E17" s="73" t="s">
        <v>58</v>
      </c>
      <c r="F17" s="71" t="s">
        <v>59</v>
      </c>
      <c r="G17" s="74" t="s">
        <v>23</v>
      </c>
      <c r="H17" s="95">
        <v>5</v>
      </c>
      <c r="I17" s="95"/>
      <c r="J17" s="108">
        <f t="shared" si="0"/>
        <v>5</v>
      </c>
      <c r="K17" s="95">
        <v>7</v>
      </c>
      <c r="L17" s="95"/>
      <c r="M17" s="108">
        <f t="shared" si="1"/>
        <v>7</v>
      </c>
      <c r="N17" s="95">
        <v>4</v>
      </c>
      <c r="O17" s="279">
        <v>6</v>
      </c>
      <c r="P17" s="108">
        <f t="shared" si="2"/>
        <v>6</v>
      </c>
      <c r="Q17" s="95">
        <v>5</v>
      </c>
      <c r="R17" s="95"/>
      <c r="S17" s="108">
        <f t="shared" si="3"/>
        <v>5</v>
      </c>
      <c r="T17" s="95">
        <v>6</v>
      </c>
      <c r="U17" s="95"/>
      <c r="V17" s="108">
        <f t="shared" si="4"/>
        <v>6</v>
      </c>
      <c r="W17" s="95">
        <v>9</v>
      </c>
      <c r="X17" s="95"/>
      <c r="Y17" s="108">
        <f t="shared" si="5"/>
        <v>9</v>
      </c>
      <c r="Z17" s="114">
        <f t="shared" si="6"/>
        <v>5.86</v>
      </c>
      <c r="AA17" s="115" t="str">
        <f t="shared" si="7"/>
        <v>TB</v>
      </c>
    </row>
    <row r="18" spans="1:27" ht="20.25" customHeight="1">
      <c r="A18" s="71">
        <v>10</v>
      </c>
      <c r="B18" s="72" t="s">
        <v>61</v>
      </c>
      <c r="C18" s="145" t="s">
        <v>62</v>
      </c>
      <c r="D18" s="71" t="s">
        <v>60</v>
      </c>
      <c r="E18" s="73" t="s">
        <v>63</v>
      </c>
      <c r="F18" s="71" t="s">
        <v>64</v>
      </c>
      <c r="G18" s="74" t="s">
        <v>23</v>
      </c>
      <c r="H18" s="95">
        <v>3</v>
      </c>
      <c r="I18" s="279">
        <v>7</v>
      </c>
      <c r="J18" s="108">
        <f t="shared" si="0"/>
        <v>7</v>
      </c>
      <c r="K18" s="95">
        <v>7</v>
      </c>
      <c r="L18" s="95"/>
      <c r="M18" s="108">
        <f t="shared" si="1"/>
        <v>7</v>
      </c>
      <c r="N18" s="95">
        <v>6</v>
      </c>
      <c r="O18" s="95"/>
      <c r="P18" s="108">
        <f t="shared" si="2"/>
        <v>6</v>
      </c>
      <c r="Q18" s="95">
        <v>6</v>
      </c>
      <c r="R18" s="95"/>
      <c r="S18" s="108">
        <f t="shared" si="3"/>
        <v>6</v>
      </c>
      <c r="T18" s="95">
        <v>7</v>
      </c>
      <c r="U18" s="95"/>
      <c r="V18" s="108">
        <f t="shared" si="4"/>
        <v>7</v>
      </c>
      <c r="W18" s="95">
        <v>10</v>
      </c>
      <c r="X18" s="95"/>
      <c r="Y18" s="108">
        <f t="shared" si="5"/>
        <v>10</v>
      </c>
      <c r="Z18" s="114">
        <f t="shared" si="6"/>
        <v>6.57</v>
      </c>
      <c r="AA18" s="115" t="str">
        <f t="shared" si="7"/>
        <v>TBK</v>
      </c>
    </row>
    <row r="19" spans="1:27" ht="20.25" customHeight="1">
      <c r="A19" s="71">
        <v>11</v>
      </c>
      <c r="B19" s="72" t="s">
        <v>66</v>
      </c>
      <c r="C19" s="145" t="s">
        <v>62</v>
      </c>
      <c r="D19" s="71" t="s">
        <v>65</v>
      </c>
      <c r="E19" s="73" t="s">
        <v>67</v>
      </c>
      <c r="F19" s="71" t="s">
        <v>68</v>
      </c>
      <c r="G19" s="74" t="s">
        <v>23</v>
      </c>
      <c r="H19" s="95">
        <v>4</v>
      </c>
      <c r="I19" s="279">
        <v>7</v>
      </c>
      <c r="J19" s="108">
        <f t="shared" si="0"/>
        <v>7</v>
      </c>
      <c r="K19" s="95">
        <v>7</v>
      </c>
      <c r="L19" s="95"/>
      <c r="M19" s="108">
        <f t="shared" si="1"/>
        <v>7</v>
      </c>
      <c r="N19" s="95">
        <v>5</v>
      </c>
      <c r="O19" s="95"/>
      <c r="P19" s="108">
        <f t="shared" si="2"/>
        <v>5</v>
      </c>
      <c r="Q19" s="95">
        <v>5</v>
      </c>
      <c r="R19" s="95"/>
      <c r="S19" s="108">
        <f t="shared" si="3"/>
        <v>5</v>
      </c>
      <c r="T19" s="95">
        <v>5</v>
      </c>
      <c r="U19" s="95"/>
      <c r="V19" s="108">
        <f t="shared" si="4"/>
        <v>5</v>
      </c>
      <c r="W19" s="95">
        <v>9</v>
      </c>
      <c r="X19" s="95"/>
      <c r="Y19" s="108">
        <f t="shared" si="5"/>
        <v>9</v>
      </c>
      <c r="Z19" s="114">
        <f t="shared" si="6"/>
        <v>5.76</v>
      </c>
      <c r="AA19" s="115" t="str">
        <f t="shared" si="7"/>
        <v>TB</v>
      </c>
    </row>
    <row r="20" spans="1:27" ht="20.25" customHeight="1">
      <c r="A20" s="71">
        <v>12</v>
      </c>
      <c r="B20" s="72" t="s">
        <v>70</v>
      </c>
      <c r="C20" s="145" t="s">
        <v>71</v>
      </c>
      <c r="D20" s="71" t="s">
        <v>69</v>
      </c>
      <c r="E20" s="73" t="s">
        <v>72</v>
      </c>
      <c r="F20" s="71" t="s">
        <v>73</v>
      </c>
      <c r="G20" s="74" t="s">
        <v>17</v>
      </c>
      <c r="H20" s="95">
        <v>7</v>
      </c>
      <c r="I20" s="95"/>
      <c r="J20" s="108">
        <f t="shared" si="0"/>
        <v>7</v>
      </c>
      <c r="K20" s="95">
        <v>7</v>
      </c>
      <c r="L20" s="95"/>
      <c r="M20" s="108">
        <f t="shared" si="1"/>
        <v>7</v>
      </c>
      <c r="N20" s="95">
        <v>9</v>
      </c>
      <c r="O20" s="95"/>
      <c r="P20" s="108">
        <f t="shared" si="2"/>
        <v>9</v>
      </c>
      <c r="Q20" s="95">
        <v>5</v>
      </c>
      <c r="R20" s="95"/>
      <c r="S20" s="108">
        <f t="shared" si="3"/>
        <v>5</v>
      </c>
      <c r="T20" s="95">
        <v>7</v>
      </c>
      <c r="U20" s="95"/>
      <c r="V20" s="108">
        <f t="shared" si="4"/>
        <v>7</v>
      </c>
      <c r="W20" s="95">
        <v>9</v>
      </c>
      <c r="X20" s="95"/>
      <c r="Y20" s="108">
        <f t="shared" si="5"/>
        <v>9</v>
      </c>
      <c r="Z20" s="114">
        <f t="shared" si="6"/>
        <v>6.9</v>
      </c>
      <c r="AA20" s="115" t="str">
        <f t="shared" si="7"/>
        <v>TBK</v>
      </c>
    </row>
    <row r="21" spans="1:27" ht="20.25" customHeight="1">
      <c r="A21" s="71">
        <v>13</v>
      </c>
      <c r="B21" s="72" t="s">
        <v>75</v>
      </c>
      <c r="C21" s="145" t="s">
        <v>71</v>
      </c>
      <c r="D21" s="71" t="s">
        <v>74</v>
      </c>
      <c r="E21" s="73" t="s">
        <v>76</v>
      </c>
      <c r="F21" s="71" t="s">
        <v>77</v>
      </c>
      <c r="G21" s="74" t="s">
        <v>17</v>
      </c>
      <c r="H21" s="95">
        <v>6</v>
      </c>
      <c r="I21" s="95"/>
      <c r="J21" s="108">
        <f t="shared" si="0"/>
        <v>6</v>
      </c>
      <c r="K21" s="95">
        <v>6</v>
      </c>
      <c r="L21" s="95"/>
      <c r="M21" s="108">
        <f t="shared" si="1"/>
        <v>6</v>
      </c>
      <c r="N21" s="95">
        <v>9</v>
      </c>
      <c r="O21" s="95"/>
      <c r="P21" s="108">
        <f t="shared" si="2"/>
        <v>9</v>
      </c>
      <c r="Q21" s="95">
        <v>8</v>
      </c>
      <c r="R21" s="95"/>
      <c r="S21" s="108">
        <f t="shared" si="3"/>
        <v>8</v>
      </c>
      <c r="T21" s="95">
        <v>6</v>
      </c>
      <c r="U21" s="95"/>
      <c r="V21" s="108">
        <f t="shared" si="4"/>
        <v>6</v>
      </c>
      <c r="W21" s="95">
        <v>6</v>
      </c>
      <c r="X21" s="95"/>
      <c r="Y21" s="108">
        <f t="shared" si="5"/>
        <v>6</v>
      </c>
      <c r="Z21" s="114">
        <f t="shared" si="6"/>
        <v>7.05</v>
      </c>
      <c r="AA21" s="115" t="str">
        <f t="shared" si="7"/>
        <v>Khá</v>
      </c>
    </row>
    <row r="22" spans="1:27" ht="20.25" customHeight="1">
      <c r="A22" s="71">
        <v>14</v>
      </c>
      <c r="B22" s="72" t="s">
        <v>79</v>
      </c>
      <c r="C22" s="145" t="s">
        <v>80</v>
      </c>
      <c r="D22" s="71" t="s">
        <v>78</v>
      </c>
      <c r="E22" s="73" t="s">
        <v>81</v>
      </c>
      <c r="F22" s="71" t="s">
        <v>82</v>
      </c>
      <c r="G22" s="74" t="s">
        <v>23</v>
      </c>
      <c r="H22" s="95">
        <v>5</v>
      </c>
      <c r="I22" s="95"/>
      <c r="J22" s="108">
        <f t="shared" si="0"/>
        <v>5</v>
      </c>
      <c r="K22" s="95">
        <v>7</v>
      </c>
      <c r="L22" s="95"/>
      <c r="M22" s="108">
        <f t="shared" si="1"/>
        <v>7</v>
      </c>
      <c r="N22" s="95">
        <v>6</v>
      </c>
      <c r="O22" s="95"/>
      <c r="P22" s="108">
        <f t="shared" si="2"/>
        <v>6</v>
      </c>
      <c r="Q22" s="95">
        <v>5</v>
      </c>
      <c r="R22" s="95"/>
      <c r="S22" s="108">
        <f t="shared" si="3"/>
        <v>5</v>
      </c>
      <c r="T22" s="95">
        <v>5</v>
      </c>
      <c r="U22" s="95"/>
      <c r="V22" s="108">
        <f t="shared" si="4"/>
        <v>5</v>
      </c>
      <c r="W22" s="95">
        <v>9</v>
      </c>
      <c r="X22" s="95"/>
      <c r="Y22" s="108">
        <f t="shared" si="5"/>
        <v>9</v>
      </c>
      <c r="Z22" s="114">
        <f t="shared" si="6"/>
        <v>5.67</v>
      </c>
      <c r="AA22" s="115" t="str">
        <f t="shared" si="7"/>
        <v>TB</v>
      </c>
    </row>
    <row r="23" spans="1:27" ht="20.25" customHeight="1">
      <c r="A23" s="71">
        <v>15</v>
      </c>
      <c r="B23" s="72" t="s">
        <v>84</v>
      </c>
      <c r="C23" s="145" t="s">
        <v>85</v>
      </c>
      <c r="D23" s="71" t="s">
        <v>83</v>
      </c>
      <c r="E23" s="73" t="s">
        <v>86</v>
      </c>
      <c r="F23" s="71" t="s">
        <v>54</v>
      </c>
      <c r="G23" s="74" t="s">
        <v>17</v>
      </c>
      <c r="H23" s="95">
        <v>6</v>
      </c>
      <c r="I23" s="95"/>
      <c r="J23" s="108">
        <f t="shared" si="0"/>
        <v>6</v>
      </c>
      <c r="K23" s="95">
        <v>7</v>
      </c>
      <c r="L23" s="95"/>
      <c r="M23" s="108">
        <f t="shared" si="1"/>
        <v>7</v>
      </c>
      <c r="N23" s="95">
        <v>4</v>
      </c>
      <c r="O23" s="279">
        <v>8</v>
      </c>
      <c r="P23" s="108">
        <f t="shared" si="2"/>
        <v>8</v>
      </c>
      <c r="Q23" s="95">
        <v>10</v>
      </c>
      <c r="R23" s="95"/>
      <c r="S23" s="108">
        <f t="shared" si="3"/>
        <v>10</v>
      </c>
      <c r="T23" s="95">
        <v>7</v>
      </c>
      <c r="U23" s="95"/>
      <c r="V23" s="108">
        <f t="shared" si="4"/>
        <v>7</v>
      </c>
      <c r="W23" s="95">
        <v>7</v>
      </c>
      <c r="X23" s="95"/>
      <c r="Y23" s="108">
        <f t="shared" si="5"/>
        <v>7</v>
      </c>
      <c r="Z23" s="114">
        <f t="shared" si="6"/>
        <v>7.76</v>
      </c>
      <c r="AA23" s="115" t="str">
        <f t="shared" si="7"/>
        <v>Khá</v>
      </c>
    </row>
    <row r="24" spans="1:27" ht="20.25" customHeight="1">
      <c r="A24" s="71">
        <v>16</v>
      </c>
      <c r="B24" s="72" t="s">
        <v>88</v>
      </c>
      <c r="C24" s="145" t="s">
        <v>89</v>
      </c>
      <c r="D24" s="71" t="s">
        <v>87</v>
      </c>
      <c r="E24" s="73" t="s">
        <v>90</v>
      </c>
      <c r="F24" s="71" t="s">
        <v>30</v>
      </c>
      <c r="G24" s="74" t="s">
        <v>17</v>
      </c>
      <c r="H24" s="95">
        <v>7</v>
      </c>
      <c r="I24" s="95"/>
      <c r="J24" s="108">
        <f t="shared" si="0"/>
        <v>7</v>
      </c>
      <c r="K24" s="95">
        <v>8</v>
      </c>
      <c r="L24" s="95"/>
      <c r="M24" s="108">
        <f t="shared" si="1"/>
        <v>8</v>
      </c>
      <c r="N24" s="95">
        <v>10</v>
      </c>
      <c r="O24" s="95"/>
      <c r="P24" s="108">
        <f t="shared" si="2"/>
        <v>10</v>
      </c>
      <c r="Q24" s="95">
        <v>6</v>
      </c>
      <c r="R24" s="95"/>
      <c r="S24" s="108">
        <f t="shared" si="3"/>
        <v>6</v>
      </c>
      <c r="T24" s="95">
        <v>8</v>
      </c>
      <c r="U24" s="95"/>
      <c r="V24" s="108">
        <f t="shared" si="4"/>
        <v>8</v>
      </c>
      <c r="W24" s="95">
        <v>8</v>
      </c>
      <c r="X24" s="95"/>
      <c r="Y24" s="108">
        <f t="shared" si="5"/>
        <v>8</v>
      </c>
      <c r="Z24" s="114">
        <f t="shared" si="6"/>
        <v>7.76</v>
      </c>
      <c r="AA24" s="115" t="str">
        <f t="shared" si="7"/>
        <v>Khá</v>
      </c>
    </row>
    <row r="25" spans="1:27" ht="20.25" customHeight="1">
      <c r="A25" s="71">
        <v>17</v>
      </c>
      <c r="B25" s="72" t="s">
        <v>92</v>
      </c>
      <c r="C25" s="145" t="s">
        <v>93</v>
      </c>
      <c r="D25" s="71" t="s">
        <v>91</v>
      </c>
      <c r="E25" s="73" t="s">
        <v>94</v>
      </c>
      <c r="F25" s="71" t="s">
        <v>49</v>
      </c>
      <c r="G25" s="74" t="s">
        <v>17</v>
      </c>
      <c r="H25" s="95">
        <v>4</v>
      </c>
      <c r="I25" s="279">
        <v>6</v>
      </c>
      <c r="J25" s="108">
        <f t="shared" si="0"/>
        <v>6</v>
      </c>
      <c r="K25" s="95">
        <v>8</v>
      </c>
      <c r="L25" s="95"/>
      <c r="M25" s="108">
        <f t="shared" si="1"/>
        <v>8</v>
      </c>
      <c r="N25" s="95">
        <v>5</v>
      </c>
      <c r="O25" s="95"/>
      <c r="P25" s="108">
        <f t="shared" si="2"/>
        <v>5</v>
      </c>
      <c r="Q25" s="95">
        <v>6</v>
      </c>
      <c r="R25" s="95"/>
      <c r="S25" s="108">
        <f t="shared" si="3"/>
        <v>6</v>
      </c>
      <c r="T25" s="95">
        <v>6</v>
      </c>
      <c r="U25" s="95"/>
      <c r="V25" s="108">
        <f t="shared" si="4"/>
        <v>6</v>
      </c>
      <c r="W25" s="95">
        <v>7</v>
      </c>
      <c r="X25" s="95"/>
      <c r="Y25" s="108">
        <f t="shared" si="5"/>
        <v>7</v>
      </c>
      <c r="Z25" s="114">
        <f t="shared" si="6"/>
        <v>6.29</v>
      </c>
      <c r="AA25" s="115" t="str">
        <f t="shared" si="7"/>
        <v>TBK</v>
      </c>
    </row>
    <row r="26" spans="1:27" ht="20.25" customHeight="1">
      <c r="A26" s="71">
        <v>18</v>
      </c>
      <c r="B26" s="72" t="s">
        <v>96</v>
      </c>
      <c r="C26" s="145" t="s">
        <v>97</v>
      </c>
      <c r="D26" s="71" t="s">
        <v>95</v>
      </c>
      <c r="E26" s="73" t="s">
        <v>98</v>
      </c>
      <c r="F26" s="71" t="s">
        <v>99</v>
      </c>
      <c r="G26" s="74" t="s">
        <v>23</v>
      </c>
      <c r="H26" s="95">
        <v>6</v>
      </c>
      <c r="I26" s="95"/>
      <c r="J26" s="108">
        <f t="shared" si="0"/>
        <v>6</v>
      </c>
      <c r="K26" s="95">
        <v>7</v>
      </c>
      <c r="L26" s="95"/>
      <c r="M26" s="108">
        <f t="shared" si="1"/>
        <v>7</v>
      </c>
      <c r="N26" s="95">
        <v>10</v>
      </c>
      <c r="O26" s="95"/>
      <c r="P26" s="108">
        <f t="shared" si="2"/>
        <v>10</v>
      </c>
      <c r="Q26" s="95">
        <v>5</v>
      </c>
      <c r="R26" s="95"/>
      <c r="S26" s="108">
        <f t="shared" si="3"/>
        <v>5</v>
      </c>
      <c r="T26" s="95">
        <v>8</v>
      </c>
      <c r="U26" s="95"/>
      <c r="V26" s="108">
        <f t="shared" si="4"/>
        <v>8</v>
      </c>
      <c r="W26" s="95">
        <v>10</v>
      </c>
      <c r="X26" s="95"/>
      <c r="Y26" s="108">
        <f t="shared" si="5"/>
        <v>10</v>
      </c>
      <c r="Z26" s="114">
        <f t="shared" si="6"/>
        <v>7.14</v>
      </c>
      <c r="AA26" s="115" t="str">
        <f t="shared" si="7"/>
        <v>Khá</v>
      </c>
    </row>
    <row r="27" spans="1:27" ht="20.25" customHeight="1">
      <c r="A27" s="71">
        <v>19</v>
      </c>
      <c r="B27" s="72" t="s">
        <v>101</v>
      </c>
      <c r="C27" s="145" t="s">
        <v>102</v>
      </c>
      <c r="D27" s="71" t="s">
        <v>100</v>
      </c>
      <c r="E27" s="73" t="s">
        <v>103</v>
      </c>
      <c r="F27" s="71" t="s">
        <v>54</v>
      </c>
      <c r="G27" s="74" t="s">
        <v>17</v>
      </c>
      <c r="H27" s="95">
        <v>7</v>
      </c>
      <c r="I27" s="95"/>
      <c r="J27" s="108">
        <f t="shared" si="0"/>
        <v>7</v>
      </c>
      <c r="K27" s="95">
        <v>8</v>
      </c>
      <c r="L27" s="95"/>
      <c r="M27" s="108">
        <f t="shared" si="1"/>
        <v>8</v>
      </c>
      <c r="N27" s="95">
        <v>9</v>
      </c>
      <c r="O27" s="95"/>
      <c r="P27" s="108">
        <f t="shared" si="2"/>
        <v>9</v>
      </c>
      <c r="Q27" s="95">
        <v>7</v>
      </c>
      <c r="R27" s="95"/>
      <c r="S27" s="108">
        <f t="shared" si="3"/>
        <v>7</v>
      </c>
      <c r="T27" s="95">
        <v>8</v>
      </c>
      <c r="U27" s="95"/>
      <c r="V27" s="108">
        <f t="shared" si="4"/>
        <v>8</v>
      </c>
      <c r="W27" s="95">
        <v>8</v>
      </c>
      <c r="X27" s="95"/>
      <c r="Y27" s="108">
        <f t="shared" si="5"/>
        <v>8</v>
      </c>
      <c r="Z27" s="114">
        <f t="shared" si="6"/>
        <v>7.81</v>
      </c>
      <c r="AA27" s="115" t="str">
        <f t="shared" si="7"/>
        <v>Khá</v>
      </c>
    </row>
    <row r="28" spans="1:27" ht="20.25" customHeight="1">
      <c r="A28" s="71">
        <v>20</v>
      </c>
      <c r="B28" s="72" t="s">
        <v>105</v>
      </c>
      <c r="C28" s="145" t="s">
        <v>106</v>
      </c>
      <c r="D28" s="71" t="s">
        <v>104</v>
      </c>
      <c r="E28" s="73" t="s">
        <v>107</v>
      </c>
      <c r="F28" s="71" t="s">
        <v>73</v>
      </c>
      <c r="G28" s="74" t="s">
        <v>17</v>
      </c>
      <c r="H28" s="95">
        <v>7</v>
      </c>
      <c r="I28" s="95"/>
      <c r="J28" s="108">
        <f t="shared" si="0"/>
        <v>7</v>
      </c>
      <c r="K28" s="95">
        <v>8</v>
      </c>
      <c r="L28" s="95"/>
      <c r="M28" s="108">
        <f t="shared" si="1"/>
        <v>8</v>
      </c>
      <c r="N28" s="95">
        <v>10</v>
      </c>
      <c r="O28" s="95"/>
      <c r="P28" s="108">
        <f t="shared" si="2"/>
        <v>10</v>
      </c>
      <c r="Q28" s="95">
        <v>7</v>
      </c>
      <c r="R28" s="95"/>
      <c r="S28" s="108">
        <f t="shared" si="3"/>
        <v>7</v>
      </c>
      <c r="T28" s="95">
        <v>7</v>
      </c>
      <c r="U28" s="95"/>
      <c r="V28" s="108">
        <f t="shared" si="4"/>
        <v>7</v>
      </c>
      <c r="W28" s="95">
        <v>6</v>
      </c>
      <c r="X28" s="95"/>
      <c r="Y28" s="108">
        <f t="shared" si="5"/>
        <v>6</v>
      </c>
      <c r="Z28" s="114">
        <f t="shared" si="6"/>
        <v>7.81</v>
      </c>
      <c r="AA28" s="115" t="str">
        <f t="shared" si="7"/>
        <v>Khá</v>
      </c>
    </row>
    <row r="29" spans="1:27" ht="20.25" customHeight="1">
      <c r="A29" s="71">
        <v>21</v>
      </c>
      <c r="B29" s="72" t="s">
        <v>88</v>
      </c>
      <c r="C29" s="145" t="s">
        <v>106</v>
      </c>
      <c r="D29" s="71" t="s">
        <v>108</v>
      </c>
      <c r="E29" s="73" t="s">
        <v>109</v>
      </c>
      <c r="F29" s="71" t="s">
        <v>68</v>
      </c>
      <c r="G29" s="74" t="s">
        <v>17</v>
      </c>
      <c r="H29" s="95">
        <v>8</v>
      </c>
      <c r="I29" s="95"/>
      <c r="J29" s="108">
        <f t="shared" si="0"/>
        <v>8</v>
      </c>
      <c r="K29" s="95">
        <v>8</v>
      </c>
      <c r="L29" s="95"/>
      <c r="M29" s="108">
        <f t="shared" si="1"/>
        <v>8</v>
      </c>
      <c r="N29" s="95">
        <v>10</v>
      </c>
      <c r="O29" s="95"/>
      <c r="P29" s="108">
        <f t="shared" si="2"/>
        <v>10</v>
      </c>
      <c r="Q29" s="95">
        <v>7</v>
      </c>
      <c r="R29" s="95"/>
      <c r="S29" s="108">
        <f t="shared" si="3"/>
        <v>7</v>
      </c>
      <c r="T29" s="95">
        <v>8</v>
      </c>
      <c r="U29" s="95"/>
      <c r="V29" s="108">
        <f t="shared" si="4"/>
        <v>8</v>
      </c>
      <c r="W29" s="95">
        <v>8</v>
      </c>
      <c r="X29" s="95"/>
      <c r="Y29" s="108">
        <f t="shared" si="5"/>
        <v>8</v>
      </c>
      <c r="Z29" s="114">
        <f t="shared" si="6"/>
        <v>8.14</v>
      </c>
      <c r="AA29" s="115" t="str">
        <f t="shared" si="7"/>
        <v>Giỏi</v>
      </c>
    </row>
    <row r="30" spans="1:27" ht="20.25" customHeight="1">
      <c r="A30" s="71">
        <v>22</v>
      </c>
      <c r="B30" s="72" t="s">
        <v>111</v>
      </c>
      <c r="C30" s="145" t="s">
        <v>112</v>
      </c>
      <c r="D30" s="71" t="s">
        <v>110</v>
      </c>
      <c r="E30" s="73" t="s">
        <v>113</v>
      </c>
      <c r="F30" s="71" t="s">
        <v>114</v>
      </c>
      <c r="G30" s="74" t="s">
        <v>23</v>
      </c>
      <c r="H30" s="95">
        <v>3</v>
      </c>
      <c r="I30" s="279">
        <v>7</v>
      </c>
      <c r="J30" s="108">
        <f t="shared" si="0"/>
        <v>7</v>
      </c>
      <c r="K30" s="95">
        <v>7</v>
      </c>
      <c r="L30" s="95"/>
      <c r="M30" s="108">
        <f t="shared" si="1"/>
        <v>7</v>
      </c>
      <c r="N30" s="95">
        <v>9</v>
      </c>
      <c r="O30" s="95"/>
      <c r="P30" s="108">
        <f t="shared" si="2"/>
        <v>9</v>
      </c>
      <c r="Q30" s="95">
        <v>7</v>
      </c>
      <c r="R30" s="95"/>
      <c r="S30" s="108">
        <f t="shared" si="3"/>
        <v>7</v>
      </c>
      <c r="T30" s="95">
        <v>6</v>
      </c>
      <c r="U30" s="95"/>
      <c r="V30" s="108">
        <f t="shared" si="4"/>
        <v>6</v>
      </c>
      <c r="W30" s="95">
        <v>8</v>
      </c>
      <c r="X30" s="95"/>
      <c r="Y30" s="108">
        <f t="shared" si="5"/>
        <v>8</v>
      </c>
      <c r="Z30" s="114">
        <f t="shared" si="6"/>
        <v>7.19</v>
      </c>
      <c r="AA30" s="115" t="str">
        <f t="shared" si="7"/>
        <v>Khá</v>
      </c>
    </row>
    <row r="31" spans="1:27" ht="20.25" customHeight="1">
      <c r="A31" s="71">
        <v>23</v>
      </c>
      <c r="B31" s="72" t="s">
        <v>116</v>
      </c>
      <c r="C31" s="145" t="s">
        <v>117</v>
      </c>
      <c r="D31" s="71" t="s">
        <v>115</v>
      </c>
      <c r="E31" s="73" t="s">
        <v>118</v>
      </c>
      <c r="F31" s="71" t="s">
        <v>119</v>
      </c>
      <c r="G31" s="74" t="s">
        <v>17</v>
      </c>
      <c r="H31" s="95">
        <v>7</v>
      </c>
      <c r="I31" s="95"/>
      <c r="J31" s="108">
        <f t="shared" si="0"/>
        <v>7</v>
      </c>
      <c r="K31" s="95">
        <v>7</v>
      </c>
      <c r="L31" s="95"/>
      <c r="M31" s="108">
        <f t="shared" si="1"/>
        <v>7</v>
      </c>
      <c r="N31" s="95">
        <v>10</v>
      </c>
      <c r="O31" s="95"/>
      <c r="P31" s="108">
        <f t="shared" si="2"/>
        <v>10</v>
      </c>
      <c r="Q31" s="95">
        <v>8</v>
      </c>
      <c r="R31" s="95"/>
      <c r="S31" s="108">
        <f t="shared" si="3"/>
        <v>8</v>
      </c>
      <c r="T31" s="95">
        <v>7</v>
      </c>
      <c r="U31" s="95"/>
      <c r="V31" s="108">
        <f t="shared" si="4"/>
        <v>7</v>
      </c>
      <c r="W31" s="95">
        <v>8</v>
      </c>
      <c r="X31" s="95"/>
      <c r="Y31" s="108">
        <f t="shared" si="5"/>
        <v>8</v>
      </c>
      <c r="Z31" s="114">
        <f t="shared" si="6"/>
        <v>7.81</v>
      </c>
      <c r="AA31" s="115" t="str">
        <f t="shared" si="7"/>
        <v>Khá</v>
      </c>
    </row>
    <row r="32" spans="1:27" ht="20.25" customHeight="1">
      <c r="A32" s="71">
        <v>24</v>
      </c>
      <c r="B32" s="72" t="s">
        <v>121</v>
      </c>
      <c r="C32" s="145" t="s">
        <v>117</v>
      </c>
      <c r="D32" s="71" t="s">
        <v>120</v>
      </c>
      <c r="E32" s="73" t="s">
        <v>122</v>
      </c>
      <c r="F32" s="71" t="s">
        <v>30</v>
      </c>
      <c r="G32" s="74" t="s">
        <v>17</v>
      </c>
      <c r="H32" s="95">
        <v>7</v>
      </c>
      <c r="I32" s="95"/>
      <c r="J32" s="108">
        <f t="shared" si="0"/>
        <v>7</v>
      </c>
      <c r="K32" s="95">
        <v>7</v>
      </c>
      <c r="L32" s="95"/>
      <c r="M32" s="108">
        <f t="shared" si="1"/>
        <v>7</v>
      </c>
      <c r="N32" s="95">
        <v>7</v>
      </c>
      <c r="O32" s="95"/>
      <c r="P32" s="108">
        <f t="shared" si="2"/>
        <v>7</v>
      </c>
      <c r="Q32" s="95">
        <v>9</v>
      </c>
      <c r="R32" s="95"/>
      <c r="S32" s="108">
        <f t="shared" si="3"/>
        <v>9</v>
      </c>
      <c r="T32" s="95">
        <v>7</v>
      </c>
      <c r="U32" s="95"/>
      <c r="V32" s="108">
        <f t="shared" si="4"/>
        <v>7</v>
      </c>
      <c r="W32" s="95">
        <v>7</v>
      </c>
      <c r="X32" s="95"/>
      <c r="Y32" s="108">
        <f t="shared" si="5"/>
        <v>7</v>
      </c>
      <c r="Z32" s="114">
        <f t="shared" si="6"/>
        <v>7.48</v>
      </c>
      <c r="AA32" s="115" t="str">
        <f t="shared" si="7"/>
        <v>Khá</v>
      </c>
    </row>
    <row r="33" spans="1:27" ht="20.25" customHeight="1">
      <c r="A33" s="71">
        <v>25</v>
      </c>
      <c r="B33" s="72" t="s">
        <v>124</v>
      </c>
      <c r="C33" s="145" t="s">
        <v>125</v>
      </c>
      <c r="D33" s="71" t="s">
        <v>123</v>
      </c>
      <c r="E33" s="73" t="s">
        <v>126</v>
      </c>
      <c r="F33" s="71" t="s">
        <v>127</v>
      </c>
      <c r="G33" s="74" t="s">
        <v>23</v>
      </c>
      <c r="H33" s="95">
        <v>4</v>
      </c>
      <c r="I33" s="279"/>
      <c r="J33" s="108">
        <f t="shared" si="0"/>
        <v>4</v>
      </c>
      <c r="K33" s="95">
        <v>5</v>
      </c>
      <c r="L33" s="95"/>
      <c r="M33" s="108">
        <f t="shared" si="1"/>
        <v>5</v>
      </c>
      <c r="N33" s="95">
        <v>3</v>
      </c>
      <c r="O33" s="279"/>
      <c r="P33" s="108">
        <f t="shared" si="2"/>
        <v>3</v>
      </c>
      <c r="Q33" s="95">
        <v>0</v>
      </c>
      <c r="R33" s="95"/>
      <c r="S33" s="108">
        <f t="shared" si="3"/>
        <v>0</v>
      </c>
      <c r="T33" s="95">
        <v>0</v>
      </c>
      <c r="U33" s="95"/>
      <c r="V33" s="108">
        <f t="shared" si="4"/>
        <v>0</v>
      </c>
      <c r="W33" s="95">
        <v>0</v>
      </c>
      <c r="X33" s="95"/>
      <c r="Y33" s="108">
        <f t="shared" si="5"/>
        <v>0</v>
      </c>
      <c r="Z33" s="114">
        <f t="shared" si="6"/>
        <v>2.33</v>
      </c>
      <c r="AA33" s="115" t="str">
        <f t="shared" si="7"/>
        <v>Kém</v>
      </c>
    </row>
    <row r="34" spans="1:27" ht="20.25" customHeight="1">
      <c r="A34" s="71">
        <v>26</v>
      </c>
      <c r="B34" s="72" t="s">
        <v>70</v>
      </c>
      <c r="C34" s="145" t="s">
        <v>129</v>
      </c>
      <c r="D34" s="71" t="s">
        <v>128</v>
      </c>
      <c r="E34" s="73" t="s">
        <v>130</v>
      </c>
      <c r="F34" s="71" t="s">
        <v>131</v>
      </c>
      <c r="G34" s="74" t="s">
        <v>17</v>
      </c>
      <c r="H34" s="95">
        <v>5</v>
      </c>
      <c r="I34" s="95"/>
      <c r="J34" s="108">
        <f t="shared" si="0"/>
        <v>5</v>
      </c>
      <c r="K34" s="95">
        <v>6</v>
      </c>
      <c r="L34" s="95"/>
      <c r="M34" s="108">
        <f t="shared" si="1"/>
        <v>6</v>
      </c>
      <c r="N34" s="95">
        <v>4</v>
      </c>
      <c r="O34" s="279">
        <v>5</v>
      </c>
      <c r="P34" s="108">
        <f t="shared" si="2"/>
        <v>5</v>
      </c>
      <c r="Q34" s="95">
        <v>6</v>
      </c>
      <c r="R34" s="95"/>
      <c r="S34" s="108">
        <f t="shared" si="3"/>
        <v>6</v>
      </c>
      <c r="T34" s="95">
        <v>7</v>
      </c>
      <c r="U34" s="95"/>
      <c r="V34" s="108">
        <f t="shared" si="4"/>
        <v>7</v>
      </c>
      <c r="W34" s="95">
        <v>9</v>
      </c>
      <c r="X34" s="95"/>
      <c r="Y34" s="108">
        <f t="shared" si="5"/>
        <v>9</v>
      </c>
      <c r="Z34" s="114">
        <f t="shared" si="6"/>
        <v>5.86</v>
      </c>
      <c r="AA34" s="115" t="str">
        <f t="shared" si="7"/>
        <v>TB</v>
      </c>
    </row>
    <row r="35" spans="1:27" ht="20.25" customHeight="1">
      <c r="A35" s="71">
        <v>27</v>
      </c>
      <c r="B35" s="72" t="s">
        <v>133</v>
      </c>
      <c r="C35" s="145" t="s">
        <v>134</v>
      </c>
      <c r="D35" s="71" t="s">
        <v>132</v>
      </c>
      <c r="E35" s="73" t="s">
        <v>135</v>
      </c>
      <c r="F35" s="71" t="s">
        <v>136</v>
      </c>
      <c r="G35" s="74" t="s">
        <v>17</v>
      </c>
      <c r="H35" s="95">
        <v>6</v>
      </c>
      <c r="I35" s="71"/>
      <c r="J35" s="108">
        <f t="shared" si="0"/>
        <v>6</v>
      </c>
      <c r="K35" s="95">
        <v>5</v>
      </c>
      <c r="L35" s="71"/>
      <c r="M35" s="108">
        <f t="shared" si="1"/>
        <v>5</v>
      </c>
      <c r="N35" s="95">
        <v>7</v>
      </c>
      <c r="O35" s="71"/>
      <c r="P35" s="108">
        <f t="shared" si="2"/>
        <v>7</v>
      </c>
      <c r="Q35" s="95">
        <v>4</v>
      </c>
      <c r="R35" s="71"/>
      <c r="S35" s="108">
        <f t="shared" si="3"/>
        <v>4</v>
      </c>
      <c r="T35" s="95">
        <v>5</v>
      </c>
      <c r="U35" s="71"/>
      <c r="V35" s="108">
        <f t="shared" si="4"/>
        <v>5</v>
      </c>
      <c r="W35" s="95">
        <v>6</v>
      </c>
      <c r="X35" s="71"/>
      <c r="Y35" s="108">
        <f t="shared" si="5"/>
        <v>6</v>
      </c>
      <c r="Z35" s="114">
        <f t="shared" si="6"/>
        <v>5.29</v>
      </c>
      <c r="AA35" s="115" t="str">
        <f t="shared" si="7"/>
        <v>TB</v>
      </c>
    </row>
    <row r="36" spans="1:27" ht="20.25" customHeight="1">
      <c r="A36" s="71">
        <v>28</v>
      </c>
      <c r="B36" s="72" t="s">
        <v>88</v>
      </c>
      <c r="C36" s="145" t="s">
        <v>138</v>
      </c>
      <c r="D36" s="71" t="s">
        <v>137</v>
      </c>
      <c r="E36" s="73" t="s">
        <v>139</v>
      </c>
      <c r="F36" s="71" t="s">
        <v>140</v>
      </c>
      <c r="G36" s="74" t="s">
        <v>17</v>
      </c>
      <c r="H36" s="95">
        <v>7</v>
      </c>
      <c r="I36" s="71"/>
      <c r="J36" s="108">
        <f t="shared" si="0"/>
        <v>7</v>
      </c>
      <c r="K36" s="95">
        <v>8</v>
      </c>
      <c r="L36" s="71"/>
      <c r="M36" s="108">
        <f t="shared" si="1"/>
        <v>8</v>
      </c>
      <c r="N36" s="95">
        <v>7</v>
      </c>
      <c r="O36" s="71"/>
      <c r="P36" s="108">
        <f t="shared" si="2"/>
        <v>7</v>
      </c>
      <c r="Q36" s="95">
        <v>7</v>
      </c>
      <c r="R36" s="71"/>
      <c r="S36" s="108">
        <f t="shared" si="3"/>
        <v>7</v>
      </c>
      <c r="T36" s="95">
        <v>8</v>
      </c>
      <c r="U36" s="71"/>
      <c r="V36" s="108">
        <f t="shared" si="4"/>
        <v>8</v>
      </c>
      <c r="W36" s="95">
        <v>8</v>
      </c>
      <c r="X36" s="71"/>
      <c r="Y36" s="108">
        <f t="shared" si="5"/>
        <v>8</v>
      </c>
      <c r="Z36" s="114">
        <f t="shared" si="6"/>
        <v>7.43</v>
      </c>
      <c r="AA36" s="115" t="str">
        <f t="shared" si="7"/>
        <v>Khá</v>
      </c>
    </row>
    <row r="37" spans="1:27" ht="20.25" customHeight="1">
      <c r="A37" s="71">
        <v>29</v>
      </c>
      <c r="B37" s="72" t="s">
        <v>142</v>
      </c>
      <c r="C37" s="145" t="s">
        <v>143</v>
      </c>
      <c r="D37" s="71" t="s">
        <v>141</v>
      </c>
      <c r="E37" s="73" t="s">
        <v>144</v>
      </c>
      <c r="F37" s="71" t="s">
        <v>64</v>
      </c>
      <c r="G37" s="74" t="s">
        <v>17</v>
      </c>
      <c r="H37" s="95">
        <v>4</v>
      </c>
      <c r="I37" s="280"/>
      <c r="J37" s="108">
        <f t="shared" si="0"/>
        <v>4</v>
      </c>
      <c r="K37" s="95">
        <v>7</v>
      </c>
      <c r="L37" s="71"/>
      <c r="M37" s="108">
        <f t="shared" si="1"/>
        <v>7</v>
      </c>
      <c r="N37" s="95">
        <v>7</v>
      </c>
      <c r="O37" s="71"/>
      <c r="P37" s="108">
        <f t="shared" si="2"/>
        <v>7</v>
      </c>
      <c r="Q37" s="95">
        <v>3</v>
      </c>
      <c r="R37" s="71"/>
      <c r="S37" s="108">
        <f t="shared" si="3"/>
        <v>3</v>
      </c>
      <c r="T37" s="95">
        <v>6</v>
      </c>
      <c r="U37" s="71"/>
      <c r="V37" s="108">
        <f t="shared" si="4"/>
        <v>6</v>
      </c>
      <c r="W37" s="95">
        <v>5</v>
      </c>
      <c r="X37" s="71"/>
      <c r="Y37" s="108">
        <f t="shared" si="5"/>
        <v>5</v>
      </c>
      <c r="Z37" s="114">
        <f t="shared" si="6"/>
        <v>5.43</v>
      </c>
      <c r="AA37" s="115" t="str">
        <f t="shared" si="7"/>
        <v>TB</v>
      </c>
    </row>
    <row r="38" spans="1:27" ht="20.25" customHeight="1">
      <c r="A38" s="71">
        <v>30</v>
      </c>
      <c r="B38" s="72" t="s">
        <v>146</v>
      </c>
      <c r="C38" s="145" t="s">
        <v>147</v>
      </c>
      <c r="D38" s="71" t="s">
        <v>145</v>
      </c>
      <c r="E38" s="73" t="s">
        <v>148</v>
      </c>
      <c r="F38" s="71" t="s">
        <v>149</v>
      </c>
      <c r="G38" s="74" t="s">
        <v>17</v>
      </c>
      <c r="H38" s="95">
        <v>3</v>
      </c>
      <c r="I38" s="280">
        <v>7</v>
      </c>
      <c r="J38" s="108">
        <f t="shared" si="0"/>
        <v>7</v>
      </c>
      <c r="K38" s="95">
        <v>7</v>
      </c>
      <c r="L38" s="71"/>
      <c r="M38" s="108">
        <f t="shared" si="1"/>
        <v>7</v>
      </c>
      <c r="N38" s="95">
        <v>7</v>
      </c>
      <c r="O38" s="71"/>
      <c r="P38" s="108">
        <f t="shared" si="2"/>
        <v>7</v>
      </c>
      <c r="Q38" s="95">
        <v>4</v>
      </c>
      <c r="R38" s="71">
        <v>5</v>
      </c>
      <c r="S38" s="108">
        <f t="shared" si="3"/>
        <v>5</v>
      </c>
      <c r="T38" s="95">
        <v>6</v>
      </c>
      <c r="U38" s="71"/>
      <c r="V38" s="108">
        <f t="shared" si="4"/>
        <v>6</v>
      </c>
      <c r="W38" s="95">
        <v>7</v>
      </c>
      <c r="X38" s="71"/>
      <c r="Y38" s="108">
        <f t="shared" si="5"/>
        <v>7</v>
      </c>
      <c r="Z38" s="114">
        <f t="shared" si="6"/>
        <v>6.33</v>
      </c>
      <c r="AA38" s="115" t="str">
        <f t="shared" si="7"/>
        <v>TBK</v>
      </c>
    </row>
    <row r="39" spans="1:27" ht="20.25" customHeight="1">
      <c r="A39" s="71">
        <v>31</v>
      </c>
      <c r="B39" s="72" t="s">
        <v>151</v>
      </c>
      <c r="C39" s="145" t="s">
        <v>152</v>
      </c>
      <c r="D39" s="71" t="s">
        <v>150</v>
      </c>
      <c r="E39" s="73" t="s">
        <v>72</v>
      </c>
      <c r="F39" s="71" t="s">
        <v>153</v>
      </c>
      <c r="G39" s="74" t="s">
        <v>17</v>
      </c>
      <c r="H39" s="95">
        <v>5</v>
      </c>
      <c r="I39" s="71"/>
      <c r="J39" s="108">
        <f t="shared" si="0"/>
        <v>5</v>
      </c>
      <c r="K39" s="95">
        <v>6</v>
      </c>
      <c r="L39" s="71"/>
      <c r="M39" s="108">
        <f t="shared" si="1"/>
        <v>6</v>
      </c>
      <c r="N39" s="95">
        <v>5</v>
      </c>
      <c r="O39" s="71"/>
      <c r="P39" s="108">
        <f t="shared" si="2"/>
        <v>5</v>
      </c>
      <c r="Q39" s="95">
        <v>5</v>
      </c>
      <c r="R39" s="71"/>
      <c r="S39" s="108">
        <f t="shared" si="3"/>
        <v>5</v>
      </c>
      <c r="T39" s="95">
        <v>5</v>
      </c>
      <c r="U39" s="71"/>
      <c r="V39" s="108">
        <f t="shared" si="4"/>
        <v>5</v>
      </c>
      <c r="W39" s="95">
        <v>8</v>
      </c>
      <c r="X39" s="71"/>
      <c r="Y39" s="108">
        <f t="shared" si="5"/>
        <v>8</v>
      </c>
      <c r="Z39" s="114">
        <f t="shared" si="6"/>
        <v>5.24</v>
      </c>
      <c r="AA39" s="115" t="str">
        <f t="shared" si="7"/>
        <v>TB</v>
      </c>
    </row>
    <row r="40" spans="1:27" ht="20.25" customHeight="1">
      <c r="A40" s="71">
        <v>32</v>
      </c>
      <c r="B40" s="72" t="s">
        <v>155</v>
      </c>
      <c r="C40" s="145" t="s">
        <v>156</v>
      </c>
      <c r="D40" s="71" t="s">
        <v>154</v>
      </c>
      <c r="E40" s="73" t="s">
        <v>157</v>
      </c>
      <c r="F40" s="71" t="s">
        <v>158</v>
      </c>
      <c r="G40" s="74" t="s">
        <v>17</v>
      </c>
      <c r="H40" s="95">
        <v>5</v>
      </c>
      <c r="I40" s="71"/>
      <c r="J40" s="108">
        <f t="shared" si="0"/>
        <v>5</v>
      </c>
      <c r="K40" s="95">
        <v>7</v>
      </c>
      <c r="L40" s="71"/>
      <c r="M40" s="108">
        <f t="shared" si="1"/>
        <v>7</v>
      </c>
      <c r="N40" s="95">
        <v>7</v>
      </c>
      <c r="O40" s="71"/>
      <c r="P40" s="108">
        <f t="shared" si="2"/>
        <v>7</v>
      </c>
      <c r="Q40" s="95">
        <v>5</v>
      </c>
      <c r="R40" s="71"/>
      <c r="S40" s="108">
        <f t="shared" si="3"/>
        <v>5</v>
      </c>
      <c r="T40" s="95">
        <v>5</v>
      </c>
      <c r="U40" s="71"/>
      <c r="V40" s="108">
        <f t="shared" si="4"/>
        <v>5</v>
      </c>
      <c r="W40" s="95">
        <v>7</v>
      </c>
      <c r="X40" s="71"/>
      <c r="Y40" s="108">
        <f t="shared" si="5"/>
        <v>7</v>
      </c>
      <c r="Z40" s="114">
        <f t="shared" si="6"/>
        <v>5.86</v>
      </c>
      <c r="AA40" s="115" t="str">
        <f t="shared" si="7"/>
        <v>TB</v>
      </c>
    </row>
    <row r="41" spans="1:27" ht="20.25" customHeight="1">
      <c r="A41" s="71">
        <v>33</v>
      </c>
      <c r="B41" s="72" t="s">
        <v>160</v>
      </c>
      <c r="C41" s="145" t="s">
        <v>156</v>
      </c>
      <c r="D41" s="71" t="s">
        <v>159</v>
      </c>
      <c r="E41" s="73" t="s">
        <v>161</v>
      </c>
      <c r="F41" s="71" t="s">
        <v>162</v>
      </c>
      <c r="G41" s="74" t="s">
        <v>17</v>
      </c>
      <c r="H41" s="95">
        <v>7</v>
      </c>
      <c r="I41" s="71"/>
      <c r="J41" s="108">
        <f aca="true" t="shared" si="8" ref="J41:J72">IF(I41="",H41,IF(AND(I41&gt;=5,I41&gt;H41),I41,MAX(H41,I41)))</f>
        <v>7</v>
      </c>
      <c r="K41" s="95">
        <v>7</v>
      </c>
      <c r="L41" s="71"/>
      <c r="M41" s="108">
        <f t="shared" si="1"/>
        <v>7</v>
      </c>
      <c r="N41" s="95">
        <v>7</v>
      </c>
      <c r="O41" s="71"/>
      <c r="P41" s="108">
        <f t="shared" si="2"/>
        <v>7</v>
      </c>
      <c r="Q41" s="95">
        <v>7</v>
      </c>
      <c r="R41" s="71"/>
      <c r="S41" s="108">
        <f t="shared" si="3"/>
        <v>7</v>
      </c>
      <c r="T41" s="95">
        <v>6</v>
      </c>
      <c r="U41" s="71"/>
      <c r="V41" s="108">
        <f t="shared" si="4"/>
        <v>6</v>
      </c>
      <c r="W41" s="95">
        <v>8</v>
      </c>
      <c r="X41" s="71"/>
      <c r="Y41" s="108">
        <f t="shared" si="5"/>
        <v>8</v>
      </c>
      <c r="Z41" s="114">
        <f aca="true" t="shared" si="9" ref="Z41:Z72">ROUND(SUMPRODUCT(H41:Y41,$H$8:$Y$8)/SUMIF($H41:$Y41,"&lt;&gt;M",$H$8:$Y$8),2)</f>
        <v>6.81</v>
      </c>
      <c r="AA41" s="115" t="str">
        <f aca="true" t="shared" si="10" ref="AA41:AA72">IF(Z41&gt;=9,"Xuất sắc",IF(Z41&gt;=8,"Giỏi",IF(Z41&gt;=7,"Khá",IF(Z41&gt;=6,"TBK",IF(Z41&gt;=5,"TB",IF(Z41&gt;=4,"Yếu","Kém"))))))</f>
        <v>TBK</v>
      </c>
    </row>
    <row r="42" spans="1:27" ht="20.25" customHeight="1">
      <c r="A42" s="71">
        <v>34</v>
      </c>
      <c r="B42" s="72" t="s">
        <v>164</v>
      </c>
      <c r="C42" s="145" t="s">
        <v>165</v>
      </c>
      <c r="D42" s="71" t="s">
        <v>163</v>
      </c>
      <c r="E42" s="73" t="s">
        <v>166</v>
      </c>
      <c r="F42" s="71" t="s">
        <v>149</v>
      </c>
      <c r="G42" s="74" t="s">
        <v>23</v>
      </c>
      <c r="H42" s="95">
        <v>5</v>
      </c>
      <c r="I42" s="71"/>
      <c r="J42" s="108">
        <f t="shared" si="8"/>
        <v>5</v>
      </c>
      <c r="K42" s="95">
        <v>7</v>
      </c>
      <c r="L42" s="71"/>
      <c r="M42" s="108">
        <f t="shared" si="1"/>
        <v>7</v>
      </c>
      <c r="N42" s="95">
        <v>6</v>
      </c>
      <c r="O42" s="71"/>
      <c r="P42" s="108">
        <f t="shared" si="2"/>
        <v>6</v>
      </c>
      <c r="Q42" s="95">
        <v>7</v>
      </c>
      <c r="R42" s="71"/>
      <c r="S42" s="108">
        <f t="shared" si="3"/>
        <v>7</v>
      </c>
      <c r="T42" s="95">
        <v>7</v>
      </c>
      <c r="U42" s="71"/>
      <c r="V42" s="108">
        <f t="shared" si="4"/>
        <v>7</v>
      </c>
      <c r="W42" s="95">
        <v>9</v>
      </c>
      <c r="X42" s="71"/>
      <c r="Y42" s="108">
        <f t="shared" si="5"/>
        <v>9</v>
      </c>
      <c r="Z42" s="114">
        <f t="shared" si="9"/>
        <v>6.52</v>
      </c>
      <c r="AA42" s="115" t="str">
        <f t="shared" si="10"/>
        <v>TBK</v>
      </c>
    </row>
    <row r="43" spans="1:27" ht="20.25" customHeight="1">
      <c r="A43" s="71">
        <v>35</v>
      </c>
      <c r="B43" s="72" t="s">
        <v>168</v>
      </c>
      <c r="C43" s="145" t="s">
        <v>169</v>
      </c>
      <c r="D43" s="71" t="s">
        <v>167</v>
      </c>
      <c r="E43" s="73" t="s">
        <v>170</v>
      </c>
      <c r="F43" s="71" t="s">
        <v>73</v>
      </c>
      <c r="G43" s="74" t="s">
        <v>23</v>
      </c>
      <c r="H43" s="95">
        <v>0</v>
      </c>
      <c r="I43" s="280"/>
      <c r="J43" s="108">
        <f t="shared" si="8"/>
        <v>0</v>
      </c>
      <c r="K43" s="95">
        <v>0</v>
      </c>
      <c r="L43" s="71"/>
      <c r="M43" s="108">
        <f t="shared" si="1"/>
        <v>0</v>
      </c>
      <c r="N43" s="95">
        <v>0</v>
      </c>
      <c r="O43" s="280"/>
      <c r="P43" s="108">
        <f t="shared" si="2"/>
        <v>0</v>
      </c>
      <c r="Q43" s="95">
        <v>0</v>
      </c>
      <c r="R43" s="71"/>
      <c r="S43" s="108">
        <f t="shared" si="3"/>
        <v>0</v>
      </c>
      <c r="T43" s="95">
        <v>0</v>
      </c>
      <c r="U43" s="71"/>
      <c r="V43" s="108">
        <f t="shared" si="4"/>
        <v>0</v>
      </c>
      <c r="W43" s="95">
        <v>0</v>
      </c>
      <c r="X43" s="71"/>
      <c r="Y43" s="108">
        <f t="shared" si="5"/>
        <v>0</v>
      </c>
      <c r="Z43" s="114">
        <f t="shared" si="9"/>
        <v>0</v>
      </c>
      <c r="AA43" s="115" t="str">
        <f t="shared" si="10"/>
        <v>Kém</v>
      </c>
    </row>
    <row r="44" spans="1:27" ht="20.25" customHeight="1">
      <c r="A44" s="71">
        <v>36</v>
      </c>
      <c r="B44" s="72" t="s">
        <v>172</v>
      </c>
      <c r="C44" s="145" t="s">
        <v>173</v>
      </c>
      <c r="D44" s="71" t="s">
        <v>171</v>
      </c>
      <c r="E44" s="73" t="s">
        <v>174</v>
      </c>
      <c r="F44" s="71" t="s">
        <v>158</v>
      </c>
      <c r="G44" s="74" t="s">
        <v>17</v>
      </c>
      <c r="H44" s="95">
        <v>6</v>
      </c>
      <c r="I44" s="71"/>
      <c r="J44" s="108">
        <f t="shared" si="8"/>
        <v>6</v>
      </c>
      <c r="K44" s="95">
        <v>7</v>
      </c>
      <c r="L44" s="71"/>
      <c r="M44" s="108">
        <f t="shared" si="1"/>
        <v>7</v>
      </c>
      <c r="N44" s="95">
        <v>10</v>
      </c>
      <c r="O44" s="71"/>
      <c r="P44" s="108">
        <f t="shared" si="2"/>
        <v>10</v>
      </c>
      <c r="Q44" s="95">
        <v>4</v>
      </c>
      <c r="R44" s="71">
        <v>5</v>
      </c>
      <c r="S44" s="108">
        <f t="shared" si="3"/>
        <v>5</v>
      </c>
      <c r="T44" s="95">
        <v>8</v>
      </c>
      <c r="U44" s="71"/>
      <c r="V44" s="108">
        <f t="shared" si="4"/>
        <v>8</v>
      </c>
      <c r="W44" s="95">
        <v>8</v>
      </c>
      <c r="X44" s="71"/>
      <c r="Y44" s="108">
        <f t="shared" si="5"/>
        <v>8</v>
      </c>
      <c r="Z44" s="114">
        <f t="shared" si="9"/>
        <v>7.14</v>
      </c>
      <c r="AA44" s="115" t="str">
        <f t="shared" si="10"/>
        <v>Khá</v>
      </c>
    </row>
    <row r="45" spans="1:27" ht="20.25" customHeight="1">
      <c r="A45" s="71">
        <v>37</v>
      </c>
      <c r="B45" s="72" t="s">
        <v>176</v>
      </c>
      <c r="C45" s="145" t="s">
        <v>177</v>
      </c>
      <c r="D45" s="71" t="s">
        <v>175</v>
      </c>
      <c r="E45" s="73" t="s">
        <v>178</v>
      </c>
      <c r="F45" s="71" t="s">
        <v>179</v>
      </c>
      <c r="G45" s="74" t="s">
        <v>17</v>
      </c>
      <c r="H45" s="95">
        <v>6</v>
      </c>
      <c r="I45" s="71"/>
      <c r="J45" s="108">
        <f t="shared" si="8"/>
        <v>6</v>
      </c>
      <c r="K45" s="95">
        <v>7</v>
      </c>
      <c r="L45" s="71"/>
      <c r="M45" s="108">
        <f t="shared" si="1"/>
        <v>7</v>
      </c>
      <c r="N45" s="95">
        <v>6</v>
      </c>
      <c r="O45" s="71"/>
      <c r="P45" s="108">
        <f t="shared" si="2"/>
        <v>6</v>
      </c>
      <c r="Q45" s="95">
        <v>8</v>
      </c>
      <c r="R45" s="71"/>
      <c r="S45" s="108">
        <f t="shared" si="3"/>
        <v>8</v>
      </c>
      <c r="T45" s="95">
        <v>7</v>
      </c>
      <c r="U45" s="71"/>
      <c r="V45" s="108">
        <f t="shared" si="4"/>
        <v>7</v>
      </c>
      <c r="W45" s="95">
        <v>7</v>
      </c>
      <c r="X45" s="71"/>
      <c r="Y45" s="108">
        <f t="shared" si="5"/>
        <v>7</v>
      </c>
      <c r="Z45" s="114">
        <f t="shared" si="9"/>
        <v>6.9</v>
      </c>
      <c r="AA45" s="115" t="str">
        <f t="shared" si="10"/>
        <v>TBK</v>
      </c>
    </row>
    <row r="46" spans="1:27" ht="20.25" customHeight="1">
      <c r="A46" s="71">
        <v>38</v>
      </c>
      <c r="B46" s="72" t="s">
        <v>181</v>
      </c>
      <c r="C46" s="145" t="s">
        <v>182</v>
      </c>
      <c r="D46" s="71" t="s">
        <v>180</v>
      </c>
      <c r="E46" s="73" t="s">
        <v>183</v>
      </c>
      <c r="F46" s="71" t="s">
        <v>149</v>
      </c>
      <c r="G46" s="74" t="s">
        <v>23</v>
      </c>
      <c r="H46" s="95">
        <v>5</v>
      </c>
      <c r="I46" s="71"/>
      <c r="J46" s="108">
        <f t="shared" si="8"/>
        <v>5</v>
      </c>
      <c r="K46" s="95">
        <v>7</v>
      </c>
      <c r="L46" s="71"/>
      <c r="M46" s="108">
        <f t="shared" si="1"/>
        <v>7</v>
      </c>
      <c r="N46" s="95">
        <v>7</v>
      </c>
      <c r="O46" s="71"/>
      <c r="P46" s="108">
        <f t="shared" si="2"/>
        <v>7</v>
      </c>
      <c r="Q46" s="95">
        <v>5</v>
      </c>
      <c r="R46" s="71"/>
      <c r="S46" s="108">
        <f t="shared" si="3"/>
        <v>5</v>
      </c>
      <c r="T46" s="95">
        <v>6</v>
      </c>
      <c r="U46" s="71"/>
      <c r="V46" s="108">
        <f t="shared" si="4"/>
        <v>6</v>
      </c>
      <c r="W46" s="95">
        <v>9</v>
      </c>
      <c r="X46" s="71"/>
      <c r="Y46" s="108">
        <f t="shared" si="5"/>
        <v>9</v>
      </c>
      <c r="Z46" s="114">
        <f t="shared" si="9"/>
        <v>6.05</v>
      </c>
      <c r="AA46" s="115" t="str">
        <f t="shared" si="10"/>
        <v>TBK</v>
      </c>
    </row>
    <row r="47" spans="1:27" ht="20.25" customHeight="1">
      <c r="A47" s="71">
        <v>39</v>
      </c>
      <c r="B47" s="72" t="s">
        <v>186</v>
      </c>
      <c r="C47" s="145" t="s">
        <v>187</v>
      </c>
      <c r="D47" s="71" t="s">
        <v>185</v>
      </c>
      <c r="E47" s="73" t="s">
        <v>188</v>
      </c>
      <c r="F47" s="71" t="s">
        <v>99</v>
      </c>
      <c r="G47" s="74" t="s">
        <v>17</v>
      </c>
      <c r="H47" s="95">
        <v>7</v>
      </c>
      <c r="I47" s="71"/>
      <c r="J47" s="108">
        <f t="shared" si="8"/>
        <v>7</v>
      </c>
      <c r="K47" s="95">
        <v>7</v>
      </c>
      <c r="L47" s="71"/>
      <c r="M47" s="108">
        <f t="shared" si="1"/>
        <v>7</v>
      </c>
      <c r="N47" s="95">
        <v>6</v>
      </c>
      <c r="O47" s="71"/>
      <c r="P47" s="108">
        <f t="shared" si="2"/>
        <v>6</v>
      </c>
      <c r="Q47" s="95">
        <v>6</v>
      </c>
      <c r="R47" s="71"/>
      <c r="S47" s="108">
        <f t="shared" si="3"/>
        <v>6</v>
      </c>
      <c r="T47" s="95">
        <v>5</v>
      </c>
      <c r="U47" s="71"/>
      <c r="V47" s="108">
        <f t="shared" si="4"/>
        <v>5</v>
      </c>
      <c r="W47" s="95">
        <v>8</v>
      </c>
      <c r="X47" s="71"/>
      <c r="Y47" s="108">
        <f t="shared" si="5"/>
        <v>8</v>
      </c>
      <c r="Z47" s="114">
        <f t="shared" si="9"/>
        <v>6.19</v>
      </c>
      <c r="AA47" s="115" t="str">
        <f t="shared" si="10"/>
        <v>TBK</v>
      </c>
    </row>
    <row r="48" spans="1:27" ht="20.25" customHeight="1">
      <c r="A48" s="71">
        <v>40</v>
      </c>
      <c r="B48" s="72" t="s">
        <v>190</v>
      </c>
      <c r="C48" s="145" t="s">
        <v>191</v>
      </c>
      <c r="D48" s="71" t="s">
        <v>189</v>
      </c>
      <c r="E48" s="73" t="s">
        <v>192</v>
      </c>
      <c r="F48" s="71" t="s">
        <v>193</v>
      </c>
      <c r="G48" s="74" t="s">
        <v>17</v>
      </c>
      <c r="H48" s="95">
        <v>7</v>
      </c>
      <c r="I48" s="71"/>
      <c r="J48" s="108">
        <f t="shared" si="8"/>
        <v>7</v>
      </c>
      <c r="K48" s="95">
        <v>8</v>
      </c>
      <c r="L48" s="71"/>
      <c r="M48" s="108">
        <f t="shared" si="1"/>
        <v>8</v>
      </c>
      <c r="N48" s="95">
        <v>7</v>
      </c>
      <c r="O48" s="71"/>
      <c r="P48" s="108">
        <f t="shared" si="2"/>
        <v>7</v>
      </c>
      <c r="Q48" s="95">
        <v>7</v>
      </c>
      <c r="R48" s="71"/>
      <c r="S48" s="108">
        <f t="shared" si="3"/>
        <v>7</v>
      </c>
      <c r="T48" s="95">
        <v>8</v>
      </c>
      <c r="U48" s="71"/>
      <c r="V48" s="108">
        <f t="shared" si="4"/>
        <v>8</v>
      </c>
      <c r="W48" s="95">
        <v>9</v>
      </c>
      <c r="X48" s="71"/>
      <c r="Y48" s="108">
        <f t="shared" si="5"/>
        <v>9</v>
      </c>
      <c r="Z48" s="114">
        <f t="shared" si="9"/>
        <v>7.43</v>
      </c>
      <c r="AA48" s="115" t="str">
        <f t="shared" si="10"/>
        <v>Khá</v>
      </c>
    </row>
    <row r="49" spans="1:27" ht="20.25" customHeight="1">
      <c r="A49" s="71">
        <v>41</v>
      </c>
      <c r="B49" s="72" t="s">
        <v>195</v>
      </c>
      <c r="C49" s="145" t="s">
        <v>196</v>
      </c>
      <c r="D49" s="71" t="s">
        <v>194</v>
      </c>
      <c r="E49" s="73" t="s">
        <v>197</v>
      </c>
      <c r="F49" s="71" t="s">
        <v>49</v>
      </c>
      <c r="G49" s="74" t="s">
        <v>17</v>
      </c>
      <c r="H49" s="95">
        <v>7</v>
      </c>
      <c r="I49" s="71"/>
      <c r="J49" s="108">
        <f t="shared" si="8"/>
        <v>7</v>
      </c>
      <c r="K49" s="95">
        <v>7</v>
      </c>
      <c r="L49" s="71"/>
      <c r="M49" s="108">
        <f t="shared" si="1"/>
        <v>7</v>
      </c>
      <c r="N49" s="95">
        <v>9</v>
      </c>
      <c r="O49" s="71"/>
      <c r="P49" s="108">
        <f t="shared" si="2"/>
        <v>9</v>
      </c>
      <c r="Q49" s="95">
        <v>8</v>
      </c>
      <c r="R49" s="71"/>
      <c r="S49" s="108">
        <f t="shared" si="3"/>
        <v>8</v>
      </c>
      <c r="T49" s="95">
        <v>7</v>
      </c>
      <c r="U49" s="71"/>
      <c r="V49" s="108">
        <f t="shared" si="4"/>
        <v>7</v>
      </c>
      <c r="W49" s="95">
        <v>7</v>
      </c>
      <c r="X49" s="71"/>
      <c r="Y49" s="108">
        <f t="shared" si="5"/>
        <v>7</v>
      </c>
      <c r="Z49" s="114">
        <f t="shared" si="9"/>
        <v>7.62</v>
      </c>
      <c r="AA49" s="115" t="str">
        <f t="shared" si="10"/>
        <v>Khá</v>
      </c>
    </row>
    <row r="50" spans="1:27" ht="20.25" customHeight="1">
      <c r="A50" s="71">
        <v>42</v>
      </c>
      <c r="B50" s="72" t="s">
        <v>199</v>
      </c>
      <c r="C50" s="145" t="s">
        <v>196</v>
      </c>
      <c r="D50" s="71" t="s">
        <v>198</v>
      </c>
      <c r="E50" s="73" t="s">
        <v>200</v>
      </c>
      <c r="F50" s="71" t="s">
        <v>45</v>
      </c>
      <c r="G50" s="74" t="s">
        <v>17</v>
      </c>
      <c r="H50" s="95">
        <v>0</v>
      </c>
      <c r="I50" s="280"/>
      <c r="J50" s="108">
        <f t="shared" si="8"/>
        <v>0</v>
      </c>
      <c r="K50" s="95">
        <v>0</v>
      </c>
      <c r="L50" s="71"/>
      <c r="M50" s="108">
        <f t="shared" si="1"/>
        <v>0</v>
      </c>
      <c r="N50" s="95">
        <v>0</v>
      </c>
      <c r="O50" s="280"/>
      <c r="P50" s="108">
        <f t="shared" si="2"/>
        <v>0</v>
      </c>
      <c r="Q50" s="95" t="s">
        <v>484</v>
      </c>
      <c r="R50" s="71"/>
      <c r="S50" s="108" t="str">
        <f t="shared" si="3"/>
        <v>M</v>
      </c>
      <c r="T50" s="95">
        <v>0</v>
      </c>
      <c r="U50" s="71"/>
      <c r="V50" s="108">
        <f t="shared" si="4"/>
        <v>0</v>
      </c>
      <c r="W50" s="95">
        <v>0</v>
      </c>
      <c r="X50" s="71"/>
      <c r="Y50" s="108">
        <f t="shared" si="5"/>
        <v>0</v>
      </c>
      <c r="Z50" s="114">
        <f t="shared" si="9"/>
        <v>0</v>
      </c>
      <c r="AA50" s="115" t="str">
        <f t="shared" si="10"/>
        <v>Kém</v>
      </c>
    </row>
    <row r="51" spans="1:27" ht="20.25" customHeight="1">
      <c r="A51" s="71">
        <v>43</v>
      </c>
      <c r="B51" s="72" t="s">
        <v>202</v>
      </c>
      <c r="C51" s="145" t="s">
        <v>196</v>
      </c>
      <c r="D51" s="71" t="s">
        <v>201</v>
      </c>
      <c r="E51" s="73" t="s">
        <v>203</v>
      </c>
      <c r="F51" s="71" t="s">
        <v>204</v>
      </c>
      <c r="G51" s="74" t="s">
        <v>17</v>
      </c>
      <c r="H51" s="95">
        <v>7</v>
      </c>
      <c r="I51" s="71"/>
      <c r="J51" s="108">
        <f t="shared" si="8"/>
        <v>7</v>
      </c>
      <c r="K51" s="95">
        <v>8</v>
      </c>
      <c r="L51" s="71"/>
      <c r="M51" s="108">
        <f t="shared" si="1"/>
        <v>8</v>
      </c>
      <c r="N51" s="95">
        <v>9</v>
      </c>
      <c r="O51" s="71"/>
      <c r="P51" s="108">
        <f t="shared" si="2"/>
        <v>9</v>
      </c>
      <c r="Q51" s="95">
        <v>7</v>
      </c>
      <c r="R51" s="71"/>
      <c r="S51" s="108">
        <f t="shared" si="3"/>
        <v>7</v>
      </c>
      <c r="T51" s="95">
        <v>6</v>
      </c>
      <c r="U51" s="71"/>
      <c r="V51" s="108">
        <f t="shared" si="4"/>
        <v>6</v>
      </c>
      <c r="W51" s="95">
        <v>8</v>
      </c>
      <c r="X51" s="71"/>
      <c r="Y51" s="108">
        <f t="shared" si="5"/>
        <v>8</v>
      </c>
      <c r="Z51" s="114">
        <f t="shared" si="9"/>
        <v>7.43</v>
      </c>
      <c r="AA51" s="115" t="str">
        <f t="shared" si="10"/>
        <v>Khá</v>
      </c>
    </row>
    <row r="52" spans="1:27" ht="20.25" customHeight="1">
      <c r="A52" s="71">
        <v>44</v>
      </c>
      <c r="B52" s="72" t="s">
        <v>206</v>
      </c>
      <c r="C52" s="145" t="s">
        <v>207</v>
      </c>
      <c r="D52" s="71" t="s">
        <v>205</v>
      </c>
      <c r="E52" s="73" t="s">
        <v>208</v>
      </c>
      <c r="F52" s="71" t="s">
        <v>158</v>
      </c>
      <c r="G52" s="74" t="s">
        <v>17</v>
      </c>
      <c r="H52" s="95">
        <v>6</v>
      </c>
      <c r="I52" s="71"/>
      <c r="J52" s="108">
        <f t="shared" si="8"/>
        <v>6</v>
      </c>
      <c r="K52" s="95">
        <v>7</v>
      </c>
      <c r="L52" s="71"/>
      <c r="M52" s="108">
        <f t="shared" si="1"/>
        <v>7</v>
      </c>
      <c r="N52" s="95">
        <v>10</v>
      </c>
      <c r="O52" s="71"/>
      <c r="P52" s="108">
        <f t="shared" si="2"/>
        <v>10</v>
      </c>
      <c r="Q52" s="95">
        <v>5</v>
      </c>
      <c r="R52" s="71"/>
      <c r="S52" s="108">
        <f t="shared" si="3"/>
        <v>5</v>
      </c>
      <c r="T52" s="95">
        <v>8</v>
      </c>
      <c r="U52" s="71"/>
      <c r="V52" s="108">
        <f t="shared" si="4"/>
        <v>8</v>
      </c>
      <c r="W52" s="95">
        <v>7</v>
      </c>
      <c r="X52" s="71"/>
      <c r="Y52" s="108">
        <f t="shared" si="5"/>
        <v>7</v>
      </c>
      <c r="Z52" s="114">
        <f t="shared" si="9"/>
        <v>7.14</v>
      </c>
      <c r="AA52" s="115" t="str">
        <f t="shared" si="10"/>
        <v>Khá</v>
      </c>
    </row>
    <row r="53" spans="1:27" ht="20.25" customHeight="1">
      <c r="A53" s="71">
        <v>45</v>
      </c>
      <c r="B53" s="72" t="s">
        <v>210</v>
      </c>
      <c r="C53" s="145" t="s">
        <v>211</v>
      </c>
      <c r="D53" s="71" t="s">
        <v>209</v>
      </c>
      <c r="E53" s="73" t="s">
        <v>212</v>
      </c>
      <c r="F53" s="71" t="s">
        <v>45</v>
      </c>
      <c r="G53" s="74" t="s">
        <v>17</v>
      </c>
      <c r="H53" s="95">
        <v>7</v>
      </c>
      <c r="I53" s="71"/>
      <c r="J53" s="108">
        <f t="shared" si="8"/>
        <v>7</v>
      </c>
      <c r="K53" s="95">
        <v>7</v>
      </c>
      <c r="L53" s="71"/>
      <c r="M53" s="108">
        <f t="shared" si="1"/>
        <v>7</v>
      </c>
      <c r="N53" s="95">
        <v>9</v>
      </c>
      <c r="O53" s="71"/>
      <c r="P53" s="108">
        <f t="shared" si="2"/>
        <v>9</v>
      </c>
      <c r="Q53" s="95">
        <v>6</v>
      </c>
      <c r="R53" s="71"/>
      <c r="S53" s="108">
        <f t="shared" si="3"/>
        <v>6</v>
      </c>
      <c r="T53" s="95">
        <v>6</v>
      </c>
      <c r="U53" s="71"/>
      <c r="V53" s="108">
        <f t="shared" si="4"/>
        <v>6</v>
      </c>
      <c r="W53" s="95">
        <v>8</v>
      </c>
      <c r="X53" s="71"/>
      <c r="Y53" s="108">
        <f t="shared" si="5"/>
        <v>8</v>
      </c>
      <c r="Z53" s="114">
        <f t="shared" si="9"/>
        <v>6.95</v>
      </c>
      <c r="AA53" s="115" t="str">
        <f t="shared" si="10"/>
        <v>TBK</v>
      </c>
    </row>
    <row r="54" spans="1:27" ht="20.25" customHeight="1">
      <c r="A54" s="71">
        <v>46</v>
      </c>
      <c r="B54" s="72" t="s">
        <v>214</v>
      </c>
      <c r="C54" s="145" t="s">
        <v>211</v>
      </c>
      <c r="D54" s="71" t="s">
        <v>213</v>
      </c>
      <c r="E54" s="73" t="s">
        <v>215</v>
      </c>
      <c r="F54" s="71" t="s">
        <v>149</v>
      </c>
      <c r="G54" s="74" t="s">
        <v>17</v>
      </c>
      <c r="H54" s="95">
        <v>5</v>
      </c>
      <c r="I54" s="71"/>
      <c r="J54" s="108">
        <f t="shared" si="8"/>
        <v>5</v>
      </c>
      <c r="K54" s="95">
        <v>7</v>
      </c>
      <c r="L54" s="71"/>
      <c r="M54" s="108">
        <f t="shared" si="1"/>
        <v>7</v>
      </c>
      <c r="N54" s="95">
        <v>6</v>
      </c>
      <c r="O54" s="71"/>
      <c r="P54" s="108">
        <f t="shared" si="2"/>
        <v>6</v>
      </c>
      <c r="Q54" s="95">
        <v>6</v>
      </c>
      <c r="R54" s="71"/>
      <c r="S54" s="108">
        <f t="shared" si="3"/>
        <v>6</v>
      </c>
      <c r="T54" s="95">
        <v>4</v>
      </c>
      <c r="U54" s="71"/>
      <c r="V54" s="108">
        <f t="shared" si="4"/>
        <v>4</v>
      </c>
      <c r="W54" s="95">
        <v>8</v>
      </c>
      <c r="X54" s="71"/>
      <c r="Y54" s="108">
        <f t="shared" si="5"/>
        <v>8</v>
      </c>
      <c r="Z54" s="114">
        <f t="shared" si="9"/>
        <v>5.71</v>
      </c>
      <c r="AA54" s="115" t="str">
        <f t="shared" si="10"/>
        <v>TB</v>
      </c>
    </row>
    <row r="55" spans="1:27" ht="20.25" customHeight="1">
      <c r="A55" s="71">
        <v>47</v>
      </c>
      <c r="B55" s="72" t="s">
        <v>217</v>
      </c>
      <c r="C55" s="145" t="s">
        <v>218</v>
      </c>
      <c r="D55" s="71" t="s">
        <v>216</v>
      </c>
      <c r="E55" s="73" t="s">
        <v>219</v>
      </c>
      <c r="F55" s="71" t="s">
        <v>153</v>
      </c>
      <c r="G55" s="74" t="s">
        <v>17</v>
      </c>
      <c r="H55" s="95">
        <v>5</v>
      </c>
      <c r="I55" s="71"/>
      <c r="J55" s="108">
        <f t="shared" si="8"/>
        <v>5</v>
      </c>
      <c r="K55" s="95">
        <v>7</v>
      </c>
      <c r="L55" s="71"/>
      <c r="M55" s="108">
        <f t="shared" si="1"/>
        <v>7</v>
      </c>
      <c r="N55" s="95">
        <v>4</v>
      </c>
      <c r="O55" s="280">
        <v>4</v>
      </c>
      <c r="P55" s="108">
        <f t="shared" si="2"/>
        <v>4</v>
      </c>
      <c r="Q55" s="95">
        <v>6</v>
      </c>
      <c r="R55" s="71"/>
      <c r="S55" s="108">
        <f t="shared" si="3"/>
        <v>6</v>
      </c>
      <c r="T55" s="95">
        <v>6</v>
      </c>
      <c r="U55" s="71"/>
      <c r="V55" s="108">
        <f t="shared" si="4"/>
        <v>6</v>
      </c>
      <c r="W55" s="95">
        <v>8</v>
      </c>
      <c r="X55" s="71"/>
      <c r="Y55" s="108">
        <f t="shared" si="5"/>
        <v>8</v>
      </c>
      <c r="Z55" s="114">
        <f t="shared" si="9"/>
        <v>5.71</v>
      </c>
      <c r="AA55" s="115" t="str">
        <f t="shared" si="10"/>
        <v>TB</v>
      </c>
    </row>
    <row r="56" spans="1:27" ht="20.25" customHeight="1">
      <c r="A56" s="71">
        <v>48</v>
      </c>
      <c r="B56" s="72" t="s">
        <v>221</v>
      </c>
      <c r="C56" s="145" t="s">
        <v>222</v>
      </c>
      <c r="D56" s="71" t="s">
        <v>220</v>
      </c>
      <c r="E56" s="73" t="s">
        <v>223</v>
      </c>
      <c r="F56" s="71" t="s">
        <v>204</v>
      </c>
      <c r="G56" s="74" t="s">
        <v>17</v>
      </c>
      <c r="H56" s="95">
        <v>7</v>
      </c>
      <c r="I56" s="71"/>
      <c r="J56" s="108">
        <f t="shared" si="8"/>
        <v>7</v>
      </c>
      <c r="K56" s="95">
        <v>8</v>
      </c>
      <c r="L56" s="71"/>
      <c r="M56" s="108">
        <f t="shared" si="1"/>
        <v>8</v>
      </c>
      <c r="N56" s="95">
        <v>9</v>
      </c>
      <c r="O56" s="71"/>
      <c r="P56" s="108">
        <f t="shared" si="2"/>
        <v>9</v>
      </c>
      <c r="Q56" s="95">
        <v>7</v>
      </c>
      <c r="R56" s="71"/>
      <c r="S56" s="108">
        <f t="shared" si="3"/>
        <v>7</v>
      </c>
      <c r="T56" s="95">
        <v>7</v>
      </c>
      <c r="U56" s="71"/>
      <c r="V56" s="108">
        <f t="shared" si="4"/>
        <v>7</v>
      </c>
      <c r="W56" s="95">
        <v>7</v>
      </c>
      <c r="X56" s="71"/>
      <c r="Y56" s="108">
        <f t="shared" si="5"/>
        <v>7</v>
      </c>
      <c r="Z56" s="114">
        <f t="shared" si="9"/>
        <v>7.62</v>
      </c>
      <c r="AA56" s="115" t="str">
        <f t="shared" si="10"/>
        <v>Khá</v>
      </c>
    </row>
    <row r="57" spans="1:27" ht="20.25" customHeight="1">
      <c r="A57" s="71">
        <v>49</v>
      </c>
      <c r="B57" s="72" t="s">
        <v>225</v>
      </c>
      <c r="C57" s="145" t="s">
        <v>226</v>
      </c>
      <c r="D57" s="71" t="s">
        <v>224</v>
      </c>
      <c r="E57" s="73" t="s">
        <v>227</v>
      </c>
      <c r="F57" s="71" t="s">
        <v>228</v>
      </c>
      <c r="G57" s="74" t="s">
        <v>17</v>
      </c>
      <c r="H57" s="95">
        <v>7</v>
      </c>
      <c r="I57" s="71"/>
      <c r="J57" s="108">
        <f t="shared" si="8"/>
        <v>7</v>
      </c>
      <c r="K57" s="95">
        <v>7</v>
      </c>
      <c r="L57" s="71"/>
      <c r="M57" s="108">
        <f t="shared" si="1"/>
        <v>7</v>
      </c>
      <c r="N57" s="95">
        <v>9</v>
      </c>
      <c r="O57" s="71"/>
      <c r="P57" s="108">
        <f t="shared" si="2"/>
        <v>9</v>
      </c>
      <c r="Q57" s="95">
        <v>6</v>
      </c>
      <c r="R57" s="71"/>
      <c r="S57" s="108">
        <f t="shared" si="3"/>
        <v>6</v>
      </c>
      <c r="T57" s="95">
        <v>6</v>
      </c>
      <c r="U57" s="71"/>
      <c r="V57" s="108">
        <f t="shared" si="4"/>
        <v>6</v>
      </c>
      <c r="W57" s="95">
        <v>2</v>
      </c>
      <c r="X57" s="71"/>
      <c r="Y57" s="108">
        <f t="shared" si="5"/>
        <v>2</v>
      </c>
      <c r="Z57" s="114">
        <f t="shared" si="9"/>
        <v>6.95</v>
      </c>
      <c r="AA57" s="115" t="str">
        <f t="shared" si="10"/>
        <v>TBK</v>
      </c>
    </row>
    <row r="58" spans="1:27" ht="20.25" customHeight="1">
      <c r="A58" s="71">
        <v>50</v>
      </c>
      <c r="B58" s="72" t="s">
        <v>230</v>
      </c>
      <c r="C58" s="145" t="s">
        <v>231</v>
      </c>
      <c r="D58" s="71" t="s">
        <v>229</v>
      </c>
      <c r="E58" s="73" t="s">
        <v>232</v>
      </c>
      <c r="F58" s="71" t="s">
        <v>54</v>
      </c>
      <c r="G58" s="74" t="s">
        <v>23</v>
      </c>
      <c r="H58" s="95">
        <v>0</v>
      </c>
      <c r="I58" s="280"/>
      <c r="J58" s="108">
        <f t="shared" si="8"/>
        <v>0</v>
      </c>
      <c r="K58" s="95">
        <v>0</v>
      </c>
      <c r="L58" s="71"/>
      <c r="M58" s="108">
        <f t="shared" si="1"/>
        <v>0</v>
      </c>
      <c r="N58" s="95">
        <v>0</v>
      </c>
      <c r="O58" s="280"/>
      <c r="P58" s="108">
        <f t="shared" si="2"/>
        <v>0</v>
      </c>
      <c r="Q58" s="95">
        <v>0</v>
      </c>
      <c r="R58" s="71"/>
      <c r="S58" s="108">
        <f t="shared" si="3"/>
        <v>0</v>
      </c>
      <c r="T58" s="95">
        <v>0</v>
      </c>
      <c r="U58" s="71"/>
      <c r="V58" s="108">
        <f t="shared" si="4"/>
        <v>0</v>
      </c>
      <c r="W58" s="95">
        <v>10</v>
      </c>
      <c r="X58" s="71"/>
      <c r="Y58" s="108">
        <f t="shared" si="5"/>
        <v>10</v>
      </c>
      <c r="Z58" s="114">
        <f t="shared" si="9"/>
        <v>0</v>
      </c>
      <c r="AA58" s="115" t="str">
        <f t="shared" si="10"/>
        <v>Kém</v>
      </c>
    </row>
    <row r="59" spans="1:27" ht="20.25" customHeight="1">
      <c r="A59" s="71">
        <v>51</v>
      </c>
      <c r="B59" s="72" t="s">
        <v>234</v>
      </c>
      <c r="C59" s="145" t="s">
        <v>235</v>
      </c>
      <c r="D59" s="71" t="s">
        <v>233</v>
      </c>
      <c r="E59" s="73" t="s">
        <v>236</v>
      </c>
      <c r="F59" s="71" t="s">
        <v>149</v>
      </c>
      <c r="G59" s="74" t="s">
        <v>17</v>
      </c>
      <c r="H59" s="95">
        <v>5</v>
      </c>
      <c r="I59" s="71"/>
      <c r="J59" s="108">
        <f t="shared" si="8"/>
        <v>5</v>
      </c>
      <c r="K59" s="95">
        <v>7</v>
      </c>
      <c r="L59" s="71"/>
      <c r="M59" s="108">
        <f t="shared" si="1"/>
        <v>7</v>
      </c>
      <c r="N59" s="95">
        <v>8</v>
      </c>
      <c r="O59" s="71"/>
      <c r="P59" s="108">
        <f t="shared" si="2"/>
        <v>8</v>
      </c>
      <c r="Q59" s="95">
        <v>7</v>
      </c>
      <c r="R59" s="71"/>
      <c r="S59" s="108">
        <f t="shared" si="3"/>
        <v>7</v>
      </c>
      <c r="T59" s="95">
        <v>6</v>
      </c>
      <c r="U59" s="71"/>
      <c r="V59" s="108">
        <f t="shared" si="4"/>
        <v>6</v>
      </c>
      <c r="W59" s="95">
        <v>7</v>
      </c>
      <c r="X59" s="71"/>
      <c r="Y59" s="108">
        <f t="shared" si="5"/>
        <v>7</v>
      </c>
      <c r="Z59" s="114">
        <f t="shared" si="9"/>
        <v>6.71</v>
      </c>
      <c r="AA59" s="115" t="str">
        <f t="shared" si="10"/>
        <v>TBK</v>
      </c>
    </row>
    <row r="60" spans="1:27" ht="20.25" customHeight="1">
      <c r="A60" s="71">
        <v>52</v>
      </c>
      <c r="B60" s="72" t="s">
        <v>238</v>
      </c>
      <c r="C60" s="145" t="s">
        <v>235</v>
      </c>
      <c r="D60" s="71" t="s">
        <v>237</v>
      </c>
      <c r="E60" s="73" t="s">
        <v>239</v>
      </c>
      <c r="F60" s="71" t="s">
        <v>25</v>
      </c>
      <c r="G60" s="74" t="s">
        <v>17</v>
      </c>
      <c r="H60" s="95">
        <v>3</v>
      </c>
      <c r="I60" s="280">
        <v>5</v>
      </c>
      <c r="J60" s="108">
        <f t="shared" si="8"/>
        <v>5</v>
      </c>
      <c r="K60" s="95">
        <v>7</v>
      </c>
      <c r="L60" s="71"/>
      <c r="M60" s="108">
        <f t="shared" si="1"/>
        <v>7</v>
      </c>
      <c r="N60" s="95">
        <v>5</v>
      </c>
      <c r="O60" s="71"/>
      <c r="P60" s="108">
        <f t="shared" si="2"/>
        <v>5</v>
      </c>
      <c r="Q60" s="95">
        <v>6</v>
      </c>
      <c r="R60" s="71"/>
      <c r="S60" s="108">
        <f t="shared" si="3"/>
        <v>6</v>
      </c>
      <c r="T60" s="95">
        <v>7</v>
      </c>
      <c r="U60" s="71"/>
      <c r="V60" s="108">
        <f t="shared" si="4"/>
        <v>7</v>
      </c>
      <c r="W60" s="95">
        <v>8</v>
      </c>
      <c r="X60" s="71"/>
      <c r="Y60" s="108">
        <f t="shared" si="5"/>
        <v>8</v>
      </c>
      <c r="Z60" s="114">
        <f t="shared" si="9"/>
        <v>6.1</v>
      </c>
      <c r="AA60" s="115" t="str">
        <f t="shared" si="10"/>
        <v>TBK</v>
      </c>
    </row>
    <row r="61" spans="1:27" ht="20.25" customHeight="1">
      <c r="A61" s="71">
        <v>53</v>
      </c>
      <c r="B61" s="72" t="s">
        <v>164</v>
      </c>
      <c r="C61" s="145" t="s">
        <v>241</v>
      </c>
      <c r="D61" s="71" t="s">
        <v>240</v>
      </c>
      <c r="E61" s="73" t="s">
        <v>242</v>
      </c>
      <c r="F61" s="71" t="s">
        <v>54</v>
      </c>
      <c r="G61" s="74" t="s">
        <v>23</v>
      </c>
      <c r="H61" s="95">
        <v>5</v>
      </c>
      <c r="I61" s="71"/>
      <c r="J61" s="108">
        <f t="shared" si="8"/>
        <v>5</v>
      </c>
      <c r="K61" s="95">
        <v>7</v>
      </c>
      <c r="L61" s="71"/>
      <c r="M61" s="108">
        <f t="shared" si="1"/>
        <v>7</v>
      </c>
      <c r="N61" s="95">
        <v>7</v>
      </c>
      <c r="O61" s="71"/>
      <c r="P61" s="108">
        <f t="shared" si="2"/>
        <v>7</v>
      </c>
      <c r="Q61" s="95">
        <v>7</v>
      </c>
      <c r="R61" s="71"/>
      <c r="S61" s="108">
        <f t="shared" si="3"/>
        <v>7</v>
      </c>
      <c r="T61" s="95">
        <v>6</v>
      </c>
      <c r="U61" s="71"/>
      <c r="V61" s="108">
        <f t="shared" si="4"/>
        <v>6</v>
      </c>
      <c r="W61" s="95">
        <v>8</v>
      </c>
      <c r="X61" s="71"/>
      <c r="Y61" s="108">
        <f t="shared" si="5"/>
        <v>8</v>
      </c>
      <c r="Z61" s="114">
        <f t="shared" si="9"/>
        <v>6.52</v>
      </c>
      <c r="AA61" s="115" t="str">
        <f t="shared" si="10"/>
        <v>TBK</v>
      </c>
    </row>
    <row r="62" spans="1:27" ht="20.25" customHeight="1">
      <c r="A62" s="71">
        <v>54</v>
      </c>
      <c r="B62" s="72" t="s">
        <v>244</v>
      </c>
      <c r="C62" s="145" t="s">
        <v>241</v>
      </c>
      <c r="D62" s="71" t="s">
        <v>243</v>
      </c>
      <c r="E62" s="73" t="s">
        <v>245</v>
      </c>
      <c r="F62" s="71" t="s">
        <v>30</v>
      </c>
      <c r="G62" s="74" t="s">
        <v>23</v>
      </c>
      <c r="H62" s="95">
        <v>3</v>
      </c>
      <c r="I62" s="280">
        <v>5</v>
      </c>
      <c r="J62" s="108">
        <f t="shared" si="8"/>
        <v>5</v>
      </c>
      <c r="K62" s="95">
        <v>7</v>
      </c>
      <c r="L62" s="71"/>
      <c r="M62" s="108">
        <f t="shared" si="1"/>
        <v>7</v>
      </c>
      <c r="N62" s="95">
        <v>5</v>
      </c>
      <c r="O62" s="71"/>
      <c r="P62" s="108">
        <f t="shared" si="2"/>
        <v>5</v>
      </c>
      <c r="Q62" s="95">
        <v>5</v>
      </c>
      <c r="R62" s="71"/>
      <c r="S62" s="108">
        <f t="shared" si="3"/>
        <v>5</v>
      </c>
      <c r="T62" s="95">
        <v>6</v>
      </c>
      <c r="U62" s="71"/>
      <c r="V62" s="108">
        <f t="shared" si="4"/>
        <v>6</v>
      </c>
      <c r="W62" s="95">
        <v>8</v>
      </c>
      <c r="X62" s="71"/>
      <c r="Y62" s="108">
        <f t="shared" si="5"/>
        <v>8</v>
      </c>
      <c r="Z62" s="114">
        <f t="shared" si="9"/>
        <v>5.67</v>
      </c>
      <c r="AA62" s="115" t="str">
        <f t="shared" si="10"/>
        <v>TB</v>
      </c>
    </row>
    <row r="63" spans="1:27" ht="20.25" customHeight="1">
      <c r="A63" s="71">
        <v>55</v>
      </c>
      <c r="B63" s="72" t="s">
        <v>247</v>
      </c>
      <c r="C63" s="145" t="s">
        <v>248</v>
      </c>
      <c r="D63" s="71" t="s">
        <v>246</v>
      </c>
      <c r="E63" s="73" t="s">
        <v>249</v>
      </c>
      <c r="F63" s="71" t="s">
        <v>158</v>
      </c>
      <c r="G63" s="74" t="s">
        <v>23</v>
      </c>
      <c r="H63" s="95">
        <v>8</v>
      </c>
      <c r="I63" s="71"/>
      <c r="J63" s="108">
        <f t="shared" si="8"/>
        <v>8</v>
      </c>
      <c r="K63" s="95">
        <v>7</v>
      </c>
      <c r="L63" s="71"/>
      <c r="M63" s="108">
        <f t="shared" si="1"/>
        <v>7</v>
      </c>
      <c r="N63" s="95">
        <v>8</v>
      </c>
      <c r="O63" s="71"/>
      <c r="P63" s="108">
        <f t="shared" si="2"/>
        <v>8</v>
      </c>
      <c r="Q63" s="95">
        <v>6</v>
      </c>
      <c r="R63" s="71"/>
      <c r="S63" s="108">
        <f t="shared" si="3"/>
        <v>6</v>
      </c>
      <c r="T63" s="95">
        <v>6</v>
      </c>
      <c r="U63" s="71"/>
      <c r="V63" s="108">
        <f t="shared" si="4"/>
        <v>6</v>
      </c>
      <c r="W63" s="95">
        <v>9</v>
      </c>
      <c r="X63" s="71"/>
      <c r="Y63" s="108">
        <f t="shared" si="5"/>
        <v>9</v>
      </c>
      <c r="Z63" s="114">
        <f t="shared" si="9"/>
        <v>6.9</v>
      </c>
      <c r="AA63" s="115" t="str">
        <f t="shared" si="10"/>
        <v>TBK</v>
      </c>
    </row>
    <row r="64" spans="1:27" ht="20.25" customHeight="1">
      <c r="A64" s="71">
        <v>56</v>
      </c>
      <c r="B64" s="72" t="s">
        <v>251</v>
      </c>
      <c r="C64" s="145" t="s">
        <v>252</v>
      </c>
      <c r="D64" s="71" t="s">
        <v>250</v>
      </c>
      <c r="E64" s="73" t="s">
        <v>253</v>
      </c>
      <c r="F64" s="71" t="s">
        <v>254</v>
      </c>
      <c r="G64" s="74" t="s">
        <v>17</v>
      </c>
      <c r="H64" s="95">
        <v>6</v>
      </c>
      <c r="I64" s="71"/>
      <c r="J64" s="108">
        <f t="shared" si="8"/>
        <v>6</v>
      </c>
      <c r="K64" s="95">
        <v>8</v>
      </c>
      <c r="L64" s="71"/>
      <c r="M64" s="108">
        <f t="shared" si="1"/>
        <v>8</v>
      </c>
      <c r="N64" s="95">
        <v>8</v>
      </c>
      <c r="O64" s="71"/>
      <c r="P64" s="108">
        <f t="shared" si="2"/>
        <v>8</v>
      </c>
      <c r="Q64" s="95">
        <v>6</v>
      </c>
      <c r="R64" s="71"/>
      <c r="S64" s="108">
        <f t="shared" si="3"/>
        <v>6</v>
      </c>
      <c r="T64" s="95">
        <v>7</v>
      </c>
      <c r="U64" s="71"/>
      <c r="V64" s="108">
        <f t="shared" si="4"/>
        <v>7</v>
      </c>
      <c r="W64" s="95">
        <v>8</v>
      </c>
      <c r="X64" s="71"/>
      <c r="Y64" s="108">
        <f t="shared" si="5"/>
        <v>8</v>
      </c>
      <c r="Z64" s="114">
        <f t="shared" si="9"/>
        <v>7.05</v>
      </c>
      <c r="AA64" s="115" t="str">
        <f t="shared" si="10"/>
        <v>Khá</v>
      </c>
    </row>
    <row r="65" spans="1:27" ht="20.25" customHeight="1">
      <c r="A65" s="71">
        <v>57</v>
      </c>
      <c r="B65" s="72" t="s">
        <v>256</v>
      </c>
      <c r="C65" s="145" t="s">
        <v>257</v>
      </c>
      <c r="D65" s="71" t="s">
        <v>255</v>
      </c>
      <c r="E65" s="73" t="s">
        <v>258</v>
      </c>
      <c r="F65" s="71" t="s">
        <v>162</v>
      </c>
      <c r="G65" s="74" t="s">
        <v>17</v>
      </c>
      <c r="H65" s="95">
        <v>5</v>
      </c>
      <c r="I65" s="71"/>
      <c r="J65" s="108">
        <f t="shared" si="8"/>
        <v>5</v>
      </c>
      <c r="K65" s="95">
        <v>7</v>
      </c>
      <c r="L65" s="71"/>
      <c r="M65" s="108">
        <f t="shared" si="1"/>
        <v>7</v>
      </c>
      <c r="N65" s="95">
        <v>6</v>
      </c>
      <c r="O65" s="71"/>
      <c r="P65" s="108">
        <f t="shared" si="2"/>
        <v>6</v>
      </c>
      <c r="Q65" s="95">
        <v>6</v>
      </c>
      <c r="R65" s="71"/>
      <c r="S65" s="108">
        <f t="shared" si="3"/>
        <v>6</v>
      </c>
      <c r="T65" s="95">
        <v>4</v>
      </c>
      <c r="U65" s="71"/>
      <c r="V65" s="108">
        <f t="shared" si="4"/>
        <v>4</v>
      </c>
      <c r="W65" s="95">
        <v>8</v>
      </c>
      <c r="X65" s="71"/>
      <c r="Y65" s="108">
        <f t="shared" si="5"/>
        <v>8</v>
      </c>
      <c r="Z65" s="114">
        <f t="shared" si="9"/>
        <v>5.71</v>
      </c>
      <c r="AA65" s="115" t="str">
        <f t="shared" si="10"/>
        <v>TB</v>
      </c>
    </row>
    <row r="66" spans="1:27" ht="20.25" customHeight="1">
      <c r="A66" s="71">
        <v>58</v>
      </c>
      <c r="B66" s="72" t="s">
        <v>260</v>
      </c>
      <c r="C66" s="145" t="s">
        <v>257</v>
      </c>
      <c r="D66" s="71" t="s">
        <v>259</v>
      </c>
      <c r="E66" s="73" t="s">
        <v>261</v>
      </c>
      <c r="F66" s="71" t="s">
        <v>162</v>
      </c>
      <c r="G66" s="74" t="s">
        <v>17</v>
      </c>
      <c r="H66" s="95">
        <v>4</v>
      </c>
      <c r="I66" s="280">
        <v>5</v>
      </c>
      <c r="J66" s="108">
        <f t="shared" si="8"/>
        <v>5</v>
      </c>
      <c r="K66" s="95">
        <v>8</v>
      </c>
      <c r="L66" s="71"/>
      <c r="M66" s="108">
        <f t="shared" si="1"/>
        <v>8</v>
      </c>
      <c r="N66" s="95">
        <v>7</v>
      </c>
      <c r="O66" s="71"/>
      <c r="P66" s="108">
        <f t="shared" si="2"/>
        <v>7</v>
      </c>
      <c r="Q66" s="95">
        <v>6</v>
      </c>
      <c r="R66" s="71"/>
      <c r="S66" s="108">
        <f t="shared" si="3"/>
        <v>6</v>
      </c>
      <c r="T66" s="95">
        <v>7</v>
      </c>
      <c r="U66" s="71"/>
      <c r="V66" s="108">
        <f t="shared" si="4"/>
        <v>7</v>
      </c>
      <c r="W66" s="95">
        <v>6</v>
      </c>
      <c r="X66" s="71"/>
      <c r="Y66" s="108">
        <f t="shared" si="5"/>
        <v>6</v>
      </c>
      <c r="Z66" s="114">
        <f t="shared" si="9"/>
        <v>6.71</v>
      </c>
      <c r="AA66" s="115" t="str">
        <f t="shared" si="10"/>
        <v>TBK</v>
      </c>
    </row>
    <row r="67" spans="1:27" ht="20.25" customHeight="1">
      <c r="A67" s="71">
        <v>59</v>
      </c>
      <c r="B67" s="72" t="s">
        <v>70</v>
      </c>
      <c r="C67" s="145" t="s">
        <v>257</v>
      </c>
      <c r="D67" s="71" t="s">
        <v>262</v>
      </c>
      <c r="E67" s="73" t="s">
        <v>263</v>
      </c>
      <c r="F67" s="71" t="s">
        <v>162</v>
      </c>
      <c r="G67" s="74" t="s">
        <v>17</v>
      </c>
      <c r="H67" s="95">
        <v>4</v>
      </c>
      <c r="I67" s="280">
        <v>5</v>
      </c>
      <c r="J67" s="108">
        <f t="shared" si="8"/>
        <v>5</v>
      </c>
      <c r="K67" s="95">
        <v>7</v>
      </c>
      <c r="L67" s="71"/>
      <c r="M67" s="108">
        <f t="shared" si="1"/>
        <v>7</v>
      </c>
      <c r="N67" s="95">
        <v>4</v>
      </c>
      <c r="O67" s="280">
        <v>7</v>
      </c>
      <c r="P67" s="108">
        <f t="shared" si="2"/>
        <v>7</v>
      </c>
      <c r="Q67" s="95">
        <v>7</v>
      </c>
      <c r="R67" s="71"/>
      <c r="S67" s="108">
        <f t="shared" si="3"/>
        <v>7</v>
      </c>
      <c r="T67" s="95">
        <v>6</v>
      </c>
      <c r="U67" s="71"/>
      <c r="V67" s="108">
        <f t="shared" si="4"/>
        <v>6</v>
      </c>
      <c r="W67" s="95">
        <v>5</v>
      </c>
      <c r="X67" s="71"/>
      <c r="Y67" s="108">
        <f t="shared" si="5"/>
        <v>5</v>
      </c>
      <c r="Z67" s="114">
        <f t="shared" si="9"/>
        <v>6.52</v>
      </c>
      <c r="AA67" s="115" t="str">
        <f t="shared" si="10"/>
        <v>TBK</v>
      </c>
    </row>
    <row r="68" spans="1:27" ht="20.25" customHeight="1">
      <c r="A68" s="71">
        <v>60</v>
      </c>
      <c r="B68" s="72" t="s">
        <v>265</v>
      </c>
      <c r="C68" s="145" t="s">
        <v>257</v>
      </c>
      <c r="D68" s="71" t="s">
        <v>264</v>
      </c>
      <c r="E68" s="73" t="s">
        <v>266</v>
      </c>
      <c r="F68" s="71" t="s">
        <v>158</v>
      </c>
      <c r="G68" s="74" t="s">
        <v>17</v>
      </c>
      <c r="H68" s="95">
        <v>7</v>
      </c>
      <c r="I68" s="71"/>
      <c r="J68" s="108">
        <f t="shared" si="8"/>
        <v>7</v>
      </c>
      <c r="K68" s="95">
        <v>7</v>
      </c>
      <c r="L68" s="71"/>
      <c r="M68" s="108">
        <f t="shared" si="1"/>
        <v>7</v>
      </c>
      <c r="N68" s="95">
        <v>4</v>
      </c>
      <c r="O68" s="280">
        <v>9</v>
      </c>
      <c r="P68" s="108">
        <f t="shared" si="2"/>
        <v>9</v>
      </c>
      <c r="Q68" s="95">
        <v>6</v>
      </c>
      <c r="R68" s="71"/>
      <c r="S68" s="108">
        <f t="shared" si="3"/>
        <v>6</v>
      </c>
      <c r="T68" s="95">
        <v>7</v>
      </c>
      <c r="U68" s="71"/>
      <c r="V68" s="108">
        <f t="shared" si="4"/>
        <v>7</v>
      </c>
      <c r="W68" s="95">
        <v>10</v>
      </c>
      <c r="X68" s="71"/>
      <c r="Y68" s="108">
        <f t="shared" si="5"/>
        <v>10</v>
      </c>
      <c r="Z68" s="114">
        <f t="shared" si="9"/>
        <v>7.14</v>
      </c>
      <c r="AA68" s="115" t="str">
        <f t="shared" si="10"/>
        <v>Khá</v>
      </c>
    </row>
    <row r="69" spans="1:27" ht="20.25" customHeight="1">
      <c r="A69" s="71">
        <v>61</v>
      </c>
      <c r="B69" s="72" t="s">
        <v>247</v>
      </c>
      <c r="C69" s="145" t="s">
        <v>257</v>
      </c>
      <c r="D69" s="71" t="s">
        <v>267</v>
      </c>
      <c r="E69" s="73" t="s">
        <v>268</v>
      </c>
      <c r="F69" s="71" t="s">
        <v>68</v>
      </c>
      <c r="G69" s="74" t="s">
        <v>17</v>
      </c>
      <c r="H69" s="95">
        <v>6</v>
      </c>
      <c r="I69" s="71"/>
      <c r="J69" s="108">
        <f t="shared" si="8"/>
        <v>6</v>
      </c>
      <c r="K69" s="95">
        <v>7</v>
      </c>
      <c r="L69" s="71"/>
      <c r="M69" s="108">
        <f t="shared" si="1"/>
        <v>7</v>
      </c>
      <c r="N69" s="95">
        <v>7</v>
      </c>
      <c r="O69" s="71"/>
      <c r="P69" s="108">
        <f t="shared" si="2"/>
        <v>7</v>
      </c>
      <c r="Q69" s="95">
        <v>7</v>
      </c>
      <c r="R69" s="71"/>
      <c r="S69" s="108">
        <f t="shared" si="3"/>
        <v>7</v>
      </c>
      <c r="T69" s="95">
        <v>5</v>
      </c>
      <c r="U69" s="71"/>
      <c r="V69" s="108">
        <f t="shared" si="4"/>
        <v>5</v>
      </c>
      <c r="W69" s="95">
        <v>8</v>
      </c>
      <c r="X69" s="71"/>
      <c r="Y69" s="108">
        <f t="shared" si="5"/>
        <v>8</v>
      </c>
      <c r="Z69" s="114">
        <f t="shared" si="9"/>
        <v>6.48</v>
      </c>
      <c r="AA69" s="115" t="str">
        <f t="shared" si="10"/>
        <v>TBK</v>
      </c>
    </row>
    <row r="70" spans="1:27" ht="20.25" customHeight="1">
      <c r="A70" s="71">
        <v>62</v>
      </c>
      <c r="B70" s="72" t="s">
        <v>270</v>
      </c>
      <c r="C70" s="145" t="s">
        <v>257</v>
      </c>
      <c r="D70" s="71" t="s">
        <v>269</v>
      </c>
      <c r="E70" s="73" t="s">
        <v>271</v>
      </c>
      <c r="F70" s="71" t="s">
        <v>272</v>
      </c>
      <c r="G70" s="74" t="s">
        <v>17</v>
      </c>
      <c r="H70" s="95">
        <v>7</v>
      </c>
      <c r="I70" s="71"/>
      <c r="J70" s="108">
        <f t="shared" si="8"/>
        <v>7</v>
      </c>
      <c r="K70" s="95">
        <v>7</v>
      </c>
      <c r="L70" s="71"/>
      <c r="M70" s="108">
        <f t="shared" si="1"/>
        <v>7</v>
      </c>
      <c r="N70" s="95">
        <v>8</v>
      </c>
      <c r="O70" s="71"/>
      <c r="P70" s="108">
        <f t="shared" si="2"/>
        <v>8</v>
      </c>
      <c r="Q70" s="95">
        <v>6</v>
      </c>
      <c r="R70" s="71"/>
      <c r="S70" s="108">
        <f t="shared" si="3"/>
        <v>6</v>
      </c>
      <c r="T70" s="95">
        <v>8</v>
      </c>
      <c r="U70" s="71"/>
      <c r="V70" s="108">
        <f t="shared" si="4"/>
        <v>8</v>
      </c>
      <c r="W70" s="95">
        <v>8</v>
      </c>
      <c r="X70" s="71"/>
      <c r="Y70" s="108">
        <f t="shared" si="5"/>
        <v>8</v>
      </c>
      <c r="Z70" s="114">
        <f t="shared" si="9"/>
        <v>7.14</v>
      </c>
      <c r="AA70" s="115" t="str">
        <f t="shared" si="10"/>
        <v>Khá</v>
      </c>
    </row>
    <row r="71" spans="1:27" ht="20.25" customHeight="1">
      <c r="A71" s="71">
        <v>63</v>
      </c>
      <c r="B71" s="72" t="s">
        <v>274</v>
      </c>
      <c r="C71" s="145" t="s">
        <v>275</v>
      </c>
      <c r="D71" s="71" t="s">
        <v>273</v>
      </c>
      <c r="E71" s="73" t="s">
        <v>276</v>
      </c>
      <c r="F71" s="71" t="s">
        <v>277</v>
      </c>
      <c r="G71" s="74" t="s">
        <v>23</v>
      </c>
      <c r="H71" s="95">
        <v>7</v>
      </c>
      <c r="I71" s="71"/>
      <c r="J71" s="108">
        <f t="shared" si="8"/>
        <v>7</v>
      </c>
      <c r="K71" s="95">
        <v>7</v>
      </c>
      <c r="L71" s="71"/>
      <c r="M71" s="108">
        <f t="shared" si="1"/>
        <v>7</v>
      </c>
      <c r="N71" s="95">
        <v>7</v>
      </c>
      <c r="O71" s="71"/>
      <c r="P71" s="108">
        <f t="shared" si="2"/>
        <v>7</v>
      </c>
      <c r="Q71" s="95">
        <v>6</v>
      </c>
      <c r="R71" s="71"/>
      <c r="S71" s="108">
        <f t="shared" si="3"/>
        <v>6</v>
      </c>
      <c r="T71" s="95">
        <v>7</v>
      </c>
      <c r="U71" s="71"/>
      <c r="V71" s="108">
        <f t="shared" si="4"/>
        <v>7</v>
      </c>
      <c r="W71" s="95">
        <v>8</v>
      </c>
      <c r="X71" s="71"/>
      <c r="Y71" s="108">
        <f t="shared" si="5"/>
        <v>8</v>
      </c>
      <c r="Z71" s="114">
        <f t="shared" si="9"/>
        <v>6.76</v>
      </c>
      <c r="AA71" s="115" t="str">
        <f t="shared" si="10"/>
        <v>TBK</v>
      </c>
    </row>
    <row r="72" spans="1:27" ht="20.25" customHeight="1">
      <c r="A72" s="71">
        <v>64</v>
      </c>
      <c r="B72" s="72" t="s">
        <v>279</v>
      </c>
      <c r="C72" s="145" t="s">
        <v>280</v>
      </c>
      <c r="D72" s="71" t="s">
        <v>278</v>
      </c>
      <c r="E72" s="73" t="s">
        <v>281</v>
      </c>
      <c r="F72" s="71" t="s">
        <v>158</v>
      </c>
      <c r="G72" s="74" t="s">
        <v>17</v>
      </c>
      <c r="H72" s="95">
        <v>7</v>
      </c>
      <c r="I72" s="71"/>
      <c r="J72" s="108">
        <f t="shared" si="8"/>
        <v>7</v>
      </c>
      <c r="K72" s="95">
        <v>7</v>
      </c>
      <c r="L72" s="71"/>
      <c r="M72" s="108">
        <f t="shared" si="1"/>
        <v>7</v>
      </c>
      <c r="N72" s="95">
        <v>7</v>
      </c>
      <c r="O72" s="71"/>
      <c r="P72" s="108">
        <f t="shared" si="2"/>
        <v>7</v>
      </c>
      <c r="Q72" s="95">
        <v>5</v>
      </c>
      <c r="R72" s="71"/>
      <c r="S72" s="108">
        <f t="shared" si="3"/>
        <v>5</v>
      </c>
      <c r="T72" s="95">
        <v>6</v>
      </c>
      <c r="U72" s="71"/>
      <c r="V72" s="108">
        <f t="shared" si="4"/>
        <v>6</v>
      </c>
      <c r="W72" s="95">
        <v>8</v>
      </c>
      <c r="X72" s="71"/>
      <c r="Y72" s="108">
        <f t="shared" si="5"/>
        <v>8</v>
      </c>
      <c r="Z72" s="114">
        <f t="shared" si="9"/>
        <v>6.33</v>
      </c>
      <c r="AA72" s="115" t="str">
        <f t="shared" si="10"/>
        <v>TBK</v>
      </c>
    </row>
    <row r="73" spans="1:27" ht="20.25" customHeight="1">
      <c r="A73" s="71">
        <v>65</v>
      </c>
      <c r="B73" s="72" t="s">
        <v>283</v>
      </c>
      <c r="C73" s="145" t="s">
        <v>284</v>
      </c>
      <c r="D73" s="71" t="s">
        <v>282</v>
      </c>
      <c r="E73" s="73" t="s">
        <v>285</v>
      </c>
      <c r="F73" s="71" t="s">
        <v>162</v>
      </c>
      <c r="G73" s="74" t="s">
        <v>17</v>
      </c>
      <c r="H73" s="95">
        <v>5</v>
      </c>
      <c r="I73" s="71"/>
      <c r="J73" s="108">
        <f aca="true" t="shared" si="11" ref="J73:J95">IF(I73="",H73,IF(AND(I73&gt;=5,I73&gt;H73),I73,MAX(H73,I73)))</f>
        <v>5</v>
      </c>
      <c r="K73" s="95">
        <v>7</v>
      </c>
      <c r="L73" s="71"/>
      <c r="M73" s="108">
        <f aca="true" t="shared" si="12" ref="M73:M95">IF(L73="",K73,IF(AND(L73&gt;=5,L73&gt;K73),L73,MAX(K73,L73)))</f>
        <v>7</v>
      </c>
      <c r="N73" s="95">
        <v>8</v>
      </c>
      <c r="O73" s="71"/>
      <c r="P73" s="108">
        <f aca="true" t="shared" si="13" ref="P73:P95">IF(O73="",N73,IF(AND(O73&gt;=5,O73&gt;N73),O73,MAX(N73,O73)))</f>
        <v>8</v>
      </c>
      <c r="Q73" s="95">
        <v>8</v>
      </c>
      <c r="R73" s="71"/>
      <c r="S73" s="108">
        <f aca="true" t="shared" si="14" ref="S73:S95">IF(R73="",Q73,IF(AND(R73&gt;=5,R73&gt;Q73),R73,MAX(Q73,R73)))</f>
        <v>8</v>
      </c>
      <c r="T73" s="95">
        <v>5</v>
      </c>
      <c r="U73" s="71"/>
      <c r="V73" s="108">
        <f aca="true" t="shared" si="15" ref="V73:V95">IF(U73="",T73,IF(AND(U73&gt;=5,U73&gt;T73),U73,MAX(T73,U73)))</f>
        <v>5</v>
      </c>
      <c r="W73" s="95">
        <v>8</v>
      </c>
      <c r="X73" s="71"/>
      <c r="Y73" s="108">
        <f aca="true" t="shared" si="16" ref="Y73:Y95">IF(X73="",W73,IF(AND(X73&gt;=5,X73&gt;W73),X73,MAX(W73,X73)))</f>
        <v>8</v>
      </c>
      <c r="Z73" s="114">
        <f aca="true" t="shared" si="17" ref="Z73:Z95">ROUND(SUMPRODUCT(H73:Y73,$H$8:$Y$8)/SUMIF($H73:$Y73,"&lt;&gt;M",$H$8:$Y$8),2)</f>
        <v>6.76</v>
      </c>
      <c r="AA73" s="115" t="str">
        <f aca="true" t="shared" si="18" ref="AA73:AA95">IF(Z73&gt;=9,"Xuất sắc",IF(Z73&gt;=8,"Giỏi",IF(Z73&gt;=7,"Khá",IF(Z73&gt;=6,"TBK",IF(Z73&gt;=5,"TB",IF(Z73&gt;=4,"Yếu","Kém"))))))</f>
        <v>TBK</v>
      </c>
    </row>
    <row r="74" spans="1:27" ht="20.25" customHeight="1">
      <c r="A74" s="71">
        <v>66</v>
      </c>
      <c r="B74" s="72" t="s">
        <v>186</v>
      </c>
      <c r="C74" s="145" t="s">
        <v>287</v>
      </c>
      <c r="D74" s="71" t="s">
        <v>286</v>
      </c>
      <c r="E74" s="73" t="s">
        <v>288</v>
      </c>
      <c r="F74" s="71" t="s">
        <v>289</v>
      </c>
      <c r="G74" s="74" t="s">
        <v>17</v>
      </c>
      <c r="H74" s="95">
        <v>5</v>
      </c>
      <c r="I74" s="71"/>
      <c r="J74" s="108">
        <f t="shared" si="11"/>
        <v>5</v>
      </c>
      <c r="K74" s="95">
        <v>7</v>
      </c>
      <c r="L74" s="71"/>
      <c r="M74" s="108">
        <f t="shared" si="12"/>
        <v>7</v>
      </c>
      <c r="N74" s="95">
        <v>7</v>
      </c>
      <c r="O74" s="71"/>
      <c r="P74" s="108">
        <f t="shared" si="13"/>
        <v>7</v>
      </c>
      <c r="Q74" s="95">
        <v>5</v>
      </c>
      <c r="R74" s="71"/>
      <c r="S74" s="108">
        <f t="shared" si="14"/>
        <v>5</v>
      </c>
      <c r="T74" s="95">
        <v>6</v>
      </c>
      <c r="U74" s="71"/>
      <c r="V74" s="108">
        <f t="shared" si="15"/>
        <v>6</v>
      </c>
      <c r="W74" s="95">
        <v>8</v>
      </c>
      <c r="X74" s="71"/>
      <c r="Y74" s="108">
        <f t="shared" si="16"/>
        <v>8</v>
      </c>
      <c r="Z74" s="114">
        <f t="shared" si="17"/>
        <v>6.05</v>
      </c>
      <c r="AA74" s="115" t="str">
        <f t="shared" si="18"/>
        <v>TBK</v>
      </c>
    </row>
    <row r="75" spans="1:27" ht="20.25" customHeight="1">
      <c r="A75" s="71">
        <v>67</v>
      </c>
      <c r="B75" s="72" t="s">
        <v>291</v>
      </c>
      <c r="C75" s="145" t="s">
        <v>292</v>
      </c>
      <c r="D75" s="71" t="s">
        <v>290</v>
      </c>
      <c r="E75" s="73" t="s">
        <v>293</v>
      </c>
      <c r="F75" s="71" t="s">
        <v>153</v>
      </c>
      <c r="G75" s="74" t="s">
        <v>17</v>
      </c>
      <c r="H75" s="95">
        <v>7</v>
      </c>
      <c r="I75" s="71"/>
      <c r="J75" s="108">
        <f t="shared" si="11"/>
        <v>7</v>
      </c>
      <c r="K75" s="95">
        <v>7</v>
      </c>
      <c r="L75" s="71"/>
      <c r="M75" s="108">
        <f t="shared" si="12"/>
        <v>7</v>
      </c>
      <c r="N75" s="95">
        <v>4</v>
      </c>
      <c r="O75" s="280">
        <v>7</v>
      </c>
      <c r="P75" s="108">
        <f t="shared" si="13"/>
        <v>7</v>
      </c>
      <c r="Q75" s="95">
        <v>4</v>
      </c>
      <c r="R75" s="71">
        <v>5</v>
      </c>
      <c r="S75" s="108">
        <f t="shared" si="14"/>
        <v>5</v>
      </c>
      <c r="T75" s="95">
        <v>6</v>
      </c>
      <c r="U75" s="71"/>
      <c r="V75" s="108">
        <f t="shared" si="15"/>
        <v>6</v>
      </c>
      <c r="W75" s="95">
        <v>10</v>
      </c>
      <c r="X75" s="71"/>
      <c r="Y75" s="108">
        <f t="shared" si="16"/>
        <v>10</v>
      </c>
      <c r="Z75" s="114">
        <f t="shared" si="17"/>
        <v>6.33</v>
      </c>
      <c r="AA75" s="115" t="str">
        <f t="shared" si="18"/>
        <v>TBK</v>
      </c>
    </row>
    <row r="76" spans="1:27" ht="20.25" customHeight="1">
      <c r="A76" s="71">
        <v>68</v>
      </c>
      <c r="B76" s="72" t="s">
        <v>295</v>
      </c>
      <c r="C76" s="145" t="s">
        <v>292</v>
      </c>
      <c r="D76" s="71" t="s">
        <v>294</v>
      </c>
      <c r="E76" s="73" t="s">
        <v>296</v>
      </c>
      <c r="F76" s="71" t="s">
        <v>54</v>
      </c>
      <c r="G76" s="74" t="s">
        <v>17</v>
      </c>
      <c r="H76" s="95">
        <v>7</v>
      </c>
      <c r="I76" s="71"/>
      <c r="J76" s="108">
        <f t="shared" si="11"/>
        <v>7</v>
      </c>
      <c r="K76" s="95">
        <v>8</v>
      </c>
      <c r="L76" s="71"/>
      <c r="M76" s="108">
        <f t="shared" si="12"/>
        <v>8</v>
      </c>
      <c r="N76" s="95">
        <v>10</v>
      </c>
      <c r="O76" s="71"/>
      <c r="P76" s="108">
        <f t="shared" si="13"/>
        <v>10</v>
      </c>
      <c r="Q76" s="95">
        <v>8</v>
      </c>
      <c r="R76" s="71"/>
      <c r="S76" s="108">
        <f t="shared" si="14"/>
        <v>8</v>
      </c>
      <c r="T76" s="95">
        <v>6</v>
      </c>
      <c r="U76" s="71"/>
      <c r="V76" s="108">
        <f t="shared" si="15"/>
        <v>6</v>
      </c>
      <c r="W76" s="95">
        <v>9</v>
      </c>
      <c r="X76" s="71"/>
      <c r="Y76" s="108">
        <f t="shared" si="16"/>
        <v>9</v>
      </c>
      <c r="Z76" s="114">
        <f t="shared" si="17"/>
        <v>7.86</v>
      </c>
      <c r="AA76" s="115" t="str">
        <f t="shared" si="18"/>
        <v>Khá</v>
      </c>
    </row>
    <row r="77" spans="1:27" ht="20.25" customHeight="1">
      <c r="A77" s="71">
        <v>69</v>
      </c>
      <c r="B77" s="72" t="s">
        <v>298</v>
      </c>
      <c r="C77" s="145" t="s">
        <v>287</v>
      </c>
      <c r="D77" s="71" t="s">
        <v>297</v>
      </c>
      <c r="E77" s="73" t="s">
        <v>299</v>
      </c>
      <c r="F77" s="71" t="s">
        <v>300</v>
      </c>
      <c r="G77" s="74" t="s">
        <v>17</v>
      </c>
      <c r="H77" s="95">
        <v>5</v>
      </c>
      <c r="I77" s="71"/>
      <c r="J77" s="108">
        <f t="shared" si="11"/>
        <v>5</v>
      </c>
      <c r="K77" s="95">
        <v>7</v>
      </c>
      <c r="L77" s="71"/>
      <c r="M77" s="108">
        <f t="shared" si="12"/>
        <v>7</v>
      </c>
      <c r="N77" s="95">
        <v>9</v>
      </c>
      <c r="O77" s="71"/>
      <c r="P77" s="108">
        <f t="shared" si="13"/>
        <v>9</v>
      </c>
      <c r="Q77" s="95">
        <v>6</v>
      </c>
      <c r="R77" s="71"/>
      <c r="S77" s="108">
        <f t="shared" si="14"/>
        <v>6</v>
      </c>
      <c r="T77" s="95">
        <v>7</v>
      </c>
      <c r="U77" s="71"/>
      <c r="V77" s="108">
        <f t="shared" si="15"/>
        <v>7</v>
      </c>
      <c r="W77" s="95">
        <v>5</v>
      </c>
      <c r="X77" s="71"/>
      <c r="Y77" s="108">
        <f t="shared" si="16"/>
        <v>5</v>
      </c>
      <c r="Z77" s="114">
        <f t="shared" si="17"/>
        <v>6.86</v>
      </c>
      <c r="AA77" s="115" t="str">
        <f t="shared" si="18"/>
        <v>TBK</v>
      </c>
    </row>
    <row r="78" spans="1:27" ht="20.25" customHeight="1">
      <c r="A78" s="71">
        <v>70</v>
      </c>
      <c r="B78" s="72" t="s">
        <v>302</v>
      </c>
      <c r="C78" s="145" t="s">
        <v>287</v>
      </c>
      <c r="D78" s="71" t="s">
        <v>301</v>
      </c>
      <c r="E78" s="73" t="s">
        <v>303</v>
      </c>
      <c r="F78" s="71" t="s">
        <v>77</v>
      </c>
      <c r="G78" s="74" t="s">
        <v>17</v>
      </c>
      <c r="H78" s="95">
        <v>6</v>
      </c>
      <c r="I78" s="71"/>
      <c r="J78" s="108">
        <f t="shared" si="11"/>
        <v>6</v>
      </c>
      <c r="K78" s="95">
        <v>8</v>
      </c>
      <c r="L78" s="71"/>
      <c r="M78" s="108">
        <f t="shared" si="12"/>
        <v>8</v>
      </c>
      <c r="N78" s="95">
        <v>7</v>
      </c>
      <c r="O78" s="71"/>
      <c r="P78" s="108">
        <f t="shared" si="13"/>
        <v>7</v>
      </c>
      <c r="Q78" s="95">
        <v>7</v>
      </c>
      <c r="R78" s="71"/>
      <c r="S78" s="108">
        <f t="shared" si="14"/>
        <v>7</v>
      </c>
      <c r="T78" s="95">
        <v>6</v>
      </c>
      <c r="U78" s="71"/>
      <c r="V78" s="108">
        <f t="shared" si="15"/>
        <v>6</v>
      </c>
      <c r="W78" s="95">
        <v>8</v>
      </c>
      <c r="X78" s="71"/>
      <c r="Y78" s="108">
        <f t="shared" si="16"/>
        <v>8</v>
      </c>
      <c r="Z78" s="114">
        <f t="shared" si="17"/>
        <v>6.9</v>
      </c>
      <c r="AA78" s="115" t="str">
        <f t="shared" si="18"/>
        <v>TBK</v>
      </c>
    </row>
    <row r="79" spans="1:27" ht="20.25" customHeight="1">
      <c r="A79" s="71">
        <v>71</v>
      </c>
      <c r="B79" s="72" t="s">
        <v>305</v>
      </c>
      <c r="C79" s="145" t="s">
        <v>306</v>
      </c>
      <c r="D79" s="71" t="s">
        <v>304</v>
      </c>
      <c r="E79" s="73" t="s">
        <v>307</v>
      </c>
      <c r="F79" s="71" t="s">
        <v>162</v>
      </c>
      <c r="G79" s="74" t="s">
        <v>17</v>
      </c>
      <c r="H79" s="95">
        <v>5</v>
      </c>
      <c r="I79" s="71"/>
      <c r="J79" s="108">
        <f t="shared" si="11"/>
        <v>5</v>
      </c>
      <c r="K79" s="95">
        <v>7</v>
      </c>
      <c r="L79" s="71"/>
      <c r="M79" s="108">
        <f t="shared" si="12"/>
        <v>7</v>
      </c>
      <c r="N79" s="95">
        <v>4</v>
      </c>
      <c r="O79" s="280">
        <v>7</v>
      </c>
      <c r="P79" s="108">
        <f t="shared" si="13"/>
        <v>7</v>
      </c>
      <c r="Q79" s="95">
        <v>8</v>
      </c>
      <c r="R79" s="71"/>
      <c r="S79" s="108">
        <f t="shared" si="14"/>
        <v>8</v>
      </c>
      <c r="T79" s="95">
        <v>6</v>
      </c>
      <c r="U79" s="71"/>
      <c r="V79" s="108">
        <f t="shared" si="15"/>
        <v>6</v>
      </c>
      <c r="W79" s="95">
        <v>5</v>
      </c>
      <c r="X79" s="71"/>
      <c r="Y79" s="108">
        <f t="shared" si="16"/>
        <v>5</v>
      </c>
      <c r="Z79" s="114">
        <f t="shared" si="17"/>
        <v>6.76</v>
      </c>
      <c r="AA79" s="115" t="str">
        <f t="shared" si="18"/>
        <v>TBK</v>
      </c>
    </row>
    <row r="80" spans="1:27" ht="20.25" customHeight="1">
      <c r="A80" s="71">
        <v>72</v>
      </c>
      <c r="B80" s="72" t="s">
        <v>309</v>
      </c>
      <c r="C80" s="145" t="s">
        <v>310</v>
      </c>
      <c r="D80" s="71" t="s">
        <v>308</v>
      </c>
      <c r="E80" s="73" t="s">
        <v>311</v>
      </c>
      <c r="F80" s="71" t="s">
        <v>73</v>
      </c>
      <c r="G80" s="74" t="s">
        <v>17</v>
      </c>
      <c r="H80" s="95">
        <v>6</v>
      </c>
      <c r="I80" s="71"/>
      <c r="J80" s="108">
        <f t="shared" si="11"/>
        <v>6</v>
      </c>
      <c r="K80" s="95">
        <v>8</v>
      </c>
      <c r="L80" s="71"/>
      <c r="M80" s="108">
        <f t="shared" si="12"/>
        <v>8</v>
      </c>
      <c r="N80" s="95">
        <v>5</v>
      </c>
      <c r="O80" s="71"/>
      <c r="P80" s="108">
        <f t="shared" si="13"/>
        <v>5</v>
      </c>
      <c r="Q80" s="95">
        <v>7</v>
      </c>
      <c r="R80" s="71"/>
      <c r="S80" s="108">
        <f t="shared" si="14"/>
        <v>7</v>
      </c>
      <c r="T80" s="95">
        <v>5</v>
      </c>
      <c r="U80" s="71"/>
      <c r="V80" s="108">
        <f t="shared" si="15"/>
        <v>5</v>
      </c>
      <c r="W80" s="95">
        <v>8</v>
      </c>
      <c r="X80" s="71"/>
      <c r="Y80" s="108">
        <f t="shared" si="16"/>
        <v>8</v>
      </c>
      <c r="Z80" s="114">
        <f t="shared" si="17"/>
        <v>6.33</v>
      </c>
      <c r="AA80" s="115" t="str">
        <f t="shared" si="18"/>
        <v>TBK</v>
      </c>
    </row>
    <row r="81" spans="1:27" ht="20.25" customHeight="1">
      <c r="A81" s="71">
        <v>73</v>
      </c>
      <c r="B81" s="72" t="s">
        <v>88</v>
      </c>
      <c r="C81" s="145" t="s">
        <v>313</v>
      </c>
      <c r="D81" s="71" t="s">
        <v>312</v>
      </c>
      <c r="E81" s="73" t="s">
        <v>314</v>
      </c>
      <c r="F81" s="71" t="s">
        <v>136</v>
      </c>
      <c r="G81" s="74" t="s">
        <v>17</v>
      </c>
      <c r="H81" s="95">
        <v>6</v>
      </c>
      <c r="I81" s="71"/>
      <c r="J81" s="108">
        <f t="shared" si="11"/>
        <v>6</v>
      </c>
      <c r="K81" s="95">
        <v>7</v>
      </c>
      <c r="L81" s="71"/>
      <c r="M81" s="108">
        <f t="shared" si="12"/>
        <v>7</v>
      </c>
      <c r="N81" s="95">
        <v>9</v>
      </c>
      <c r="O81" s="71"/>
      <c r="P81" s="108">
        <f t="shared" si="13"/>
        <v>9</v>
      </c>
      <c r="Q81" s="95">
        <v>6</v>
      </c>
      <c r="R81" s="71"/>
      <c r="S81" s="108">
        <f t="shared" si="14"/>
        <v>6</v>
      </c>
      <c r="T81" s="95">
        <v>8</v>
      </c>
      <c r="U81" s="71"/>
      <c r="V81" s="108">
        <f t="shared" si="15"/>
        <v>8</v>
      </c>
      <c r="W81" s="95">
        <v>8</v>
      </c>
      <c r="X81" s="71"/>
      <c r="Y81" s="108">
        <f t="shared" si="16"/>
        <v>8</v>
      </c>
      <c r="Z81" s="114">
        <f t="shared" si="17"/>
        <v>7.19</v>
      </c>
      <c r="AA81" s="115" t="str">
        <f t="shared" si="18"/>
        <v>Khá</v>
      </c>
    </row>
    <row r="82" spans="1:27" ht="20.25" customHeight="1">
      <c r="A82" s="71">
        <v>74</v>
      </c>
      <c r="B82" s="72" t="s">
        <v>316</v>
      </c>
      <c r="C82" s="145" t="s">
        <v>313</v>
      </c>
      <c r="D82" s="71" t="s">
        <v>315</v>
      </c>
      <c r="E82" s="73" t="s">
        <v>317</v>
      </c>
      <c r="F82" s="71" t="s">
        <v>68</v>
      </c>
      <c r="G82" s="74" t="s">
        <v>17</v>
      </c>
      <c r="H82" s="95">
        <v>7</v>
      </c>
      <c r="I82" s="71"/>
      <c r="J82" s="108">
        <f t="shared" si="11"/>
        <v>7</v>
      </c>
      <c r="K82" s="95">
        <v>8</v>
      </c>
      <c r="L82" s="71"/>
      <c r="M82" s="108">
        <f t="shared" si="12"/>
        <v>8</v>
      </c>
      <c r="N82" s="95">
        <v>8</v>
      </c>
      <c r="O82" s="71"/>
      <c r="P82" s="108">
        <f t="shared" si="13"/>
        <v>8</v>
      </c>
      <c r="Q82" s="95">
        <v>5</v>
      </c>
      <c r="R82" s="71"/>
      <c r="S82" s="108">
        <f t="shared" si="14"/>
        <v>5</v>
      </c>
      <c r="T82" s="95">
        <v>8</v>
      </c>
      <c r="U82" s="71"/>
      <c r="V82" s="108">
        <f t="shared" si="15"/>
        <v>8</v>
      </c>
      <c r="W82" s="95">
        <v>8</v>
      </c>
      <c r="X82" s="71"/>
      <c r="Y82" s="108">
        <f t="shared" si="16"/>
        <v>8</v>
      </c>
      <c r="Z82" s="114">
        <f t="shared" si="17"/>
        <v>7.14</v>
      </c>
      <c r="AA82" s="115" t="str">
        <f t="shared" si="18"/>
        <v>Khá</v>
      </c>
    </row>
    <row r="83" spans="1:27" ht="20.25" customHeight="1">
      <c r="A83" s="71">
        <v>75</v>
      </c>
      <c r="B83" s="72" t="s">
        <v>319</v>
      </c>
      <c r="C83" s="145" t="s">
        <v>320</v>
      </c>
      <c r="D83" s="71" t="s">
        <v>318</v>
      </c>
      <c r="E83" s="73" t="s">
        <v>321</v>
      </c>
      <c r="F83" s="71" t="s">
        <v>162</v>
      </c>
      <c r="G83" s="74" t="s">
        <v>17</v>
      </c>
      <c r="H83" s="95">
        <v>7</v>
      </c>
      <c r="I83" s="71"/>
      <c r="J83" s="108">
        <f t="shared" si="11"/>
        <v>7</v>
      </c>
      <c r="K83" s="95">
        <v>8</v>
      </c>
      <c r="L83" s="71"/>
      <c r="M83" s="108">
        <f t="shared" si="12"/>
        <v>8</v>
      </c>
      <c r="N83" s="95">
        <v>5</v>
      </c>
      <c r="O83" s="71"/>
      <c r="P83" s="108">
        <f t="shared" si="13"/>
        <v>5</v>
      </c>
      <c r="Q83" s="95">
        <v>5</v>
      </c>
      <c r="R83" s="71"/>
      <c r="S83" s="108">
        <f t="shared" si="14"/>
        <v>5</v>
      </c>
      <c r="T83" s="95">
        <v>7</v>
      </c>
      <c r="U83" s="71"/>
      <c r="V83" s="108">
        <f t="shared" si="15"/>
        <v>7</v>
      </c>
      <c r="W83" s="95">
        <v>8</v>
      </c>
      <c r="X83" s="71"/>
      <c r="Y83" s="108">
        <f t="shared" si="16"/>
        <v>8</v>
      </c>
      <c r="Z83" s="114">
        <f t="shared" si="17"/>
        <v>6.38</v>
      </c>
      <c r="AA83" s="115" t="str">
        <f t="shared" si="18"/>
        <v>TBK</v>
      </c>
    </row>
    <row r="84" spans="1:27" ht="20.25" customHeight="1">
      <c r="A84" s="71">
        <v>76</v>
      </c>
      <c r="B84" s="72" t="s">
        <v>323</v>
      </c>
      <c r="C84" s="145" t="s">
        <v>324</v>
      </c>
      <c r="D84" s="71" t="s">
        <v>322</v>
      </c>
      <c r="E84" s="73" t="s">
        <v>203</v>
      </c>
      <c r="F84" s="71" t="s">
        <v>25</v>
      </c>
      <c r="G84" s="74" t="s">
        <v>17</v>
      </c>
      <c r="H84" s="95">
        <v>6</v>
      </c>
      <c r="I84" s="71"/>
      <c r="J84" s="108">
        <f t="shared" si="11"/>
        <v>6</v>
      </c>
      <c r="K84" s="95">
        <v>7</v>
      </c>
      <c r="L84" s="71"/>
      <c r="M84" s="108">
        <f t="shared" si="12"/>
        <v>7</v>
      </c>
      <c r="N84" s="95">
        <v>7</v>
      </c>
      <c r="O84" s="71"/>
      <c r="P84" s="108">
        <f t="shared" si="13"/>
        <v>7</v>
      </c>
      <c r="Q84" s="95">
        <v>8</v>
      </c>
      <c r="R84" s="71"/>
      <c r="S84" s="108">
        <f t="shared" si="14"/>
        <v>8</v>
      </c>
      <c r="T84" s="95">
        <v>8</v>
      </c>
      <c r="U84" s="71"/>
      <c r="V84" s="108">
        <f t="shared" si="15"/>
        <v>8</v>
      </c>
      <c r="W84" s="95">
        <v>7</v>
      </c>
      <c r="X84" s="71"/>
      <c r="Y84" s="108">
        <f t="shared" si="16"/>
        <v>7</v>
      </c>
      <c r="Z84" s="114">
        <f t="shared" si="17"/>
        <v>7.29</v>
      </c>
      <c r="AA84" s="115" t="str">
        <f t="shared" si="18"/>
        <v>Khá</v>
      </c>
    </row>
    <row r="85" spans="1:27" ht="20.25" customHeight="1">
      <c r="A85" s="71">
        <v>77</v>
      </c>
      <c r="B85" s="72" t="s">
        <v>142</v>
      </c>
      <c r="C85" s="145" t="s">
        <v>326</v>
      </c>
      <c r="D85" s="71" t="s">
        <v>325</v>
      </c>
      <c r="E85" s="73" t="s">
        <v>98</v>
      </c>
      <c r="F85" s="71" t="s">
        <v>327</v>
      </c>
      <c r="G85" s="74" t="s">
        <v>17</v>
      </c>
      <c r="H85" s="95">
        <v>8</v>
      </c>
      <c r="I85" s="71"/>
      <c r="J85" s="108">
        <f t="shared" si="11"/>
        <v>8</v>
      </c>
      <c r="K85" s="95">
        <v>8</v>
      </c>
      <c r="L85" s="71"/>
      <c r="M85" s="108">
        <f t="shared" si="12"/>
        <v>8</v>
      </c>
      <c r="N85" s="95">
        <v>5</v>
      </c>
      <c r="O85" s="71"/>
      <c r="P85" s="108">
        <f t="shared" si="13"/>
        <v>5</v>
      </c>
      <c r="Q85" s="95">
        <v>8</v>
      </c>
      <c r="R85" s="71"/>
      <c r="S85" s="108">
        <f t="shared" si="14"/>
        <v>8</v>
      </c>
      <c r="T85" s="95">
        <v>8</v>
      </c>
      <c r="U85" s="71"/>
      <c r="V85" s="108">
        <f t="shared" si="15"/>
        <v>8</v>
      </c>
      <c r="W85" s="95">
        <v>8</v>
      </c>
      <c r="X85" s="71"/>
      <c r="Y85" s="108">
        <f t="shared" si="16"/>
        <v>8</v>
      </c>
      <c r="Z85" s="114">
        <f t="shared" si="17"/>
        <v>7.43</v>
      </c>
      <c r="AA85" s="115" t="str">
        <f t="shared" si="18"/>
        <v>Khá</v>
      </c>
    </row>
    <row r="86" spans="1:27" ht="20.25" customHeight="1">
      <c r="A86" s="71">
        <v>78</v>
      </c>
      <c r="B86" s="72" t="s">
        <v>329</v>
      </c>
      <c r="C86" s="145" t="s">
        <v>326</v>
      </c>
      <c r="D86" s="71" t="s">
        <v>328</v>
      </c>
      <c r="E86" s="73" t="s">
        <v>330</v>
      </c>
      <c r="F86" s="71" t="s">
        <v>25</v>
      </c>
      <c r="G86" s="74" t="s">
        <v>17</v>
      </c>
      <c r="H86" s="95">
        <v>8</v>
      </c>
      <c r="I86" s="71"/>
      <c r="J86" s="108">
        <f t="shared" si="11"/>
        <v>8</v>
      </c>
      <c r="K86" s="95">
        <v>7</v>
      </c>
      <c r="L86" s="71"/>
      <c r="M86" s="108">
        <f t="shared" si="12"/>
        <v>7</v>
      </c>
      <c r="N86" s="95">
        <v>7</v>
      </c>
      <c r="O86" s="71"/>
      <c r="P86" s="108">
        <f t="shared" si="13"/>
        <v>7</v>
      </c>
      <c r="Q86" s="95">
        <v>3</v>
      </c>
      <c r="R86" s="71">
        <v>5</v>
      </c>
      <c r="S86" s="108">
        <f t="shared" si="14"/>
        <v>5</v>
      </c>
      <c r="T86" s="95">
        <v>6</v>
      </c>
      <c r="U86" s="71"/>
      <c r="V86" s="108">
        <f t="shared" si="15"/>
        <v>6</v>
      </c>
      <c r="W86" s="95">
        <v>9</v>
      </c>
      <c r="X86" s="71"/>
      <c r="Y86" s="108">
        <f t="shared" si="16"/>
        <v>9</v>
      </c>
      <c r="Z86" s="114">
        <f t="shared" si="17"/>
        <v>6.48</v>
      </c>
      <c r="AA86" s="115" t="str">
        <f t="shared" si="18"/>
        <v>TBK</v>
      </c>
    </row>
    <row r="87" spans="1:27" ht="20.25" customHeight="1">
      <c r="A87" s="71">
        <v>79</v>
      </c>
      <c r="B87" s="72" t="s">
        <v>332</v>
      </c>
      <c r="C87" s="145" t="s">
        <v>333</v>
      </c>
      <c r="D87" s="71" t="s">
        <v>331</v>
      </c>
      <c r="E87" s="73" t="s">
        <v>118</v>
      </c>
      <c r="F87" s="71" t="s">
        <v>334</v>
      </c>
      <c r="G87" s="74" t="s">
        <v>17</v>
      </c>
      <c r="H87" s="95">
        <v>7</v>
      </c>
      <c r="I87" s="71"/>
      <c r="J87" s="108">
        <f t="shared" si="11"/>
        <v>7</v>
      </c>
      <c r="K87" s="95">
        <v>8</v>
      </c>
      <c r="L87" s="71"/>
      <c r="M87" s="108">
        <f t="shared" si="12"/>
        <v>8</v>
      </c>
      <c r="N87" s="95">
        <v>7</v>
      </c>
      <c r="O87" s="71"/>
      <c r="P87" s="108">
        <f t="shared" si="13"/>
        <v>7</v>
      </c>
      <c r="Q87" s="95">
        <v>10</v>
      </c>
      <c r="R87" s="71"/>
      <c r="S87" s="108">
        <f t="shared" si="14"/>
        <v>10</v>
      </c>
      <c r="T87" s="95">
        <v>8</v>
      </c>
      <c r="U87" s="71"/>
      <c r="V87" s="108">
        <f t="shared" si="15"/>
        <v>8</v>
      </c>
      <c r="W87" s="95">
        <v>10</v>
      </c>
      <c r="X87" s="71"/>
      <c r="Y87" s="108">
        <f t="shared" si="16"/>
        <v>10</v>
      </c>
      <c r="Z87" s="114">
        <f t="shared" si="17"/>
        <v>8.14</v>
      </c>
      <c r="AA87" s="115" t="str">
        <f t="shared" si="18"/>
        <v>Giỏi</v>
      </c>
    </row>
    <row r="88" spans="1:27" ht="20.25" customHeight="1">
      <c r="A88" s="71">
        <v>80</v>
      </c>
      <c r="B88" s="72" t="s">
        <v>336</v>
      </c>
      <c r="C88" s="145" t="s">
        <v>333</v>
      </c>
      <c r="D88" s="71" t="s">
        <v>335</v>
      </c>
      <c r="E88" s="73" t="s">
        <v>311</v>
      </c>
      <c r="F88" s="71" t="s">
        <v>19</v>
      </c>
      <c r="G88" s="74" t="s">
        <v>17</v>
      </c>
      <c r="H88" s="95">
        <v>6</v>
      </c>
      <c r="I88" s="71"/>
      <c r="J88" s="108">
        <f t="shared" si="11"/>
        <v>6</v>
      </c>
      <c r="K88" s="95">
        <v>7</v>
      </c>
      <c r="L88" s="71"/>
      <c r="M88" s="108">
        <f t="shared" si="12"/>
        <v>7</v>
      </c>
      <c r="N88" s="95">
        <v>4</v>
      </c>
      <c r="O88" s="280">
        <v>5</v>
      </c>
      <c r="P88" s="108">
        <f t="shared" si="13"/>
        <v>5</v>
      </c>
      <c r="Q88" s="95">
        <v>5</v>
      </c>
      <c r="R88" s="71"/>
      <c r="S88" s="108">
        <f t="shared" si="14"/>
        <v>5</v>
      </c>
      <c r="T88" s="95">
        <v>6</v>
      </c>
      <c r="U88" s="71"/>
      <c r="V88" s="108">
        <f t="shared" si="15"/>
        <v>6</v>
      </c>
      <c r="W88" s="95">
        <v>2</v>
      </c>
      <c r="X88" s="71"/>
      <c r="Y88" s="108">
        <f t="shared" si="16"/>
        <v>2</v>
      </c>
      <c r="Z88" s="114">
        <f t="shared" si="17"/>
        <v>5.81</v>
      </c>
      <c r="AA88" s="115" t="str">
        <f t="shared" si="18"/>
        <v>TB</v>
      </c>
    </row>
    <row r="89" spans="1:27" ht="20.25" customHeight="1">
      <c r="A89" s="71">
        <v>81</v>
      </c>
      <c r="B89" s="72" t="s">
        <v>338</v>
      </c>
      <c r="C89" s="145" t="s">
        <v>339</v>
      </c>
      <c r="D89" s="71" t="s">
        <v>337</v>
      </c>
      <c r="E89" s="73" t="s">
        <v>340</v>
      </c>
      <c r="F89" s="71" t="s">
        <v>136</v>
      </c>
      <c r="G89" s="74" t="s">
        <v>17</v>
      </c>
      <c r="H89" s="95">
        <v>6</v>
      </c>
      <c r="I89" s="71"/>
      <c r="J89" s="108">
        <f t="shared" si="11"/>
        <v>6</v>
      </c>
      <c r="K89" s="95">
        <v>7</v>
      </c>
      <c r="L89" s="71"/>
      <c r="M89" s="108">
        <f t="shared" si="12"/>
        <v>7</v>
      </c>
      <c r="N89" s="95">
        <v>9</v>
      </c>
      <c r="O89" s="71"/>
      <c r="P89" s="108">
        <f t="shared" si="13"/>
        <v>9</v>
      </c>
      <c r="Q89" s="95">
        <v>6</v>
      </c>
      <c r="R89" s="71"/>
      <c r="S89" s="108">
        <f t="shared" si="14"/>
        <v>6</v>
      </c>
      <c r="T89" s="95">
        <v>8</v>
      </c>
      <c r="U89" s="71"/>
      <c r="V89" s="108">
        <f t="shared" si="15"/>
        <v>8</v>
      </c>
      <c r="W89" s="95">
        <v>7</v>
      </c>
      <c r="X89" s="71"/>
      <c r="Y89" s="108">
        <f t="shared" si="16"/>
        <v>7</v>
      </c>
      <c r="Z89" s="114">
        <f t="shared" si="17"/>
        <v>7.19</v>
      </c>
      <c r="AA89" s="115" t="str">
        <f t="shared" si="18"/>
        <v>Khá</v>
      </c>
    </row>
    <row r="90" spans="1:27" ht="20.25" customHeight="1">
      <c r="A90" s="71">
        <v>82</v>
      </c>
      <c r="B90" s="72" t="s">
        <v>88</v>
      </c>
      <c r="C90" s="145" t="s">
        <v>339</v>
      </c>
      <c r="D90" s="71" t="s">
        <v>341</v>
      </c>
      <c r="E90" s="73" t="s">
        <v>342</v>
      </c>
      <c r="F90" s="71" t="s">
        <v>136</v>
      </c>
      <c r="G90" s="74" t="s">
        <v>17</v>
      </c>
      <c r="H90" s="95">
        <v>5</v>
      </c>
      <c r="I90" s="71"/>
      <c r="J90" s="108">
        <f t="shared" si="11"/>
        <v>5</v>
      </c>
      <c r="K90" s="95">
        <v>7</v>
      </c>
      <c r="L90" s="71"/>
      <c r="M90" s="108">
        <f t="shared" si="12"/>
        <v>7</v>
      </c>
      <c r="N90" s="95">
        <v>8</v>
      </c>
      <c r="O90" s="71"/>
      <c r="P90" s="108">
        <f t="shared" si="13"/>
        <v>8</v>
      </c>
      <c r="Q90" s="95">
        <v>5</v>
      </c>
      <c r="R90" s="71"/>
      <c r="S90" s="108">
        <f t="shared" si="14"/>
        <v>5</v>
      </c>
      <c r="T90" s="95">
        <v>5</v>
      </c>
      <c r="U90" s="71"/>
      <c r="V90" s="108">
        <f t="shared" si="15"/>
        <v>5</v>
      </c>
      <c r="W90" s="95">
        <v>9</v>
      </c>
      <c r="X90" s="71"/>
      <c r="Y90" s="108">
        <f t="shared" si="16"/>
        <v>9</v>
      </c>
      <c r="Z90" s="114">
        <f t="shared" si="17"/>
        <v>6.05</v>
      </c>
      <c r="AA90" s="115" t="str">
        <f t="shared" si="18"/>
        <v>TBK</v>
      </c>
    </row>
    <row r="91" spans="1:27" ht="20.25" customHeight="1">
      <c r="A91" s="71">
        <v>83</v>
      </c>
      <c r="B91" s="72" t="s">
        <v>344</v>
      </c>
      <c r="C91" s="145" t="s">
        <v>345</v>
      </c>
      <c r="D91" s="71" t="s">
        <v>343</v>
      </c>
      <c r="E91" s="73" t="s">
        <v>53</v>
      </c>
      <c r="F91" s="71" t="s">
        <v>193</v>
      </c>
      <c r="G91" s="74" t="s">
        <v>23</v>
      </c>
      <c r="H91" s="95">
        <v>5</v>
      </c>
      <c r="I91" s="71"/>
      <c r="J91" s="108">
        <f t="shared" si="11"/>
        <v>5</v>
      </c>
      <c r="K91" s="95">
        <v>7</v>
      </c>
      <c r="L91" s="71"/>
      <c r="M91" s="108">
        <f t="shared" si="12"/>
        <v>7</v>
      </c>
      <c r="N91" s="95">
        <v>7</v>
      </c>
      <c r="O91" s="71"/>
      <c r="P91" s="108">
        <f t="shared" si="13"/>
        <v>7</v>
      </c>
      <c r="Q91" s="95">
        <v>8</v>
      </c>
      <c r="R91" s="71"/>
      <c r="S91" s="108">
        <f t="shared" si="14"/>
        <v>8</v>
      </c>
      <c r="T91" s="95">
        <v>7</v>
      </c>
      <c r="U91" s="71"/>
      <c r="V91" s="108">
        <f t="shared" si="15"/>
        <v>7</v>
      </c>
      <c r="W91" s="95">
        <v>7</v>
      </c>
      <c r="X91" s="71"/>
      <c r="Y91" s="108">
        <f t="shared" si="16"/>
        <v>7</v>
      </c>
      <c r="Z91" s="114">
        <f t="shared" si="17"/>
        <v>6.95</v>
      </c>
      <c r="AA91" s="115" t="str">
        <f t="shared" si="18"/>
        <v>TBK</v>
      </c>
    </row>
    <row r="92" spans="1:27" ht="20.25" customHeight="1">
      <c r="A92" s="71">
        <v>84</v>
      </c>
      <c r="B92" s="72" t="s">
        <v>347</v>
      </c>
      <c r="C92" s="145" t="s">
        <v>348</v>
      </c>
      <c r="D92" s="71" t="s">
        <v>346</v>
      </c>
      <c r="E92" s="73" t="s">
        <v>349</v>
      </c>
      <c r="F92" s="71" t="s">
        <v>45</v>
      </c>
      <c r="G92" s="74" t="s">
        <v>17</v>
      </c>
      <c r="H92" s="95">
        <v>5</v>
      </c>
      <c r="I92" s="71"/>
      <c r="J92" s="108">
        <f t="shared" si="11"/>
        <v>5</v>
      </c>
      <c r="K92" s="95">
        <v>1</v>
      </c>
      <c r="L92" s="71">
        <v>5</v>
      </c>
      <c r="M92" s="108">
        <f t="shared" si="12"/>
        <v>5</v>
      </c>
      <c r="N92" s="95">
        <v>4</v>
      </c>
      <c r="O92" s="280"/>
      <c r="P92" s="108">
        <f t="shared" si="13"/>
        <v>4</v>
      </c>
      <c r="Q92" s="95">
        <v>3</v>
      </c>
      <c r="R92" s="71"/>
      <c r="S92" s="108">
        <f t="shared" si="14"/>
        <v>3</v>
      </c>
      <c r="T92" s="95">
        <v>0</v>
      </c>
      <c r="U92" s="71"/>
      <c r="V92" s="108">
        <f t="shared" si="15"/>
        <v>0</v>
      </c>
      <c r="W92" s="95">
        <v>0</v>
      </c>
      <c r="X92" s="71"/>
      <c r="Y92" s="108">
        <f t="shared" si="16"/>
        <v>0</v>
      </c>
      <c r="Z92" s="114">
        <f t="shared" si="17"/>
        <v>3.38</v>
      </c>
      <c r="AA92" s="115" t="str">
        <f t="shared" si="18"/>
        <v>Kém</v>
      </c>
    </row>
    <row r="93" spans="1:27" ht="20.25" customHeight="1">
      <c r="A93" s="71">
        <v>85</v>
      </c>
      <c r="B93" s="72" t="s">
        <v>351</v>
      </c>
      <c r="C93" s="145" t="s">
        <v>348</v>
      </c>
      <c r="D93" s="71" t="s">
        <v>350</v>
      </c>
      <c r="E93" s="73" t="s">
        <v>340</v>
      </c>
      <c r="F93" s="71" t="s">
        <v>204</v>
      </c>
      <c r="G93" s="74" t="s">
        <v>17</v>
      </c>
      <c r="H93" s="95">
        <v>6</v>
      </c>
      <c r="I93" s="71"/>
      <c r="J93" s="108">
        <f t="shared" si="11"/>
        <v>6</v>
      </c>
      <c r="K93" s="95">
        <v>7</v>
      </c>
      <c r="L93" s="71"/>
      <c r="M93" s="108">
        <f t="shared" si="12"/>
        <v>7</v>
      </c>
      <c r="N93" s="95">
        <v>9</v>
      </c>
      <c r="O93" s="71"/>
      <c r="P93" s="108">
        <f t="shared" si="13"/>
        <v>9</v>
      </c>
      <c r="Q93" s="95">
        <v>6</v>
      </c>
      <c r="R93" s="71"/>
      <c r="S93" s="108">
        <f t="shared" si="14"/>
        <v>6</v>
      </c>
      <c r="T93" s="95">
        <v>8</v>
      </c>
      <c r="U93" s="71"/>
      <c r="V93" s="108">
        <f t="shared" si="15"/>
        <v>8</v>
      </c>
      <c r="W93" s="95">
        <v>8</v>
      </c>
      <c r="X93" s="71"/>
      <c r="Y93" s="108">
        <f t="shared" si="16"/>
        <v>8</v>
      </c>
      <c r="Z93" s="114">
        <f t="shared" si="17"/>
        <v>7.19</v>
      </c>
      <c r="AA93" s="115" t="str">
        <f t="shared" si="18"/>
        <v>Khá</v>
      </c>
    </row>
    <row r="94" spans="1:27" s="141" customFormat="1" ht="20.25" customHeight="1">
      <c r="A94" s="71">
        <v>86</v>
      </c>
      <c r="B94" s="137" t="s">
        <v>353</v>
      </c>
      <c r="C94" s="146" t="s">
        <v>16</v>
      </c>
      <c r="D94" s="138" t="s">
        <v>352</v>
      </c>
      <c r="E94" s="139" t="s">
        <v>391</v>
      </c>
      <c r="F94" s="140" t="s">
        <v>354</v>
      </c>
      <c r="G94" s="74" t="s">
        <v>23</v>
      </c>
      <c r="H94" s="95">
        <v>0</v>
      </c>
      <c r="I94" s="280"/>
      <c r="J94" s="108">
        <f t="shared" si="11"/>
        <v>0</v>
      </c>
      <c r="K94" s="95">
        <v>0</v>
      </c>
      <c r="L94" s="71"/>
      <c r="M94" s="108">
        <f t="shared" si="12"/>
        <v>0</v>
      </c>
      <c r="N94" s="95">
        <v>6</v>
      </c>
      <c r="O94" s="280"/>
      <c r="P94" s="108">
        <f t="shared" si="13"/>
        <v>6</v>
      </c>
      <c r="Q94" s="95">
        <v>3</v>
      </c>
      <c r="R94" s="71"/>
      <c r="S94" s="108">
        <f t="shared" si="14"/>
        <v>3</v>
      </c>
      <c r="T94" s="95">
        <v>0</v>
      </c>
      <c r="U94" s="71"/>
      <c r="V94" s="108">
        <f t="shared" si="15"/>
        <v>0</v>
      </c>
      <c r="W94" s="95">
        <v>2</v>
      </c>
      <c r="X94" s="71"/>
      <c r="Y94" s="108">
        <f t="shared" si="16"/>
        <v>2</v>
      </c>
      <c r="Z94" s="114">
        <f t="shared" si="17"/>
        <v>1.86</v>
      </c>
      <c r="AA94" s="115" t="str">
        <f t="shared" si="18"/>
        <v>Kém</v>
      </c>
    </row>
    <row r="95" spans="1:27" s="141" customFormat="1" ht="20.25" customHeight="1">
      <c r="A95" s="75">
        <v>87</v>
      </c>
      <c r="B95" s="119" t="s">
        <v>356</v>
      </c>
      <c r="C95" s="147" t="s">
        <v>357</v>
      </c>
      <c r="D95" s="75">
        <v>409180176</v>
      </c>
      <c r="E95" s="142" t="s">
        <v>392</v>
      </c>
      <c r="F95" s="75" t="s">
        <v>272</v>
      </c>
      <c r="G95" s="76" t="s">
        <v>23</v>
      </c>
      <c r="H95" s="109">
        <v>6</v>
      </c>
      <c r="I95" s="281"/>
      <c r="J95" s="110">
        <f t="shared" si="11"/>
        <v>6</v>
      </c>
      <c r="K95" s="109">
        <v>6</v>
      </c>
      <c r="L95" s="75"/>
      <c r="M95" s="110">
        <f t="shared" si="12"/>
        <v>6</v>
      </c>
      <c r="N95" s="109">
        <v>5</v>
      </c>
      <c r="O95" s="281"/>
      <c r="P95" s="110">
        <f t="shared" si="13"/>
        <v>5</v>
      </c>
      <c r="Q95" s="109">
        <v>4</v>
      </c>
      <c r="R95" s="75"/>
      <c r="S95" s="110">
        <f t="shared" si="14"/>
        <v>4</v>
      </c>
      <c r="T95" s="109">
        <v>0</v>
      </c>
      <c r="U95" s="75"/>
      <c r="V95" s="110">
        <f t="shared" si="15"/>
        <v>0</v>
      </c>
      <c r="W95" s="109">
        <v>7</v>
      </c>
      <c r="X95" s="75"/>
      <c r="Y95" s="110">
        <f t="shared" si="16"/>
        <v>7</v>
      </c>
      <c r="Z95" s="116">
        <f t="shared" si="17"/>
        <v>4.19</v>
      </c>
      <c r="AA95" s="117" t="str">
        <f t="shared" si="18"/>
        <v>Yếu</v>
      </c>
    </row>
    <row r="96" spans="1:25" s="82" customFormat="1" ht="33.75" customHeight="1">
      <c r="A96" s="77"/>
      <c r="B96" s="78"/>
      <c r="C96" s="78"/>
      <c r="D96" s="79"/>
      <c r="E96" s="80"/>
      <c r="F96" s="79"/>
      <c r="G96" s="81"/>
      <c r="H96" s="96"/>
      <c r="I96" s="282"/>
      <c r="J96" s="96"/>
      <c r="K96" s="96"/>
      <c r="L96" s="96"/>
      <c r="M96" s="96"/>
      <c r="N96" s="96"/>
      <c r="O96" s="282"/>
      <c r="P96" s="102"/>
      <c r="Q96" s="102"/>
      <c r="S96" s="102"/>
      <c r="T96" s="102"/>
      <c r="U96" s="102"/>
      <c r="V96" s="102"/>
      <c r="Y96" s="87"/>
    </row>
    <row r="97" spans="1:25" s="82" customFormat="1" ht="15" customHeight="1">
      <c r="A97" s="77"/>
      <c r="B97" s="78"/>
      <c r="D97" s="87" t="s">
        <v>382</v>
      </c>
      <c r="E97" s="83"/>
      <c r="F97" s="83"/>
      <c r="G97" s="84"/>
      <c r="H97" s="96"/>
      <c r="I97" s="282"/>
      <c r="J97" s="96"/>
      <c r="K97" s="96"/>
      <c r="L97" s="96"/>
      <c r="M97" s="96"/>
      <c r="N97" s="96"/>
      <c r="O97" s="282"/>
      <c r="P97" s="102"/>
      <c r="Q97" s="102"/>
      <c r="S97" s="102"/>
      <c r="T97" s="102"/>
      <c r="U97" s="102"/>
      <c r="V97" s="102"/>
      <c r="Y97" s="87"/>
    </row>
    <row r="98" spans="1:25" s="82" customFormat="1" ht="15" customHeight="1">
      <c r="A98" s="77"/>
      <c r="D98" s="85" t="s">
        <v>383</v>
      </c>
      <c r="E98" s="77"/>
      <c r="F98" s="77"/>
      <c r="G98" s="86"/>
      <c r="H98" s="96"/>
      <c r="I98" s="282"/>
      <c r="J98" s="96"/>
      <c r="K98" s="96"/>
      <c r="L98" s="96"/>
      <c r="M98" s="96"/>
      <c r="N98" s="96"/>
      <c r="O98" s="282"/>
      <c r="P98" s="102"/>
      <c r="Q98" s="102"/>
      <c r="S98" s="102"/>
      <c r="T98" s="102"/>
      <c r="U98" s="102"/>
      <c r="V98" s="102"/>
      <c r="Y98" s="88"/>
    </row>
    <row r="99" spans="1:26" s="82" customFormat="1" ht="15.75">
      <c r="A99" s="77"/>
      <c r="D99" s="87"/>
      <c r="E99" s="77"/>
      <c r="F99" s="77"/>
      <c r="G99" s="86"/>
      <c r="H99" s="96"/>
      <c r="I99" s="282"/>
      <c r="J99" s="96"/>
      <c r="K99" s="96"/>
      <c r="L99" s="96"/>
      <c r="M99" s="96"/>
      <c r="N99" s="96"/>
      <c r="O99" s="282"/>
      <c r="P99" s="102"/>
      <c r="Q99" s="102"/>
      <c r="S99" s="102"/>
      <c r="T99" s="102"/>
      <c r="U99" s="102"/>
      <c r="V99" s="102"/>
      <c r="W99" s="88"/>
      <c r="Z99" s="88"/>
    </row>
    <row r="100" spans="1:26" s="82" customFormat="1" ht="22.5" customHeight="1">
      <c r="A100" s="77"/>
      <c r="C100" s="88"/>
      <c r="D100" s="88"/>
      <c r="E100" s="77"/>
      <c r="F100" s="77"/>
      <c r="G100" s="86"/>
      <c r="H100" s="96"/>
      <c r="I100" s="282"/>
      <c r="J100" s="96"/>
      <c r="K100" s="96"/>
      <c r="L100" s="96"/>
      <c r="M100" s="96"/>
      <c r="N100" s="96"/>
      <c r="O100" s="282"/>
      <c r="P100" s="102"/>
      <c r="Q100" s="102"/>
      <c r="S100" s="102"/>
      <c r="T100" s="102"/>
      <c r="U100" s="102"/>
      <c r="V100" s="102"/>
      <c r="W100" s="88"/>
      <c r="Z100" s="88"/>
    </row>
    <row r="101" spans="1:26" s="82" customFormat="1" ht="15.75">
      <c r="A101" s="89"/>
      <c r="C101" s="89"/>
      <c r="D101" s="90"/>
      <c r="E101" s="77"/>
      <c r="F101" s="77"/>
      <c r="G101" s="86"/>
      <c r="H101" s="96"/>
      <c r="I101" s="282"/>
      <c r="J101" s="96"/>
      <c r="K101" s="96"/>
      <c r="L101" s="96"/>
      <c r="M101" s="96"/>
      <c r="N101" s="96"/>
      <c r="O101" s="282"/>
      <c r="P101" s="103"/>
      <c r="Q101" s="103"/>
      <c r="S101" s="103"/>
      <c r="T101" s="103"/>
      <c r="U101" s="103"/>
      <c r="V101" s="105"/>
      <c r="W101" s="103"/>
      <c r="Z101" s="103"/>
    </row>
    <row r="102" spans="1:26" s="82" customFormat="1" ht="15.75">
      <c r="A102" s="77"/>
      <c r="D102" s="88" t="s">
        <v>384</v>
      </c>
      <c r="E102" s="77"/>
      <c r="F102" s="77"/>
      <c r="G102" s="86"/>
      <c r="H102" s="96"/>
      <c r="I102" s="282"/>
      <c r="J102" s="96"/>
      <c r="K102" s="96"/>
      <c r="L102" s="96"/>
      <c r="M102" s="96"/>
      <c r="N102" s="104"/>
      <c r="O102" s="282"/>
      <c r="P102" s="103"/>
      <c r="Q102" s="103"/>
      <c r="S102" s="96"/>
      <c r="T102" s="103"/>
      <c r="U102" s="103"/>
      <c r="V102" s="105"/>
      <c r="W102" s="88" t="s">
        <v>385</v>
      </c>
      <c r="Z102" s="88"/>
    </row>
    <row r="103" spans="7:27" s="126" customFormat="1" ht="19.5">
      <c r="G103" s="128"/>
      <c r="H103" s="97"/>
      <c r="I103" s="283"/>
      <c r="J103" s="97"/>
      <c r="K103" s="100"/>
      <c r="L103" s="97"/>
      <c r="M103" s="97"/>
      <c r="N103" s="97"/>
      <c r="O103" s="283"/>
      <c r="P103" s="97"/>
      <c r="Q103" s="97"/>
      <c r="R103" s="97"/>
      <c r="S103" s="97"/>
      <c r="T103" s="100"/>
      <c r="U103" s="97"/>
      <c r="V103" s="97"/>
      <c r="W103" s="100"/>
      <c r="X103" s="97"/>
      <c r="Y103" s="97"/>
      <c r="Z103" s="97"/>
      <c r="AA103" s="118"/>
    </row>
    <row r="104" spans="7:27" s="126" customFormat="1" ht="19.5">
      <c r="G104" s="128"/>
      <c r="H104" s="97"/>
      <c r="I104" s="283"/>
      <c r="J104" s="97"/>
      <c r="K104" s="100"/>
      <c r="L104" s="97"/>
      <c r="M104" s="97"/>
      <c r="N104" s="97"/>
      <c r="O104" s="283"/>
      <c r="P104" s="97"/>
      <c r="Q104" s="97"/>
      <c r="R104" s="97"/>
      <c r="S104" s="97"/>
      <c r="T104" s="100"/>
      <c r="U104" s="97"/>
      <c r="V104" s="97"/>
      <c r="W104" s="100"/>
      <c r="X104" s="97"/>
      <c r="Y104" s="97"/>
      <c r="Z104" s="97"/>
      <c r="AA104" s="118"/>
    </row>
    <row r="105" spans="7:27" s="126" customFormat="1" ht="19.5">
      <c r="G105" s="128"/>
      <c r="H105" s="97"/>
      <c r="I105" s="283"/>
      <c r="J105" s="97"/>
      <c r="K105" s="100"/>
      <c r="L105" s="97"/>
      <c r="M105" s="97"/>
      <c r="N105" s="97"/>
      <c r="O105" s="283"/>
      <c r="P105" s="97"/>
      <c r="Q105" s="97"/>
      <c r="R105" s="97"/>
      <c r="S105" s="97"/>
      <c r="T105" s="100"/>
      <c r="U105" s="97"/>
      <c r="V105" s="97"/>
      <c r="W105" s="100"/>
      <c r="X105" s="97"/>
      <c r="Y105" s="97"/>
      <c r="Z105" s="97"/>
      <c r="AA105" s="118"/>
    </row>
    <row r="106" spans="7:27" s="126" customFormat="1" ht="19.5">
      <c r="G106" s="128"/>
      <c r="H106" s="97"/>
      <c r="I106" s="283"/>
      <c r="J106" s="97"/>
      <c r="K106" s="100"/>
      <c r="L106" s="97"/>
      <c r="M106" s="97"/>
      <c r="N106" s="97"/>
      <c r="O106" s="283"/>
      <c r="P106" s="97"/>
      <c r="Q106" s="97"/>
      <c r="R106" s="97"/>
      <c r="S106" s="97"/>
      <c r="T106" s="100"/>
      <c r="U106" s="97"/>
      <c r="V106" s="97"/>
      <c r="W106" s="100"/>
      <c r="X106" s="97"/>
      <c r="Y106" s="97"/>
      <c r="Z106" s="97"/>
      <c r="AA106" s="118"/>
    </row>
    <row r="107" spans="7:27" s="126" customFormat="1" ht="19.5">
      <c r="G107" s="128"/>
      <c r="H107" s="97"/>
      <c r="I107" s="283"/>
      <c r="J107" s="97"/>
      <c r="K107" s="100"/>
      <c r="L107" s="97"/>
      <c r="M107" s="97"/>
      <c r="N107" s="97"/>
      <c r="O107" s="283"/>
      <c r="P107" s="97"/>
      <c r="Q107" s="97"/>
      <c r="R107" s="97"/>
      <c r="S107" s="97"/>
      <c r="T107" s="100"/>
      <c r="U107" s="97"/>
      <c r="V107" s="97"/>
      <c r="W107" s="100"/>
      <c r="X107" s="97"/>
      <c r="Y107" s="97"/>
      <c r="Z107" s="97"/>
      <c r="AA107" s="118"/>
    </row>
    <row r="108" spans="7:27" s="126" customFormat="1" ht="19.5">
      <c r="G108" s="128"/>
      <c r="H108" s="97"/>
      <c r="I108" s="283"/>
      <c r="J108" s="97"/>
      <c r="K108" s="100"/>
      <c r="L108" s="97"/>
      <c r="M108" s="97"/>
      <c r="N108" s="97"/>
      <c r="O108" s="283"/>
      <c r="P108" s="97"/>
      <c r="Q108" s="97"/>
      <c r="R108" s="97"/>
      <c r="S108" s="97"/>
      <c r="T108" s="100"/>
      <c r="U108" s="97"/>
      <c r="V108" s="97"/>
      <c r="W108" s="100"/>
      <c r="X108" s="97"/>
      <c r="Y108" s="97"/>
      <c r="Z108" s="97"/>
      <c r="AA108" s="118"/>
    </row>
    <row r="109" spans="7:27" s="126" customFormat="1" ht="19.5">
      <c r="G109" s="128"/>
      <c r="H109" s="97"/>
      <c r="I109" s="283"/>
      <c r="J109" s="97"/>
      <c r="K109" s="100"/>
      <c r="L109" s="97"/>
      <c r="M109" s="97"/>
      <c r="N109" s="97"/>
      <c r="O109" s="283"/>
      <c r="P109" s="97"/>
      <c r="Q109" s="97"/>
      <c r="R109" s="97"/>
      <c r="S109" s="97"/>
      <c r="T109" s="100"/>
      <c r="U109" s="97"/>
      <c r="V109" s="97"/>
      <c r="W109" s="100"/>
      <c r="X109" s="97"/>
      <c r="Y109" s="97"/>
      <c r="Z109" s="97"/>
      <c r="AA109" s="118"/>
    </row>
    <row r="110" spans="7:27" s="126" customFormat="1" ht="19.5">
      <c r="G110" s="128"/>
      <c r="H110" s="97"/>
      <c r="I110" s="283"/>
      <c r="J110" s="97"/>
      <c r="K110" s="100"/>
      <c r="L110" s="97"/>
      <c r="M110" s="97"/>
      <c r="N110" s="97"/>
      <c r="O110" s="283"/>
      <c r="P110" s="97"/>
      <c r="Q110" s="97"/>
      <c r="R110" s="97"/>
      <c r="S110" s="97"/>
      <c r="T110" s="100"/>
      <c r="U110" s="97"/>
      <c r="V110" s="97"/>
      <c r="W110" s="100"/>
      <c r="X110" s="97"/>
      <c r="Y110" s="97"/>
      <c r="Z110" s="97"/>
      <c r="AA110" s="118"/>
    </row>
    <row r="111" spans="7:27" s="126" customFormat="1" ht="19.5">
      <c r="G111" s="128"/>
      <c r="H111" s="97"/>
      <c r="I111" s="283"/>
      <c r="J111" s="97"/>
      <c r="K111" s="100"/>
      <c r="L111" s="97"/>
      <c r="M111" s="97"/>
      <c r="N111" s="97"/>
      <c r="O111" s="283"/>
      <c r="P111" s="97"/>
      <c r="Q111" s="97"/>
      <c r="R111" s="97"/>
      <c r="S111" s="97"/>
      <c r="T111" s="100"/>
      <c r="U111" s="97"/>
      <c r="V111" s="97"/>
      <c r="W111" s="100"/>
      <c r="X111" s="97"/>
      <c r="Y111" s="97"/>
      <c r="Z111" s="97"/>
      <c r="AA111" s="118"/>
    </row>
    <row r="112" spans="7:27" s="126" customFormat="1" ht="19.5">
      <c r="G112" s="128"/>
      <c r="H112" s="97"/>
      <c r="I112" s="283"/>
      <c r="J112" s="97"/>
      <c r="K112" s="100"/>
      <c r="L112" s="97"/>
      <c r="M112" s="97"/>
      <c r="N112" s="97"/>
      <c r="O112" s="283"/>
      <c r="P112" s="97"/>
      <c r="Q112" s="97"/>
      <c r="R112" s="97"/>
      <c r="S112" s="97"/>
      <c r="T112" s="100"/>
      <c r="U112" s="97"/>
      <c r="V112" s="97"/>
      <c r="W112" s="100"/>
      <c r="X112" s="97"/>
      <c r="Y112" s="97"/>
      <c r="Z112" s="97"/>
      <c r="AA112" s="118"/>
    </row>
    <row r="113" spans="7:27" s="126" customFormat="1" ht="19.5">
      <c r="G113" s="128"/>
      <c r="H113" s="97"/>
      <c r="I113" s="283"/>
      <c r="J113" s="97"/>
      <c r="K113" s="100"/>
      <c r="L113" s="97"/>
      <c r="M113" s="97"/>
      <c r="N113" s="97"/>
      <c r="O113" s="283"/>
      <c r="P113" s="97"/>
      <c r="Q113" s="97"/>
      <c r="R113" s="97"/>
      <c r="S113" s="97"/>
      <c r="T113" s="100"/>
      <c r="U113" s="97"/>
      <c r="V113" s="97"/>
      <c r="W113" s="100"/>
      <c r="X113" s="97"/>
      <c r="Y113" s="97"/>
      <c r="Z113" s="97"/>
      <c r="AA113" s="118"/>
    </row>
    <row r="114" spans="7:27" s="126" customFormat="1" ht="19.5">
      <c r="G114" s="128"/>
      <c r="H114" s="97"/>
      <c r="I114" s="283"/>
      <c r="J114" s="97"/>
      <c r="K114" s="100"/>
      <c r="L114" s="97"/>
      <c r="M114" s="97"/>
      <c r="N114" s="97"/>
      <c r="O114" s="283"/>
      <c r="P114" s="97"/>
      <c r="Q114" s="97"/>
      <c r="R114" s="97"/>
      <c r="S114" s="97"/>
      <c r="T114" s="100"/>
      <c r="U114" s="97"/>
      <c r="V114" s="97"/>
      <c r="W114" s="100"/>
      <c r="X114" s="97"/>
      <c r="Y114" s="97"/>
      <c r="Z114" s="97"/>
      <c r="AA114" s="118"/>
    </row>
    <row r="115" spans="7:27" s="126" customFormat="1" ht="19.5">
      <c r="G115" s="128"/>
      <c r="H115" s="97"/>
      <c r="I115" s="283"/>
      <c r="J115" s="97"/>
      <c r="K115" s="100"/>
      <c r="L115" s="97"/>
      <c r="M115" s="97"/>
      <c r="N115" s="97"/>
      <c r="O115" s="283"/>
      <c r="P115" s="97"/>
      <c r="Q115" s="97"/>
      <c r="R115" s="97"/>
      <c r="S115" s="97"/>
      <c r="T115" s="100"/>
      <c r="U115" s="97"/>
      <c r="V115" s="97"/>
      <c r="W115" s="100"/>
      <c r="X115" s="97"/>
      <c r="Y115" s="97"/>
      <c r="Z115" s="97"/>
      <c r="AA115" s="118"/>
    </row>
    <row r="116" spans="7:27" s="126" customFormat="1" ht="19.5">
      <c r="G116" s="128"/>
      <c r="H116" s="97"/>
      <c r="I116" s="283"/>
      <c r="J116" s="97"/>
      <c r="K116" s="100"/>
      <c r="L116" s="97"/>
      <c r="M116" s="97"/>
      <c r="N116" s="97"/>
      <c r="O116" s="283"/>
      <c r="P116" s="97"/>
      <c r="Q116" s="97"/>
      <c r="R116" s="97"/>
      <c r="S116" s="97"/>
      <c r="T116" s="100"/>
      <c r="U116" s="97"/>
      <c r="V116" s="97"/>
      <c r="W116" s="100"/>
      <c r="X116" s="97"/>
      <c r="Y116" s="97"/>
      <c r="Z116" s="97"/>
      <c r="AA116" s="118"/>
    </row>
    <row r="117" spans="7:27" s="126" customFormat="1" ht="19.5">
      <c r="G117" s="128"/>
      <c r="H117" s="97"/>
      <c r="I117" s="283"/>
      <c r="J117" s="97"/>
      <c r="K117" s="100"/>
      <c r="L117" s="97"/>
      <c r="M117" s="97"/>
      <c r="N117" s="97"/>
      <c r="O117" s="283"/>
      <c r="P117" s="97"/>
      <c r="Q117" s="97"/>
      <c r="R117" s="97"/>
      <c r="S117" s="97"/>
      <c r="T117" s="100"/>
      <c r="U117" s="97"/>
      <c r="V117" s="97"/>
      <c r="W117" s="100"/>
      <c r="X117" s="97"/>
      <c r="Y117" s="97"/>
      <c r="Z117" s="97"/>
      <c r="AA117" s="118"/>
    </row>
    <row r="118" spans="7:27" s="126" customFormat="1" ht="19.5">
      <c r="G118" s="128"/>
      <c r="H118" s="97"/>
      <c r="I118" s="283"/>
      <c r="J118" s="97"/>
      <c r="K118" s="100"/>
      <c r="L118" s="97"/>
      <c r="M118" s="97"/>
      <c r="N118" s="97"/>
      <c r="O118" s="283"/>
      <c r="P118" s="97"/>
      <c r="Q118" s="97"/>
      <c r="R118" s="97"/>
      <c r="S118" s="97"/>
      <c r="T118" s="100"/>
      <c r="U118" s="97"/>
      <c r="V118" s="97"/>
      <c r="W118" s="100"/>
      <c r="X118" s="97"/>
      <c r="Y118" s="97"/>
      <c r="Z118" s="97"/>
      <c r="AA118" s="118"/>
    </row>
    <row r="119" spans="7:27" s="126" customFormat="1" ht="19.5">
      <c r="G119" s="128"/>
      <c r="H119" s="97"/>
      <c r="I119" s="283"/>
      <c r="J119" s="97"/>
      <c r="K119" s="100"/>
      <c r="L119" s="97"/>
      <c r="M119" s="97"/>
      <c r="N119" s="97"/>
      <c r="O119" s="283"/>
      <c r="P119" s="97"/>
      <c r="Q119" s="97"/>
      <c r="R119" s="97"/>
      <c r="S119" s="97"/>
      <c r="T119" s="100"/>
      <c r="U119" s="97"/>
      <c r="V119" s="97"/>
      <c r="W119" s="100"/>
      <c r="X119" s="97"/>
      <c r="Y119" s="97"/>
      <c r="Z119" s="97"/>
      <c r="AA119" s="118"/>
    </row>
    <row r="120" spans="7:27" s="126" customFormat="1" ht="19.5">
      <c r="G120" s="128"/>
      <c r="H120" s="97"/>
      <c r="I120" s="283"/>
      <c r="J120" s="97"/>
      <c r="K120" s="100"/>
      <c r="L120" s="97"/>
      <c r="M120" s="97"/>
      <c r="N120" s="97"/>
      <c r="O120" s="283"/>
      <c r="P120" s="97"/>
      <c r="Q120" s="97"/>
      <c r="R120" s="97"/>
      <c r="S120" s="97"/>
      <c r="T120" s="100"/>
      <c r="U120" s="97"/>
      <c r="V120" s="97"/>
      <c r="W120" s="100"/>
      <c r="X120" s="97"/>
      <c r="Y120" s="97"/>
      <c r="Z120" s="97"/>
      <c r="AA120" s="118"/>
    </row>
    <row r="121" spans="7:27" s="126" customFormat="1" ht="19.5">
      <c r="G121" s="128"/>
      <c r="H121" s="97"/>
      <c r="I121" s="283"/>
      <c r="J121" s="97"/>
      <c r="K121" s="100"/>
      <c r="L121" s="97"/>
      <c r="M121" s="97"/>
      <c r="N121" s="97"/>
      <c r="O121" s="283"/>
      <c r="P121" s="97"/>
      <c r="Q121" s="97"/>
      <c r="R121" s="97"/>
      <c r="S121" s="97"/>
      <c r="T121" s="100"/>
      <c r="U121" s="97"/>
      <c r="V121" s="97"/>
      <c r="W121" s="100"/>
      <c r="X121" s="97"/>
      <c r="Y121" s="97"/>
      <c r="Z121" s="97"/>
      <c r="AA121" s="118"/>
    </row>
    <row r="122" spans="7:27" s="126" customFormat="1" ht="19.5">
      <c r="G122" s="128"/>
      <c r="H122" s="97"/>
      <c r="I122" s="283"/>
      <c r="J122" s="97"/>
      <c r="K122" s="100"/>
      <c r="L122" s="97"/>
      <c r="M122" s="97"/>
      <c r="N122" s="97"/>
      <c r="O122" s="283"/>
      <c r="P122" s="97"/>
      <c r="Q122" s="97"/>
      <c r="R122" s="97"/>
      <c r="S122" s="97"/>
      <c r="T122" s="100"/>
      <c r="U122" s="97"/>
      <c r="V122" s="97"/>
      <c r="W122" s="100"/>
      <c r="X122" s="97"/>
      <c r="Y122" s="97"/>
      <c r="Z122" s="97"/>
      <c r="AA122" s="118"/>
    </row>
    <row r="123" spans="7:27" s="126" customFormat="1" ht="19.5">
      <c r="G123" s="128"/>
      <c r="H123" s="97"/>
      <c r="I123" s="283"/>
      <c r="J123" s="97"/>
      <c r="K123" s="100"/>
      <c r="L123" s="97"/>
      <c r="M123" s="97"/>
      <c r="N123" s="97"/>
      <c r="O123" s="283"/>
      <c r="P123" s="97"/>
      <c r="Q123" s="97"/>
      <c r="R123" s="97"/>
      <c r="S123" s="97"/>
      <c r="T123" s="100"/>
      <c r="U123" s="97"/>
      <c r="V123" s="97"/>
      <c r="W123" s="100"/>
      <c r="X123" s="97"/>
      <c r="Y123" s="97"/>
      <c r="Z123" s="97"/>
      <c r="AA123" s="118"/>
    </row>
    <row r="124" spans="7:27" s="126" customFormat="1" ht="19.5">
      <c r="G124" s="128"/>
      <c r="H124" s="97"/>
      <c r="I124" s="283"/>
      <c r="J124" s="97"/>
      <c r="K124" s="100"/>
      <c r="L124" s="97"/>
      <c r="M124" s="97"/>
      <c r="N124" s="97"/>
      <c r="O124" s="283"/>
      <c r="P124" s="97"/>
      <c r="Q124" s="97"/>
      <c r="R124" s="97"/>
      <c r="S124" s="97"/>
      <c r="T124" s="100"/>
      <c r="U124" s="97"/>
      <c r="V124" s="97"/>
      <c r="W124" s="100"/>
      <c r="X124" s="97"/>
      <c r="Y124" s="97"/>
      <c r="Z124" s="97"/>
      <c r="AA124" s="118"/>
    </row>
    <row r="125" spans="7:27" s="126" customFormat="1" ht="19.5">
      <c r="G125" s="128"/>
      <c r="H125" s="97"/>
      <c r="I125" s="283"/>
      <c r="J125" s="97"/>
      <c r="K125" s="100"/>
      <c r="L125" s="97"/>
      <c r="M125" s="97"/>
      <c r="N125" s="97"/>
      <c r="O125" s="283"/>
      <c r="P125" s="97"/>
      <c r="Q125" s="97"/>
      <c r="R125" s="97"/>
      <c r="S125" s="97"/>
      <c r="T125" s="100"/>
      <c r="U125" s="97"/>
      <c r="V125" s="97"/>
      <c r="W125" s="100"/>
      <c r="X125" s="97"/>
      <c r="Y125" s="97"/>
      <c r="Z125" s="97"/>
      <c r="AA125" s="118"/>
    </row>
    <row r="126" spans="7:27" s="126" customFormat="1" ht="19.5">
      <c r="G126" s="128"/>
      <c r="H126" s="97"/>
      <c r="I126" s="283"/>
      <c r="J126" s="97"/>
      <c r="K126" s="100"/>
      <c r="L126" s="97"/>
      <c r="M126" s="97"/>
      <c r="N126" s="97"/>
      <c r="O126" s="283"/>
      <c r="P126" s="97"/>
      <c r="Q126" s="97"/>
      <c r="R126" s="97"/>
      <c r="S126" s="97"/>
      <c r="T126" s="100"/>
      <c r="U126" s="97"/>
      <c r="V126" s="97"/>
      <c r="W126" s="100"/>
      <c r="X126" s="97"/>
      <c r="Y126" s="97"/>
      <c r="Z126" s="97"/>
      <c r="AA126" s="118"/>
    </row>
    <row r="127" spans="7:27" s="126" customFormat="1" ht="19.5">
      <c r="G127" s="128"/>
      <c r="H127" s="97"/>
      <c r="I127" s="283"/>
      <c r="J127" s="97"/>
      <c r="K127" s="100"/>
      <c r="L127" s="97"/>
      <c r="M127" s="97"/>
      <c r="N127" s="97"/>
      <c r="O127" s="283"/>
      <c r="P127" s="97"/>
      <c r="Q127" s="97"/>
      <c r="R127" s="97"/>
      <c r="S127" s="97"/>
      <c r="T127" s="100"/>
      <c r="U127" s="97"/>
      <c r="V127" s="97"/>
      <c r="W127" s="100"/>
      <c r="X127" s="97"/>
      <c r="Y127" s="97"/>
      <c r="Z127" s="97"/>
      <c r="AA127" s="118"/>
    </row>
    <row r="128" spans="7:27" s="126" customFormat="1" ht="19.5">
      <c r="G128" s="128"/>
      <c r="H128" s="97"/>
      <c r="I128" s="283"/>
      <c r="J128" s="97"/>
      <c r="K128" s="100"/>
      <c r="L128" s="97"/>
      <c r="M128" s="97"/>
      <c r="N128" s="97"/>
      <c r="O128" s="283"/>
      <c r="P128" s="97"/>
      <c r="Q128" s="97"/>
      <c r="R128" s="97"/>
      <c r="S128" s="97"/>
      <c r="T128" s="100"/>
      <c r="U128" s="97"/>
      <c r="V128" s="97"/>
      <c r="W128" s="100"/>
      <c r="X128" s="97"/>
      <c r="Y128" s="97"/>
      <c r="Z128" s="97"/>
      <c r="AA128" s="118"/>
    </row>
    <row r="129" spans="7:27" s="126" customFormat="1" ht="19.5">
      <c r="G129" s="128"/>
      <c r="H129" s="97"/>
      <c r="I129" s="283"/>
      <c r="J129" s="97"/>
      <c r="K129" s="100"/>
      <c r="L129" s="97"/>
      <c r="M129" s="97"/>
      <c r="N129" s="97"/>
      <c r="O129" s="283"/>
      <c r="P129" s="97"/>
      <c r="Q129" s="97"/>
      <c r="R129" s="97"/>
      <c r="S129" s="97"/>
      <c r="T129" s="100"/>
      <c r="U129" s="97"/>
      <c r="V129" s="97"/>
      <c r="W129" s="100"/>
      <c r="X129" s="97"/>
      <c r="Y129" s="97"/>
      <c r="Z129" s="97"/>
      <c r="AA129" s="118"/>
    </row>
    <row r="130" spans="7:27" s="126" customFormat="1" ht="19.5">
      <c r="G130" s="128"/>
      <c r="H130" s="97"/>
      <c r="I130" s="283"/>
      <c r="J130" s="97"/>
      <c r="K130" s="100"/>
      <c r="L130" s="97"/>
      <c r="M130" s="97"/>
      <c r="N130" s="97"/>
      <c r="O130" s="283"/>
      <c r="P130" s="97"/>
      <c r="Q130" s="97"/>
      <c r="R130" s="97"/>
      <c r="S130" s="97"/>
      <c r="T130" s="100"/>
      <c r="U130" s="97"/>
      <c r="V130" s="97"/>
      <c r="W130" s="100"/>
      <c r="X130" s="97"/>
      <c r="Y130" s="97"/>
      <c r="Z130" s="97"/>
      <c r="AA130" s="118"/>
    </row>
    <row r="131" spans="7:27" s="126" customFormat="1" ht="19.5">
      <c r="G131" s="128"/>
      <c r="H131" s="97"/>
      <c r="I131" s="283"/>
      <c r="J131" s="97"/>
      <c r="K131" s="100"/>
      <c r="L131" s="97"/>
      <c r="M131" s="97"/>
      <c r="N131" s="97"/>
      <c r="O131" s="283"/>
      <c r="P131" s="97"/>
      <c r="Q131" s="97"/>
      <c r="R131" s="97"/>
      <c r="S131" s="97"/>
      <c r="T131" s="100"/>
      <c r="U131" s="97"/>
      <c r="V131" s="97"/>
      <c r="W131" s="100"/>
      <c r="X131" s="97"/>
      <c r="Y131" s="97"/>
      <c r="Z131" s="97"/>
      <c r="AA131" s="118"/>
    </row>
    <row r="132" spans="7:27" s="126" customFormat="1" ht="19.5">
      <c r="G132" s="128"/>
      <c r="H132" s="97"/>
      <c r="I132" s="283"/>
      <c r="J132" s="97"/>
      <c r="K132" s="100"/>
      <c r="L132" s="97"/>
      <c r="M132" s="97"/>
      <c r="N132" s="97"/>
      <c r="O132" s="283"/>
      <c r="P132" s="97"/>
      <c r="Q132" s="97"/>
      <c r="R132" s="97"/>
      <c r="S132" s="97"/>
      <c r="T132" s="100"/>
      <c r="U132" s="97"/>
      <c r="V132" s="97"/>
      <c r="W132" s="100"/>
      <c r="X132" s="97"/>
      <c r="Y132" s="97"/>
      <c r="Z132" s="97"/>
      <c r="AA132" s="118"/>
    </row>
    <row r="133" spans="7:27" s="126" customFormat="1" ht="19.5">
      <c r="G133" s="128"/>
      <c r="H133" s="97"/>
      <c r="I133" s="283"/>
      <c r="J133" s="97"/>
      <c r="K133" s="100"/>
      <c r="L133" s="97"/>
      <c r="M133" s="97"/>
      <c r="N133" s="97"/>
      <c r="O133" s="283"/>
      <c r="P133" s="97"/>
      <c r="Q133" s="97"/>
      <c r="R133" s="97"/>
      <c r="S133" s="97"/>
      <c r="T133" s="100"/>
      <c r="U133" s="97"/>
      <c r="V133" s="97"/>
      <c r="W133" s="100"/>
      <c r="X133" s="97"/>
      <c r="Y133" s="97"/>
      <c r="Z133" s="97"/>
      <c r="AA133" s="118"/>
    </row>
    <row r="134" spans="7:27" s="126" customFormat="1" ht="19.5">
      <c r="G134" s="128"/>
      <c r="H134" s="97"/>
      <c r="I134" s="283"/>
      <c r="J134" s="97"/>
      <c r="K134" s="100"/>
      <c r="L134" s="97"/>
      <c r="M134" s="97"/>
      <c r="N134" s="97"/>
      <c r="O134" s="283"/>
      <c r="P134" s="97"/>
      <c r="Q134" s="97"/>
      <c r="R134" s="97"/>
      <c r="S134" s="97"/>
      <c r="T134" s="100"/>
      <c r="U134" s="97"/>
      <c r="V134" s="97"/>
      <c r="W134" s="100"/>
      <c r="X134" s="97"/>
      <c r="Y134" s="97"/>
      <c r="Z134" s="97"/>
      <c r="AA134" s="118"/>
    </row>
    <row r="135" spans="7:27" s="126" customFormat="1" ht="19.5">
      <c r="G135" s="128"/>
      <c r="H135" s="97"/>
      <c r="I135" s="283"/>
      <c r="J135" s="97"/>
      <c r="K135" s="100"/>
      <c r="L135" s="97"/>
      <c r="M135" s="97"/>
      <c r="N135" s="97"/>
      <c r="O135" s="283"/>
      <c r="P135" s="97"/>
      <c r="Q135" s="97"/>
      <c r="R135" s="97"/>
      <c r="S135" s="97"/>
      <c r="T135" s="100"/>
      <c r="U135" s="97"/>
      <c r="V135" s="97"/>
      <c r="W135" s="100"/>
      <c r="X135" s="97"/>
      <c r="Y135" s="97"/>
      <c r="Z135" s="97"/>
      <c r="AA135" s="118"/>
    </row>
    <row r="136" spans="7:27" s="126" customFormat="1" ht="19.5">
      <c r="G136" s="128"/>
      <c r="H136" s="97"/>
      <c r="I136" s="283"/>
      <c r="J136" s="97"/>
      <c r="K136" s="100"/>
      <c r="L136" s="97"/>
      <c r="M136" s="97"/>
      <c r="N136" s="97"/>
      <c r="O136" s="283"/>
      <c r="P136" s="97"/>
      <c r="Q136" s="97"/>
      <c r="R136" s="97"/>
      <c r="S136" s="97"/>
      <c r="T136" s="100"/>
      <c r="U136" s="97"/>
      <c r="V136" s="97"/>
      <c r="W136" s="100"/>
      <c r="X136" s="97"/>
      <c r="Y136" s="97"/>
      <c r="Z136" s="97"/>
      <c r="AA136" s="118"/>
    </row>
    <row r="137" spans="7:27" s="126" customFormat="1" ht="19.5">
      <c r="G137" s="128"/>
      <c r="H137" s="97"/>
      <c r="I137" s="283"/>
      <c r="J137" s="97"/>
      <c r="K137" s="100"/>
      <c r="L137" s="97"/>
      <c r="M137" s="97"/>
      <c r="N137" s="97"/>
      <c r="O137" s="283"/>
      <c r="P137" s="97"/>
      <c r="Q137" s="97"/>
      <c r="R137" s="97"/>
      <c r="S137" s="97"/>
      <c r="T137" s="100"/>
      <c r="U137" s="97"/>
      <c r="V137" s="97"/>
      <c r="W137" s="100"/>
      <c r="X137" s="97"/>
      <c r="Y137" s="97"/>
      <c r="Z137" s="97"/>
      <c r="AA137" s="118"/>
    </row>
    <row r="138" spans="7:27" s="126" customFormat="1" ht="19.5">
      <c r="G138" s="128"/>
      <c r="H138" s="97"/>
      <c r="I138" s="283"/>
      <c r="J138" s="97"/>
      <c r="K138" s="100"/>
      <c r="L138" s="97"/>
      <c r="M138" s="97"/>
      <c r="N138" s="97"/>
      <c r="O138" s="283"/>
      <c r="P138" s="97"/>
      <c r="Q138" s="97"/>
      <c r="R138" s="97"/>
      <c r="S138" s="97"/>
      <c r="T138" s="100"/>
      <c r="U138" s="97"/>
      <c r="V138" s="97"/>
      <c r="W138" s="100"/>
      <c r="X138" s="97"/>
      <c r="Y138" s="97"/>
      <c r="Z138" s="97"/>
      <c r="AA138" s="118"/>
    </row>
    <row r="139" spans="7:27" s="126" customFormat="1" ht="19.5">
      <c r="G139" s="128"/>
      <c r="H139" s="97"/>
      <c r="I139" s="283"/>
      <c r="J139" s="97"/>
      <c r="K139" s="100"/>
      <c r="L139" s="97"/>
      <c r="M139" s="97"/>
      <c r="N139" s="97"/>
      <c r="O139" s="283"/>
      <c r="P139" s="97"/>
      <c r="Q139" s="97"/>
      <c r="R139" s="97"/>
      <c r="S139" s="97"/>
      <c r="T139" s="100"/>
      <c r="U139" s="97"/>
      <c r="V139" s="97"/>
      <c r="W139" s="100"/>
      <c r="X139" s="97"/>
      <c r="Y139" s="97"/>
      <c r="Z139" s="97"/>
      <c r="AA139" s="118"/>
    </row>
    <row r="140" spans="7:27" s="126" customFormat="1" ht="19.5">
      <c r="G140" s="128"/>
      <c r="H140" s="97"/>
      <c r="I140" s="283"/>
      <c r="J140" s="97"/>
      <c r="K140" s="100"/>
      <c r="L140" s="97"/>
      <c r="M140" s="97"/>
      <c r="N140" s="97"/>
      <c r="O140" s="283"/>
      <c r="P140" s="97"/>
      <c r="Q140" s="97"/>
      <c r="R140" s="97"/>
      <c r="S140" s="97"/>
      <c r="T140" s="100"/>
      <c r="U140" s="97"/>
      <c r="V140" s="97"/>
      <c r="W140" s="100"/>
      <c r="X140" s="97"/>
      <c r="Y140" s="97"/>
      <c r="Z140" s="97"/>
      <c r="AA140" s="118"/>
    </row>
    <row r="141" spans="7:27" s="126" customFormat="1" ht="19.5">
      <c r="G141" s="128"/>
      <c r="H141" s="97"/>
      <c r="I141" s="283"/>
      <c r="J141" s="97"/>
      <c r="K141" s="100"/>
      <c r="L141" s="97"/>
      <c r="M141" s="97"/>
      <c r="N141" s="97"/>
      <c r="O141" s="283"/>
      <c r="P141" s="97"/>
      <c r="Q141" s="97"/>
      <c r="R141" s="97"/>
      <c r="S141" s="97"/>
      <c r="T141" s="100"/>
      <c r="U141" s="97"/>
      <c r="V141" s="97"/>
      <c r="W141" s="100"/>
      <c r="X141" s="97"/>
      <c r="Y141" s="97"/>
      <c r="Z141" s="97"/>
      <c r="AA141" s="118"/>
    </row>
    <row r="142" spans="7:27" s="126" customFormat="1" ht="19.5">
      <c r="G142" s="128"/>
      <c r="H142" s="97"/>
      <c r="I142" s="283"/>
      <c r="J142" s="97"/>
      <c r="K142" s="100"/>
      <c r="L142" s="97"/>
      <c r="M142" s="97"/>
      <c r="N142" s="97"/>
      <c r="O142" s="283"/>
      <c r="P142" s="97"/>
      <c r="Q142" s="97"/>
      <c r="R142" s="97"/>
      <c r="S142" s="97"/>
      <c r="T142" s="100"/>
      <c r="U142" s="97"/>
      <c r="V142" s="97"/>
      <c r="W142" s="100"/>
      <c r="X142" s="97"/>
      <c r="Y142" s="97"/>
      <c r="Z142" s="97"/>
      <c r="AA142" s="118"/>
    </row>
    <row r="143" spans="7:27" s="126" customFormat="1" ht="19.5">
      <c r="G143" s="128"/>
      <c r="H143" s="97"/>
      <c r="I143" s="283"/>
      <c r="J143" s="97"/>
      <c r="K143" s="100"/>
      <c r="L143" s="97"/>
      <c r="M143" s="97"/>
      <c r="N143" s="97"/>
      <c r="O143" s="283"/>
      <c r="P143" s="97"/>
      <c r="Q143" s="97"/>
      <c r="R143" s="97"/>
      <c r="S143" s="97"/>
      <c r="T143" s="100"/>
      <c r="U143" s="97"/>
      <c r="V143" s="97"/>
      <c r="W143" s="100"/>
      <c r="X143" s="97"/>
      <c r="Y143" s="97"/>
      <c r="Z143" s="97"/>
      <c r="AA143" s="118"/>
    </row>
    <row r="144" spans="7:27" s="126" customFormat="1" ht="19.5">
      <c r="G144" s="128"/>
      <c r="H144" s="97"/>
      <c r="I144" s="283"/>
      <c r="J144" s="97"/>
      <c r="K144" s="100"/>
      <c r="L144" s="97"/>
      <c r="M144" s="97"/>
      <c r="N144" s="97"/>
      <c r="O144" s="283"/>
      <c r="P144" s="97"/>
      <c r="Q144" s="97"/>
      <c r="R144" s="97"/>
      <c r="S144" s="97"/>
      <c r="T144" s="100"/>
      <c r="U144" s="97"/>
      <c r="V144" s="97"/>
      <c r="W144" s="100"/>
      <c r="X144" s="97"/>
      <c r="Y144" s="97"/>
      <c r="Z144" s="97"/>
      <c r="AA144" s="118"/>
    </row>
    <row r="145" spans="7:27" s="126" customFormat="1" ht="19.5">
      <c r="G145" s="128"/>
      <c r="H145" s="97"/>
      <c r="I145" s="283"/>
      <c r="J145" s="97"/>
      <c r="K145" s="100"/>
      <c r="L145" s="97"/>
      <c r="M145" s="97"/>
      <c r="N145" s="97"/>
      <c r="O145" s="283"/>
      <c r="P145" s="97"/>
      <c r="Q145" s="97"/>
      <c r="R145" s="97"/>
      <c r="S145" s="97"/>
      <c r="T145" s="100"/>
      <c r="U145" s="97"/>
      <c r="V145" s="97"/>
      <c r="W145" s="100"/>
      <c r="X145" s="97"/>
      <c r="Y145" s="97"/>
      <c r="Z145" s="97"/>
      <c r="AA145" s="118"/>
    </row>
    <row r="146" spans="7:27" s="126" customFormat="1" ht="19.5">
      <c r="G146" s="128"/>
      <c r="H146" s="97"/>
      <c r="I146" s="283"/>
      <c r="J146" s="97"/>
      <c r="K146" s="100"/>
      <c r="L146" s="97"/>
      <c r="M146" s="97"/>
      <c r="N146" s="97"/>
      <c r="O146" s="283"/>
      <c r="P146" s="97"/>
      <c r="Q146" s="97"/>
      <c r="R146" s="97"/>
      <c r="S146" s="97"/>
      <c r="T146" s="100"/>
      <c r="U146" s="97"/>
      <c r="V146" s="97"/>
      <c r="W146" s="100"/>
      <c r="X146" s="97"/>
      <c r="Y146" s="97"/>
      <c r="Z146" s="97"/>
      <c r="AA146" s="118"/>
    </row>
    <row r="147" spans="7:27" s="126" customFormat="1" ht="19.5">
      <c r="G147" s="128"/>
      <c r="H147" s="97"/>
      <c r="I147" s="283"/>
      <c r="J147" s="97"/>
      <c r="K147" s="100"/>
      <c r="L147" s="97"/>
      <c r="M147" s="97"/>
      <c r="N147" s="97"/>
      <c r="O147" s="283"/>
      <c r="P147" s="97"/>
      <c r="Q147" s="97"/>
      <c r="R147" s="97"/>
      <c r="S147" s="97"/>
      <c r="T147" s="100"/>
      <c r="U147" s="97"/>
      <c r="V147" s="97"/>
      <c r="W147" s="100"/>
      <c r="X147" s="97"/>
      <c r="Y147" s="97"/>
      <c r="Z147" s="97"/>
      <c r="AA147" s="118"/>
    </row>
    <row r="148" spans="7:27" s="126" customFormat="1" ht="19.5">
      <c r="G148" s="128"/>
      <c r="H148" s="97"/>
      <c r="I148" s="283"/>
      <c r="J148" s="97"/>
      <c r="K148" s="100"/>
      <c r="L148" s="97"/>
      <c r="M148" s="97"/>
      <c r="N148" s="97"/>
      <c r="O148" s="283"/>
      <c r="P148" s="97"/>
      <c r="Q148" s="97"/>
      <c r="R148" s="97"/>
      <c r="S148" s="97"/>
      <c r="T148" s="100"/>
      <c r="U148" s="97"/>
      <c r="V148" s="97"/>
      <c r="W148" s="100"/>
      <c r="X148" s="97"/>
      <c r="Y148" s="97"/>
      <c r="Z148" s="97"/>
      <c r="AA148" s="118"/>
    </row>
    <row r="149" spans="7:27" s="126" customFormat="1" ht="19.5">
      <c r="G149" s="128"/>
      <c r="H149" s="97"/>
      <c r="I149" s="283"/>
      <c r="J149" s="97"/>
      <c r="K149" s="100"/>
      <c r="L149" s="97"/>
      <c r="M149" s="97"/>
      <c r="N149" s="97"/>
      <c r="O149" s="283"/>
      <c r="P149" s="97"/>
      <c r="Q149" s="97"/>
      <c r="R149" s="97"/>
      <c r="S149" s="97"/>
      <c r="T149" s="100"/>
      <c r="U149" s="97"/>
      <c r="V149" s="97"/>
      <c r="W149" s="100"/>
      <c r="X149" s="97"/>
      <c r="Y149" s="97"/>
      <c r="Z149" s="97"/>
      <c r="AA149" s="118"/>
    </row>
    <row r="150" spans="7:27" s="126" customFormat="1" ht="19.5">
      <c r="G150" s="128"/>
      <c r="H150" s="97"/>
      <c r="I150" s="283"/>
      <c r="J150" s="97"/>
      <c r="K150" s="100"/>
      <c r="L150" s="97"/>
      <c r="M150" s="97"/>
      <c r="N150" s="97"/>
      <c r="O150" s="283"/>
      <c r="P150" s="97"/>
      <c r="Q150" s="97"/>
      <c r="R150" s="97"/>
      <c r="S150" s="97"/>
      <c r="T150" s="100"/>
      <c r="U150" s="97"/>
      <c r="V150" s="97"/>
      <c r="W150" s="100"/>
      <c r="X150" s="97"/>
      <c r="Y150" s="97"/>
      <c r="Z150" s="97"/>
      <c r="AA150" s="118"/>
    </row>
    <row r="151" spans="7:27" s="126" customFormat="1" ht="19.5">
      <c r="G151" s="128"/>
      <c r="H151" s="97"/>
      <c r="I151" s="283"/>
      <c r="J151" s="97"/>
      <c r="K151" s="100"/>
      <c r="L151" s="97"/>
      <c r="M151" s="97"/>
      <c r="N151" s="97"/>
      <c r="O151" s="283"/>
      <c r="P151" s="97"/>
      <c r="Q151" s="97"/>
      <c r="R151" s="97"/>
      <c r="S151" s="97"/>
      <c r="T151" s="100"/>
      <c r="U151" s="97"/>
      <c r="V151" s="97"/>
      <c r="W151" s="100"/>
      <c r="X151" s="97"/>
      <c r="Y151" s="97"/>
      <c r="Z151" s="97"/>
      <c r="AA151" s="118"/>
    </row>
    <row r="152" spans="7:27" s="126" customFormat="1" ht="19.5">
      <c r="G152" s="128"/>
      <c r="H152" s="97"/>
      <c r="I152" s="283"/>
      <c r="J152" s="97"/>
      <c r="K152" s="100"/>
      <c r="L152" s="97"/>
      <c r="M152" s="97"/>
      <c r="N152" s="97"/>
      <c r="O152" s="283"/>
      <c r="P152" s="97"/>
      <c r="Q152" s="97"/>
      <c r="R152" s="97"/>
      <c r="S152" s="97"/>
      <c r="T152" s="100"/>
      <c r="U152" s="97"/>
      <c r="V152" s="97"/>
      <c r="W152" s="100"/>
      <c r="X152" s="97"/>
      <c r="Y152" s="97"/>
      <c r="Z152" s="97"/>
      <c r="AA152" s="118"/>
    </row>
    <row r="153" spans="7:27" s="126" customFormat="1" ht="19.5">
      <c r="G153" s="128"/>
      <c r="H153" s="97"/>
      <c r="I153" s="283"/>
      <c r="J153" s="97"/>
      <c r="K153" s="100"/>
      <c r="L153" s="97"/>
      <c r="M153" s="97"/>
      <c r="N153" s="97"/>
      <c r="O153" s="283"/>
      <c r="P153" s="97"/>
      <c r="Q153" s="97"/>
      <c r="R153" s="97"/>
      <c r="S153" s="97"/>
      <c r="T153" s="100"/>
      <c r="U153" s="97"/>
      <c r="V153" s="97"/>
      <c r="W153" s="100"/>
      <c r="X153" s="97"/>
      <c r="Y153" s="97"/>
      <c r="Z153" s="97"/>
      <c r="AA153" s="118"/>
    </row>
    <row r="154" spans="7:27" s="126" customFormat="1" ht="19.5">
      <c r="G154" s="128"/>
      <c r="H154" s="97"/>
      <c r="I154" s="283"/>
      <c r="J154" s="97"/>
      <c r="K154" s="100"/>
      <c r="L154" s="97"/>
      <c r="M154" s="97"/>
      <c r="N154" s="97"/>
      <c r="O154" s="283"/>
      <c r="P154" s="97"/>
      <c r="Q154" s="97"/>
      <c r="R154" s="97"/>
      <c r="S154" s="97"/>
      <c r="T154" s="100"/>
      <c r="U154" s="97"/>
      <c r="V154" s="97"/>
      <c r="W154" s="100"/>
      <c r="X154" s="97"/>
      <c r="Y154" s="97"/>
      <c r="Z154" s="97"/>
      <c r="AA154" s="118"/>
    </row>
    <row r="155" spans="7:27" s="126" customFormat="1" ht="19.5">
      <c r="G155" s="128"/>
      <c r="H155" s="97"/>
      <c r="I155" s="283"/>
      <c r="J155" s="97"/>
      <c r="K155" s="100"/>
      <c r="L155" s="97"/>
      <c r="M155" s="97"/>
      <c r="N155" s="97"/>
      <c r="O155" s="283"/>
      <c r="P155" s="97"/>
      <c r="Q155" s="97"/>
      <c r="R155" s="97"/>
      <c r="S155" s="97"/>
      <c r="T155" s="100"/>
      <c r="U155" s="97"/>
      <c r="V155" s="97"/>
      <c r="W155" s="100"/>
      <c r="X155" s="97"/>
      <c r="Y155" s="97"/>
      <c r="Z155" s="97"/>
      <c r="AA155" s="118"/>
    </row>
    <row r="156" spans="7:27" s="126" customFormat="1" ht="19.5">
      <c r="G156" s="128"/>
      <c r="H156" s="97"/>
      <c r="I156" s="283"/>
      <c r="J156" s="97"/>
      <c r="K156" s="100"/>
      <c r="L156" s="97"/>
      <c r="M156" s="97"/>
      <c r="N156" s="97"/>
      <c r="O156" s="283"/>
      <c r="P156" s="97"/>
      <c r="Q156" s="97"/>
      <c r="R156" s="97"/>
      <c r="S156" s="97"/>
      <c r="T156" s="100"/>
      <c r="U156" s="97"/>
      <c r="V156" s="97"/>
      <c r="W156" s="100"/>
      <c r="X156" s="97"/>
      <c r="Y156" s="97"/>
      <c r="Z156" s="97"/>
      <c r="AA156" s="118"/>
    </row>
    <row r="157" spans="7:27" s="126" customFormat="1" ht="19.5">
      <c r="G157" s="128"/>
      <c r="H157" s="97"/>
      <c r="I157" s="283"/>
      <c r="J157" s="97"/>
      <c r="K157" s="100"/>
      <c r="L157" s="97"/>
      <c r="M157" s="97"/>
      <c r="N157" s="97"/>
      <c r="O157" s="283"/>
      <c r="P157" s="97"/>
      <c r="Q157" s="97"/>
      <c r="R157" s="97"/>
      <c r="S157" s="97"/>
      <c r="T157" s="100"/>
      <c r="U157" s="97"/>
      <c r="V157" s="97"/>
      <c r="W157" s="100"/>
      <c r="X157" s="97"/>
      <c r="Y157" s="97"/>
      <c r="Z157" s="97"/>
      <c r="AA157" s="118"/>
    </row>
    <row r="158" spans="7:27" s="126" customFormat="1" ht="19.5">
      <c r="G158" s="128"/>
      <c r="H158" s="97"/>
      <c r="I158" s="283"/>
      <c r="J158" s="97"/>
      <c r="K158" s="100"/>
      <c r="L158" s="97"/>
      <c r="M158" s="97"/>
      <c r="N158" s="97"/>
      <c r="O158" s="283"/>
      <c r="P158" s="97"/>
      <c r="Q158" s="97"/>
      <c r="R158" s="97"/>
      <c r="S158" s="97"/>
      <c r="T158" s="100"/>
      <c r="U158" s="97"/>
      <c r="V158" s="97"/>
      <c r="W158" s="100"/>
      <c r="X158" s="97"/>
      <c r="Y158" s="97"/>
      <c r="Z158" s="97"/>
      <c r="AA158" s="118"/>
    </row>
  </sheetData>
  <sheetProtection/>
  <autoFilter ref="A7:AA95"/>
  <mergeCells count="7">
    <mergeCell ref="A5:AA5"/>
    <mergeCell ref="A3:F3"/>
    <mergeCell ref="A4:AA4"/>
    <mergeCell ref="Q1:Y1"/>
    <mergeCell ref="Q2:Y2"/>
    <mergeCell ref="A1:F1"/>
    <mergeCell ref="A2:F2"/>
  </mergeCells>
  <printOptions/>
  <pageMargins left="0.22" right="0.16" top="0.51" bottom="0.24" header="0.35" footer="0.16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zoomScalePageLayoutView="0" workbookViewId="0" topLeftCell="A92">
      <selection activeCell="A103" sqref="A1:Y103"/>
    </sheetView>
  </sheetViews>
  <sheetFormatPr defaultColWidth="8.796875" defaultRowHeight="15"/>
  <cols>
    <col min="1" max="1" width="3.59765625" style="181" customWidth="1"/>
    <col min="2" max="2" width="18.19921875" style="239" customWidth="1"/>
    <col min="3" max="3" width="7.09765625" style="240" customWidth="1"/>
    <col min="4" max="4" width="11.69921875" style="240" customWidth="1"/>
    <col min="5" max="5" width="0" style="239" hidden="1" customWidth="1"/>
    <col min="6" max="6" width="10.69921875" style="239" hidden="1" customWidth="1"/>
    <col min="7" max="7" width="4.59765625" style="241" hidden="1" customWidth="1"/>
    <col min="8" max="8" width="4.59765625" style="242" customWidth="1"/>
    <col min="9" max="20" width="4.59765625" style="243" customWidth="1"/>
    <col min="21" max="21" width="6.59765625" style="244" customWidth="1"/>
    <col min="22" max="22" width="9.59765625" style="165" hidden="1" customWidth="1"/>
    <col min="23" max="23" width="4.19921875" style="181" customWidth="1"/>
    <col min="24" max="24" width="4.8984375" style="181" customWidth="1"/>
    <col min="25" max="25" width="9.69921875" style="181" customWidth="1"/>
    <col min="26" max="26" width="9" style="181" customWidth="1"/>
    <col min="27" max="27" width="27.59765625" style="181" customWidth="1"/>
    <col min="28" max="28" width="9" style="167" customWidth="1"/>
    <col min="29" max="16384" width="9" style="181" customWidth="1"/>
  </cols>
  <sheetData>
    <row r="1" spans="1:28" s="165" customFormat="1" ht="15" hidden="1">
      <c r="A1" s="156"/>
      <c r="B1" s="157"/>
      <c r="C1" s="158"/>
      <c r="D1" s="159" t="s">
        <v>0</v>
      </c>
      <c r="E1" s="160"/>
      <c r="F1" s="160"/>
      <c r="G1" s="160"/>
      <c r="H1" s="161"/>
      <c r="I1" s="162"/>
      <c r="J1" s="161"/>
      <c r="K1" s="161"/>
      <c r="L1" s="162"/>
      <c r="M1" s="162"/>
      <c r="N1" s="162"/>
      <c r="O1" s="162"/>
      <c r="P1" s="162"/>
      <c r="Q1" s="163" t="s">
        <v>403</v>
      </c>
      <c r="R1" s="164"/>
      <c r="S1" s="164"/>
      <c r="T1" s="164"/>
      <c r="V1" s="160"/>
      <c r="W1" s="160"/>
      <c r="X1" s="160"/>
      <c r="Y1" s="166"/>
      <c r="AB1" s="167"/>
    </row>
    <row r="2" spans="1:28" s="165" customFormat="1" ht="15" hidden="1">
      <c r="A2" s="156"/>
      <c r="B2" s="157"/>
      <c r="C2" s="168"/>
      <c r="D2" s="169" t="s">
        <v>367</v>
      </c>
      <c r="E2" s="163"/>
      <c r="F2" s="160"/>
      <c r="G2" s="163"/>
      <c r="H2" s="170"/>
      <c r="I2" s="162"/>
      <c r="J2" s="161"/>
      <c r="K2" s="161"/>
      <c r="L2" s="162"/>
      <c r="M2" s="162"/>
      <c r="N2" s="162"/>
      <c r="O2" s="162"/>
      <c r="P2" s="162"/>
      <c r="Q2" s="163" t="s">
        <v>404</v>
      </c>
      <c r="R2" s="171"/>
      <c r="S2" s="171"/>
      <c r="T2" s="171"/>
      <c r="V2" s="163"/>
      <c r="W2" s="163"/>
      <c r="X2" s="163"/>
      <c r="Y2" s="172"/>
      <c r="AB2" s="167"/>
    </row>
    <row r="3" spans="1:25" ht="15" customHeight="1" hidden="1">
      <c r="A3" s="156"/>
      <c r="B3" s="157"/>
      <c r="C3" s="168"/>
      <c r="D3" s="169" t="s">
        <v>405</v>
      </c>
      <c r="E3" s="163"/>
      <c r="F3" s="160"/>
      <c r="G3" s="163"/>
      <c r="H3" s="173"/>
      <c r="I3" s="174"/>
      <c r="J3" s="175"/>
      <c r="K3" s="175"/>
      <c r="L3" s="176"/>
      <c r="M3" s="177"/>
      <c r="N3" s="177"/>
      <c r="O3" s="177"/>
      <c r="P3" s="177"/>
      <c r="Q3" s="177"/>
      <c r="R3" s="177"/>
      <c r="S3" s="178"/>
      <c r="T3" s="178"/>
      <c r="U3" s="179"/>
      <c r="V3" s="180"/>
      <c r="W3" s="180"/>
      <c r="X3" s="180"/>
      <c r="Y3" s="180"/>
    </row>
    <row r="4" spans="1:25" ht="15" customHeight="1">
      <c r="A4" s="156"/>
      <c r="B4" s="157"/>
      <c r="C4" s="168"/>
      <c r="D4" s="169"/>
      <c r="E4" s="163"/>
      <c r="F4" s="160"/>
      <c r="G4" s="163"/>
      <c r="H4" s="173"/>
      <c r="I4" s="174"/>
      <c r="J4" s="175"/>
      <c r="K4" s="175"/>
      <c r="L4" s="176"/>
      <c r="M4" s="177"/>
      <c r="N4" s="177"/>
      <c r="O4" s="177"/>
      <c r="P4" s="177"/>
      <c r="Q4" s="177"/>
      <c r="R4" s="177"/>
      <c r="S4" s="178"/>
      <c r="T4" s="178"/>
      <c r="U4" s="179"/>
      <c r="V4" s="180"/>
      <c r="W4" s="180"/>
      <c r="X4" s="180"/>
      <c r="Y4" s="180"/>
    </row>
    <row r="5" spans="1:25" ht="18.75">
      <c r="A5" s="303" t="s">
        <v>406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</row>
    <row r="6" spans="1:30" ht="15.75">
      <c r="A6" s="297" t="s">
        <v>387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182"/>
      <c r="AA6" s="182"/>
      <c r="AB6" s="183"/>
      <c r="AC6" s="182"/>
      <c r="AD6" s="182"/>
    </row>
    <row r="7" spans="1:25" ht="12" customHeight="1">
      <c r="A7" s="184"/>
      <c r="B7" s="185"/>
      <c r="C7" s="185"/>
      <c r="D7" s="185"/>
      <c r="E7" s="185"/>
      <c r="F7" s="185"/>
      <c r="G7" s="185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184"/>
      <c r="W7" s="184"/>
      <c r="X7" s="184"/>
      <c r="Y7" s="184"/>
    </row>
    <row r="8" spans="1:25" s="195" customFormat="1" ht="96" customHeight="1">
      <c r="A8" s="188" t="s">
        <v>407</v>
      </c>
      <c r="B8" s="189" t="s">
        <v>389</v>
      </c>
      <c r="C8" s="190" t="s">
        <v>390</v>
      </c>
      <c r="D8" s="188" t="s">
        <v>408</v>
      </c>
      <c r="E8" s="188" t="s">
        <v>409</v>
      </c>
      <c r="F8" s="188" t="s">
        <v>371</v>
      </c>
      <c r="G8" s="188" t="s">
        <v>388</v>
      </c>
      <c r="H8" s="192" t="s">
        <v>372</v>
      </c>
      <c r="I8" s="192" t="s">
        <v>375</v>
      </c>
      <c r="J8" s="192" t="s">
        <v>386</v>
      </c>
      <c r="K8" s="192" t="s">
        <v>395</v>
      </c>
      <c r="L8" s="192" t="s">
        <v>377</v>
      </c>
      <c r="M8" s="192" t="s">
        <v>378</v>
      </c>
      <c r="N8" s="192" t="s">
        <v>379</v>
      </c>
      <c r="O8" s="192" t="s">
        <v>400</v>
      </c>
      <c r="P8" s="192" t="s">
        <v>399</v>
      </c>
      <c r="Q8" s="192" t="s">
        <v>401</v>
      </c>
      <c r="R8" s="192" t="s">
        <v>396</v>
      </c>
      <c r="S8" s="192" t="s">
        <v>402</v>
      </c>
      <c r="T8" s="193" t="s">
        <v>394</v>
      </c>
      <c r="U8" s="193" t="s">
        <v>410</v>
      </c>
      <c r="V8" s="191" t="s">
        <v>411</v>
      </c>
      <c r="W8" s="194" t="s">
        <v>412</v>
      </c>
      <c r="X8" s="194" t="s">
        <v>413</v>
      </c>
      <c r="Y8" s="194" t="s">
        <v>414</v>
      </c>
    </row>
    <row r="9" spans="1:25" s="195" customFormat="1" ht="12.75" customHeight="1">
      <c r="A9" s="304" t="s">
        <v>415</v>
      </c>
      <c r="B9" s="305"/>
      <c r="C9" s="305"/>
      <c r="D9" s="305"/>
      <c r="E9" s="305"/>
      <c r="F9" s="305"/>
      <c r="G9" s="306"/>
      <c r="H9" s="196">
        <v>3</v>
      </c>
      <c r="I9" s="196">
        <v>3</v>
      </c>
      <c r="J9" s="196">
        <v>3</v>
      </c>
      <c r="K9" s="196">
        <v>5</v>
      </c>
      <c r="L9" s="196">
        <v>4</v>
      </c>
      <c r="M9" s="196">
        <v>3</v>
      </c>
      <c r="N9" s="196">
        <v>0</v>
      </c>
      <c r="O9" s="197">
        <v>3</v>
      </c>
      <c r="P9" s="197">
        <v>5</v>
      </c>
      <c r="Q9" s="197">
        <v>4</v>
      </c>
      <c r="R9" s="197">
        <v>5</v>
      </c>
      <c r="S9" s="197">
        <v>4</v>
      </c>
      <c r="T9" s="197">
        <v>0</v>
      </c>
      <c r="U9" s="198">
        <f>SUM(H9:T9)</f>
        <v>42</v>
      </c>
      <c r="V9" s="199"/>
      <c r="W9" s="200"/>
      <c r="X9" s="200"/>
      <c r="Y9" s="200"/>
    </row>
    <row r="10" spans="1:28" s="207" customFormat="1" ht="19.5" customHeight="1">
      <c r="A10" s="201">
        <v>1</v>
      </c>
      <c r="B10" s="68" t="s">
        <v>15</v>
      </c>
      <c r="C10" s="144" t="s">
        <v>16</v>
      </c>
      <c r="D10" s="67" t="s">
        <v>14</v>
      </c>
      <c r="E10" s="69" t="s">
        <v>18</v>
      </c>
      <c r="F10" s="67" t="s">
        <v>19</v>
      </c>
      <c r="G10" s="70" t="s">
        <v>17</v>
      </c>
      <c r="H10" s="202">
        <f>'HK1(87)'!J9</f>
        <v>8</v>
      </c>
      <c r="I10" s="203">
        <f>'HK1(87)'!M9</f>
        <v>7</v>
      </c>
      <c r="J10" s="203">
        <f>'HK1(87)'!P9</f>
        <v>7</v>
      </c>
      <c r="K10" s="203">
        <f>'HK1(87)'!S9</f>
        <v>6</v>
      </c>
      <c r="L10" s="204">
        <f>'HK1(87)'!V9</f>
        <v>5</v>
      </c>
      <c r="M10" s="203">
        <f>'HK1(87)'!Y9</f>
        <v>7</v>
      </c>
      <c r="N10" s="203">
        <f>'HK1(87)'!AB9</f>
        <v>8</v>
      </c>
      <c r="O10" s="203">
        <f>'HK2'!J9</f>
        <v>0</v>
      </c>
      <c r="P10" s="203">
        <f>'HK2'!M9</f>
        <v>0</v>
      </c>
      <c r="Q10" s="203">
        <f>'HK2'!P9</f>
        <v>0</v>
      </c>
      <c r="R10" s="203">
        <f>'HK2'!S9</f>
        <v>0</v>
      </c>
      <c r="S10" s="203">
        <f>'HK2'!V9</f>
        <v>0</v>
      </c>
      <c r="T10" s="203">
        <f>'HK2'!Y9</f>
        <v>0</v>
      </c>
      <c r="U10" s="205">
        <f>ROUND(SUMPRODUCT(H10:T10,$H$9:$T$9)/SUMIF($H10:$T10,"&lt;&gt;M",H$9:$T$9),2)</f>
        <v>3.26</v>
      </c>
      <c r="V10" s="206" t="str">
        <f>IF(U11&gt;=9,"Xuất Sắc",IF(U11&gt;=8,"Giỏi",IF(U11&gt;=7,"Khá",IF(U11&gt;=6,"TB.Khá",IF(U11&gt;=5,"Trung Bình",IF(U11&gt;=4,"Yếu","Kém"))))))</f>
        <v>Trung Bình</v>
      </c>
      <c r="W10" s="206">
        <f aca="true" t="shared" si="0" ref="W10:W41">COUNTIF(H10:T10,"&lt;5")</f>
        <v>6</v>
      </c>
      <c r="X10" s="206">
        <f aca="true" t="shared" si="1" ref="X10:X41">SUMIF(H10:T10,"&lt;5",$H$9:$T$9)</f>
        <v>21</v>
      </c>
      <c r="Y10" s="287" t="str">
        <f aca="true" t="shared" si="2" ref="Y10:Y41">IF(AND(U10&gt;=5,X10&lt;=25),"Học tiếp",IF(U10&lt;3.5,"Thôi học","Ngừng học"))</f>
        <v>Thôi học</v>
      </c>
      <c r="AA10" s="208" t="s">
        <v>372</v>
      </c>
      <c r="AB10" s="209">
        <v>3</v>
      </c>
    </row>
    <row r="11" spans="1:28" s="207" customFormat="1" ht="19.5" customHeight="1">
      <c r="A11" s="210">
        <v>2</v>
      </c>
      <c r="B11" s="72" t="s">
        <v>22</v>
      </c>
      <c r="C11" s="145" t="s">
        <v>16</v>
      </c>
      <c r="D11" s="71" t="s">
        <v>21</v>
      </c>
      <c r="E11" s="73" t="s">
        <v>24</v>
      </c>
      <c r="F11" s="71" t="s">
        <v>25</v>
      </c>
      <c r="G11" s="74" t="s">
        <v>23</v>
      </c>
      <c r="H11" s="245">
        <f>'HK1(87)'!J10</f>
        <v>5</v>
      </c>
      <c r="I11" s="246">
        <f>'HK1(87)'!M10</f>
        <v>7</v>
      </c>
      <c r="J11" s="246">
        <f>'HK1(87)'!P10</f>
        <v>7</v>
      </c>
      <c r="K11" s="246">
        <f>'HK1(87)'!S10</f>
        <v>3</v>
      </c>
      <c r="L11" s="247">
        <f>'HK1(87)'!V10</f>
        <v>6</v>
      </c>
      <c r="M11" s="246">
        <f>'HK1(87)'!Y10</f>
        <v>5</v>
      </c>
      <c r="N11" s="246">
        <f>'HK1(87)'!AB10</f>
        <v>6</v>
      </c>
      <c r="O11" s="246">
        <f>'HK2'!J10</f>
        <v>5</v>
      </c>
      <c r="P11" s="246">
        <f>'HK2'!M10</f>
        <v>7</v>
      </c>
      <c r="Q11" s="246">
        <f>'HK2'!P10</f>
        <v>7</v>
      </c>
      <c r="R11" s="246">
        <f>'HK2'!S10</f>
        <v>6</v>
      </c>
      <c r="S11" s="246">
        <f>'HK2'!V10</f>
        <v>6</v>
      </c>
      <c r="T11" s="246">
        <f>'HK2'!Y10</f>
        <v>7</v>
      </c>
      <c r="U11" s="211">
        <f>ROUND(SUMPRODUCT(H11:T11,$H$9:$T$9)/SUMIF($H11:$T11,"&lt;&gt;M",H$9:$T$9),2)</f>
        <v>5.79</v>
      </c>
      <c r="V11" s="210" t="str">
        <f aca="true" t="shared" si="3" ref="V11:V32">IF(U11&gt;=9,"Xuất Sắc",IF(U11&gt;=8,"Giỏi",IF(U11&gt;=7,"Khá",IF(U11&gt;=6,"TB.Khá",IF(U11&gt;=5,"Trung Bình",IF(U11&gt;=4,"Yếu","Kém"))))))</f>
        <v>Trung Bình</v>
      </c>
      <c r="W11" s="210">
        <f t="shared" si="0"/>
        <v>1</v>
      </c>
      <c r="X11" s="210">
        <f t="shared" si="1"/>
        <v>5</v>
      </c>
      <c r="Y11" s="210" t="str">
        <f t="shared" si="2"/>
        <v>Học tiếp</v>
      </c>
      <c r="AA11" s="209" t="s">
        <v>375</v>
      </c>
      <c r="AB11" s="209">
        <v>3</v>
      </c>
    </row>
    <row r="12" spans="1:28" s="207" customFormat="1" ht="19.5" customHeight="1">
      <c r="A12" s="210">
        <v>3</v>
      </c>
      <c r="B12" s="72" t="s">
        <v>27</v>
      </c>
      <c r="C12" s="145" t="s">
        <v>28</v>
      </c>
      <c r="D12" s="71" t="s">
        <v>26</v>
      </c>
      <c r="E12" s="73" t="s">
        <v>29</v>
      </c>
      <c r="F12" s="71" t="s">
        <v>30</v>
      </c>
      <c r="G12" s="74" t="s">
        <v>23</v>
      </c>
      <c r="H12" s="245">
        <f>'HK1(87)'!J11</f>
        <v>6</v>
      </c>
      <c r="I12" s="246">
        <f>'HK1(87)'!M11</f>
        <v>7</v>
      </c>
      <c r="J12" s="246">
        <f>'HK1(87)'!P11</f>
        <v>6</v>
      </c>
      <c r="K12" s="246">
        <f>'HK1(87)'!S11</f>
        <v>5</v>
      </c>
      <c r="L12" s="247">
        <f>'HK1(87)'!V11</f>
        <v>5</v>
      </c>
      <c r="M12" s="246">
        <f>'HK1(87)'!Y11</f>
        <v>6</v>
      </c>
      <c r="N12" s="246">
        <f>'HK1(87)'!AB11</f>
        <v>8</v>
      </c>
      <c r="O12" s="246">
        <f>'HK2'!J11</f>
        <v>5</v>
      </c>
      <c r="P12" s="246">
        <f>'HK2'!M11</f>
        <v>7</v>
      </c>
      <c r="Q12" s="246">
        <f>'HK2'!P11</f>
        <v>6</v>
      </c>
      <c r="R12" s="246">
        <f>'HK2'!S11</f>
        <v>6</v>
      </c>
      <c r="S12" s="246">
        <f>'HK2'!V11</f>
        <v>5</v>
      </c>
      <c r="T12" s="246">
        <f>'HK2'!Y11</f>
        <v>8</v>
      </c>
      <c r="U12" s="211">
        <f>ROUND(SUMPRODUCT(H12:T12,$H$9:$T$9)/SUMIF($H12:$T12,"&lt;&gt;M",H$9:$T$9),2)</f>
        <v>5.81</v>
      </c>
      <c r="V12" s="210" t="str">
        <f t="shared" si="3"/>
        <v>Trung Bình</v>
      </c>
      <c r="W12" s="210">
        <f t="shared" si="0"/>
        <v>0</v>
      </c>
      <c r="X12" s="210">
        <f t="shared" si="1"/>
        <v>0</v>
      </c>
      <c r="Y12" s="210" t="str">
        <f t="shared" si="2"/>
        <v>Học tiếp</v>
      </c>
      <c r="AA12" s="209" t="s">
        <v>386</v>
      </c>
      <c r="AB12" s="212">
        <v>3</v>
      </c>
    </row>
    <row r="13" spans="1:28" s="207" customFormat="1" ht="19.5" customHeight="1">
      <c r="A13" s="213">
        <v>4</v>
      </c>
      <c r="B13" s="72" t="s">
        <v>32</v>
      </c>
      <c r="C13" s="145" t="s">
        <v>33</v>
      </c>
      <c r="D13" s="71" t="s">
        <v>31</v>
      </c>
      <c r="E13" s="73" t="s">
        <v>34</v>
      </c>
      <c r="F13" s="71" t="s">
        <v>35</v>
      </c>
      <c r="G13" s="74" t="s">
        <v>23</v>
      </c>
      <c r="H13" s="245">
        <f>'HK1(87)'!J12</f>
        <v>2</v>
      </c>
      <c r="I13" s="246">
        <f>'HK1(87)'!M12</f>
        <v>3</v>
      </c>
      <c r="J13" s="246">
        <f>'HK1(87)'!P12</f>
        <v>0</v>
      </c>
      <c r="K13" s="246">
        <f>'HK1(87)'!S12</f>
        <v>0</v>
      </c>
      <c r="L13" s="247">
        <f>'HK1(87)'!V12</f>
        <v>2</v>
      </c>
      <c r="M13" s="246">
        <f>'HK1(87)'!Y12</f>
        <v>2</v>
      </c>
      <c r="N13" s="246">
        <f>'HK1(87)'!AB12</f>
        <v>4</v>
      </c>
      <c r="O13" s="246">
        <f>'HK2'!J12</f>
        <v>0</v>
      </c>
      <c r="P13" s="246">
        <f>'HK2'!M12</f>
        <v>0</v>
      </c>
      <c r="Q13" s="246">
        <f>'HK2'!P12</f>
        <v>0</v>
      </c>
      <c r="R13" s="246">
        <f>'HK2'!S12</f>
        <v>0</v>
      </c>
      <c r="S13" s="246">
        <f>'HK2'!V12</f>
        <v>0</v>
      </c>
      <c r="T13" s="246">
        <f>'HK2'!Y12</f>
        <v>0</v>
      </c>
      <c r="U13" s="211">
        <f>ROUND(SUMPRODUCT(H13:T13,$H$9:$T$9)/SUMIF($H13:$T13,"&lt;&gt;M",H$9:$T$9),2)</f>
        <v>0.69</v>
      </c>
      <c r="V13" s="210" t="str">
        <f t="shared" si="3"/>
        <v>Kém</v>
      </c>
      <c r="W13" s="210">
        <f t="shared" si="0"/>
        <v>13</v>
      </c>
      <c r="X13" s="210">
        <f t="shared" si="1"/>
        <v>42</v>
      </c>
      <c r="Y13" s="285" t="str">
        <f t="shared" si="2"/>
        <v>Thôi học</v>
      </c>
      <c r="AA13" s="208" t="s">
        <v>395</v>
      </c>
      <c r="AB13" s="209">
        <v>5</v>
      </c>
    </row>
    <row r="14" spans="1:28" s="207" customFormat="1" ht="19.5" customHeight="1">
      <c r="A14" s="210">
        <v>5</v>
      </c>
      <c r="B14" s="72" t="s">
        <v>37</v>
      </c>
      <c r="C14" s="145" t="s">
        <v>38</v>
      </c>
      <c r="D14" s="71" t="s">
        <v>36</v>
      </c>
      <c r="E14" s="73" t="s">
        <v>39</v>
      </c>
      <c r="F14" s="71" t="s">
        <v>40</v>
      </c>
      <c r="G14" s="74" t="s">
        <v>23</v>
      </c>
      <c r="H14" s="245">
        <f>'HK1(87)'!J13</f>
        <v>6</v>
      </c>
      <c r="I14" s="246">
        <f>'HK1(87)'!M13</f>
        <v>7</v>
      </c>
      <c r="J14" s="246">
        <f>'HK1(87)'!P13</f>
        <v>7</v>
      </c>
      <c r="K14" s="246">
        <f>'HK1(87)'!S13</f>
        <v>7</v>
      </c>
      <c r="L14" s="247">
        <f>'HK1(87)'!V13</f>
        <v>7</v>
      </c>
      <c r="M14" s="246">
        <f>'HK1(87)'!Y13</f>
        <v>6</v>
      </c>
      <c r="N14" s="246">
        <f>'HK1(87)'!AB13</f>
        <v>7</v>
      </c>
      <c r="O14" s="246">
        <f>'HK2'!J13</f>
        <v>6</v>
      </c>
      <c r="P14" s="246">
        <f>'HK2'!M13</f>
        <v>7</v>
      </c>
      <c r="Q14" s="246">
        <f>'HK2'!P13</f>
        <v>5</v>
      </c>
      <c r="R14" s="246">
        <f>'HK2'!S13</f>
        <v>7</v>
      </c>
      <c r="S14" s="246">
        <f>'HK2'!V13</f>
        <v>6</v>
      </c>
      <c r="T14" s="246">
        <f>'HK2'!Y13</f>
        <v>8</v>
      </c>
      <c r="U14" s="211">
        <f>ROUND(SUMPRODUCT(H14:T14,$H$9:$T$9)/SUMIF($H14:$T14,"&lt;&gt;M",H$9:$T$9),2)</f>
        <v>6.5</v>
      </c>
      <c r="V14" s="210" t="str">
        <f t="shared" si="3"/>
        <v>TB.Khá</v>
      </c>
      <c r="W14" s="210">
        <f t="shared" si="0"/>
        <v>0</v>
      </c>
      <c r="X14" s="210">
        <f t="shared" si="1"/>
        <v>0</v>
      </c>
      <c r="Y14" s="210" t="str">
        <f t="shared" si="2"/>
        <v>Học tiếp</v>
      </c>
      <c r="AA14" s="209" t="s">
        <v>377</v>
      </c>
      <c r="AB14" s="209">
        <v>4</v>
      </c>
    </row>
    <row r="15" spans="1:28" s="207" customFormat="1" ht="19.5" customHeight="1">
      <c r="A15" s="210">
        <v>6</v>
      </c>
      <c r="B15" s="72" t="s">
        <v>42</v>
      </c>
      <c r="C15" s="145" t="s">
        <v>43</v>
      </c>
      <c r="D15" s="71" t="s">
        <v>41</v>
      </c>
      <c r="E15" s="73" t="s">
        <v>44</v>
      </c>
      <c r="F15" s="71" t="s">
        <v>45</v>
      </c>
      <c r="G15" s="74" t="s">
        <v>23</v>
      </c>
      <c r="H15" s="245">
        <f>'HK1(87)'!J14</f>
        <v>8</v>
      </c>
      <c r="I15" s="246">
        <f>'HK1(87)'!M14</f>
        <v>6</v>
      </c>
      <c r="J15" s="246">
        <f>'HK1(87)'!P14</f>
        <v>7</v>
      </c>
      <c r="K15" s="246">
        <f>'HK1(87)'!S14</f>
        <v>6</v>
      </c>
      <c r="L15" s="247">
        <f>'HK1(87)'!V14</f>
        <v>6</v>
      </c>
      <c r="M15" s="246">
        <f>'HK1(87)'!Y14</f>
        <v>5</v>
      </c>
      <c r="N15" s="246">
        <f>'HK1(87)'!AB14</f>
        <v>5</v>
      </c>
      <c r="O15" s="246">
        <f>'HK2'!J14</f>
        <v>8</v>
      </c>
      <c r="P15" s="246">
        <f>'HK2'!M14</f>
        <v>7</v>
      </c>
      <c r="Q15" s="246">
        <f>'HK2'!P14</f>
        <v>9</v>
      </c>
      <c r="R15" s="246">
        <f>'HK2'!S14</f>
        <v>7</v>
      </c>
      <c r="S15" s="246">
        <f>'HK2'!V14</f>
        <v>7</v>
      </c>
      <c r="T15" s="246">
        <f>'HK2'!Y14</f>
        <v>8</v>
      </c>
      <c r="U15" s="211">
        <f>ROUND(SUMPRODUCT(H15:T15,$H$9:$T$9)/SUMIF($H15:$T15,"&lt;&gt;M",H$9:$T$9),2)</f>
        <v>6.9</v>
      </c>
      <c r="V15" s="210" t="str">
        <f t="shared" si="3"/>
        <v>TB.Khá</v>
      </c>
      <c r="W15" s="210">
        <f t="shared" si="0"/>
        <v>0</v>
      </c>
      <c r="X15" s="210">
        <f t="shared" si="1"/>
        <v>0</v>
      </c>
      <c r="Y15" s="210" t="str">
        <f t="shared" si="2"/>
        <v>Học tiếp</v>
      </c>
      <c r="AA15" s="209" t="s">
        <v>378</v>
      </c>
      <c r="AB15" s="209">
        <v>3</v>
      </c>
    </row>
    <row r="16" spans="1:28" s="207" customFormat="1" ht="19.5" customHeight="1">
      <c r="A16" s="213">
        <v>7</v>
      </c>
      <c r="B16" s="72" t="s">
        <v>47</v>
      </c>
      <c r="C16" s="145" t="s">
        <v>43</v>
      </c>
      <c r="D16" s="71" t="s">
        <v>46</v>
      </c>
      <c r="E16" s="73" t="s">
        <v>48</v>
      </c>
      <c r="F16" s="71" t="s">
        <v>49</v>
      </c>
      <c r="G16" s="74" t="s">
        <v>23</v>
      </c>
      <c r="H16" s="245">
        <f>'HK1(87)'!J15</f>
        <v>3</v>
      </c>
      <c r="I16" s="246">
        <f>'HK1(87)'!M15</f>
        <v>7</v>
      </c>
      <c r="J16" s="246">
        <f>'HK1(87)'!P15</f>
        <v>6</v>
      </c>
      <c r="K16" s="246">
        <f>'HK1(87)'!S15</f>
        <v>5</v>
      </c>
      <c r="L16" s="247">
        <f>'HK1(87)'!V15</f>
        <v>6</v>
      </c>
      <c r="M16" s="246">
        <f>'HK1(87)'!Y15</f>
        <v>6</v>
      </c>
      <c r="N16" s="246">
        <f>'HK1(87)'!AB15</f>
        <v>8</v>
      </c>
      <c r="O16" s="246">
        <f>'HK2'!J15</f>
        <v>6</v>
      </c>
      <c r="P16" s="246">
        <f>'HK2'!M15</f>
        <v>7</v>
      </c>
      <c r="Q16" s="246">
        <f>'HK2'!P15</f>
        <v>5</v>
      </c>
      <c r="R16" s="246">
        <f>'HK2'!S15</f>
        <v>4</v>
      </c>
      <c r="S16" s="246">
        <f>'HK2'!V15</f>
        <v>6</v>
      </c>
      <c r="T16" s="246">
        <f>'HK2'!Y15</f>
        <v>8</v>
      </c>
      <c r="U16" s="211">
        <f>ROUND(SUMPRODUCT(H16:T16,$H$9:$T$9)/SUMIF($H16:$T16,"&lt;&gt;M",H$9:$T$9),2)</f>
        <v>5.52</v>
      </c>
      <c r="V16" s="210" t="str">
        <f t="shared" si="3"/>
        <v>Trung Bình</v>
      </c>
      <c r="W16" s="210">
        <f t="shared" si="0"/>
        <v>2</v>
      </c>
      <c r="X16" s="210">
        <f t="shared" si="1"/>
        <v>8</v>
      </c>
      <c r="Y16" s="210" t="str">
        <f t="shared" si="2"/>
        <v>Học tiếp</v>
      </c>
      <c r="AA16" s="209" t="s">
        <v>379</v>
      </c>
      <c r="AB16" s="209">
        <v>0</v>
      </c>
    </row>
    <row r="17" spans="1:28" s="207" customFormat="1" ht="19.5" customHeight="1">
      <c r="A17" s="210">
        <v>8</v>
      </c>
      <c r="B17" s="72" t="s">
        <v>51</v>
      </c>
      <c r="C17" s="145" t="s">
        <v>52</v>
      </c>
      <c r="D17" s="71" t="s">
        <v>50</v>
      </c>
      <c r="E17" s="73" t="s">
        <v>53</v>
      </c>
      <c r="F17" s="71" t="s">
        <v>54</v>
      </c>
      <c r="G17" s="74" t="s">
        <v>23</v>
      </c>
      <c r="H17" s="245">
        <f>'HK1(87)'!J16</f>
        <v>5</v>
      </c>
      <c r="I17" s="246">
        <f>'HK1(87)'!M16</f>
        <v>7</v>
      </c>
      <c r="J17" s="246">
        <f>'HK1(87)'!P16</f>
        <v>6</v>
      </c>
      <c r="K17" s="246">
        <f>'HK1(87)'!S16</f>
        <v>6</v>
      </c>
      <c r="L17" s="247">
        <f>'HK1(87)'!V16</f>
        <v>6</v>
      </c>
      <c r="M17" s="246">
        <f>'HK1(87)'!Y16</f>
        <v>7</v>
      </c>
      <c r="N17" s="246">
        <f>'HK1(87)'!AB16</f>
        <v>5</v>
      </c>
      <c r="O17" s="246">
        <f>'HK2'!J16</f>
        <v>5</v>
      </c>
      <c r="P17" s="246">
        <f>'HK2'!M16</f>
        <v>7</v>
      </c>
      <c r="Q17" s="246">
        <f>'HK2'!P16</f>
        <v>5</v>
      </c>
      <c r="R17" s="246">
        <f>'HK2'!S16</f>
        <v>8</v>
      </c>
      <c r="S17" s="246">
        <f>'HK2'!V16</f>
        <v>7</v>
      </c>
      <c r="T17" s="246">
        <f>'HK2'!Y16</f>
        <v>9</v>
      </c>
      <c r="U17" s="211">
        <f>ROUND(SUMPRODUCT(H17:T17,$H$9:$T$9)/SUMIF($H17:$T17,"&lt;&gt;M",H$9:$T$9),2)</f>
        <v>6.36</v>
      </c>
      <c r="V17" s="210" t="str">
        <f t="shared" si="3"/>
        <v>TB.Khá</v>
      </c>
      <c r="W17" s="210">
        <f t="shared" si="0"/>
        <v>0</v>
      </c>
      <c r="X17" s="210">
        <f t="shared" si="1"/>
        <v>0</v>
      </c>
      <c r="Y17" s="210" t="str">
        <f t="shared" si="2"/>
        <v>Học tiếp</v>
      </c>
      <c r="AA17" s="209" t="s">
        <v>400</v>
      </c>
      <c r="AB17" s="214">
        <v>3</v>
      </c>
    </row>
    <row r="18" spans="1:28" s="207" customFormat="1" ht="19.5" customHeight="1">
      <c r="A18" s="210">
        <v>9</v>
      </c>
      <c r="B18" s="72" t="s">
        <v>56</v>
      </c>
      <c r="C18" s="145" t="s">
        <v>57</v>
      </c>
      <c r="D18" s="71" t="s">
        <v>55</v>
      </c>
      <c r="E18" s="73" t="s">
        <v>58</v>
      </c>
      <c r="F18" s="71" t="s">
        <v>59</v>
      </c>
      <c r="G18" s="74" t="s">
        <v>23</v>
      </c>
      <c r="H18" s="245">
        <f>'HK1(87)'!J17</f>
        <v>5</v>
      </c>
      <c r="I18" s="246">
        <f>'HK1(87)'!M17</f>
        <v>7</v>
      </c>
      <c r="J18" s="246">
        <f>'HK1(87)'!P17</f>
        <v>6</v>
      </c>
      <c r="K18" s="246">
        <f>'HK1(87)'!S17</f>
        <v>5</v>
      </c>
      <c r="L18" s="247">
        <f>'HK1(87)'!V17</f>
        <v>6</v>
      </c>
      <c r="M18" s="246">
        <f>'HK1(87)'!Y17</f>
        <v>6</v>
      </c>
      <c r="N18" s="246">
        <f>'HK1(87)'!AB17</f>
        <v>8</v>
      </c>
      <c r="O18" s="246">
        <f>'HK2'!J17</f>
        <v>5</v>
      </c>
      <c r="P18" s="246">
        <f>'HK2'!M17</f>
        <v>7</v>
      </c>
      <c r="Q18" s="246">
        <f>'HK2'!P17</f>
        <v>6</v>
      </c>
      <c r="R18" s="246">
        <f>'HK2'!S17</f>
        <v>5</v>
      </c>
      <c r="S18" s="246">
        <f>'HK2'!V17</f>
        <v>6</v>
      </c>
      <c r="T18" s="246">
        <f>'HK2'!Y17</f>
        <v>9</v>
      </c>
      <c r="U18" s="211">
        <f>ROUND(SUMPRODUCT(H18:T18,$H$9:$T$9)/SUMIF($H18:$T18,"&lt;&gt;M",H$9:$T$9),2)</f>
        <v>5.81</v>
      </c>
      <c r="V18" s="210" t="str">
        <f t="shared" si="3"/>
        <v>Trung Bình</v>
      </c>
      <c r="W18" s="210">
        <f t="shared" si="0"/>
        <v>0</v>
      </c>
      <c r="X18" s="210">
        <f t="shared" si="1"/>
        <v>0</v>
      </c>
      <c r="Y18" s="210" t="str">
        <f t="shared" si="2"/>
        <v>Học tiếp</v>
      </c>
      <c r="AA18" s="209" t="s">
        <v>399</v>
      </c>
      <c r="AB18" s="214">
        <v>3</v>
      </c>
    </row>
    <row r="19" spans="1:28" s="207" customFormat="1" ht="19.5" customHeight="1">
      <c r="A19" s="213">
        <v>10</v>
      </c>
      <c r="B19" s="72" t="s">
        <v>61</v>
      </c>
      <c r="C19" s="145" t="s">
        <v>62</v>
      </c>
      <c r="D19" s="71" t="s">
        <v>60</v>
      </c>
      <c r="E19" s="73" t="s">
        <v>63</v>
      </c>
      <c r="F19" s="71" t="s">
        <v>64</v>
      </c>
      <c r="G19" s="74" t="s">
        <v>23</v>
      </c>
      <c r="H19" s="245">
        <f>'HK1(87)'!J18</f>
        <v>6</v>
      </c>
      <c r="I19" s="246">
        <f>'HK1(87)'!M18</f>
        <v>7</v>
      </c>
      <c r="J19" s="246">
        <f>'HK1(87)'!P18</f>
        <v>6</v>
      </c>
      <c r="K19" s="246">
        <f>'HK1(87)'!S18</f>
        <v>5</v>
      </c>
      <c r="L19" s="247">
        <f>'HK1(87)'!V18</f>
        <v>6</v>
      </c>
      <c r="M19" s="246">
        <f>'HK1(87)'!Y18</f>
        <v>5</v>
      </c>
      <c r="N19" s="246">
        <f>'HK1(87)'!AB18</f>
        <v>7</v>
      </c>
      <c r="O19" s="246">
        <f>'HK2'!J18</f>
        <v>7</v>
      </c>
      <c r="P19" s="246">
        <f>'HK2'!M18</f>
        <v>7</v>
      </c>
      <c r="Q19" s="246">
        <f>'HK2'!P18</f>
        <v>6</v>
      </c>
      <c r="R19" s="246">
        <f>'HK2'!S18</f>
        <v>6</v>
      </c>
      <c r="S19" s="246">
        <f>'HK2'!V18</f>
        <v>7</v>
      </c>
      <c r="T19" s="246">
        <f>'HK2'!Y18</f>
        <v>10</v>
      </c>
      <c r="U19" s="211">
        <f>ROUND(SUMPRODUCT(H19:T19,$H$9:$T$9)/SUMIF($H19:$T19,"&lt;&gt;M",H$9:$T$9),2)</f>
        <v>6.17</v>
      </c>
      <c r="V19" s="210" t="str">
        <f t="shared" si="3"/>
        <v>TB.Khá</v>
      </c>
      <c r="W19" s="210">
        <f t="shared" si="0"/>
        <v>0</v>
      </c>
      <c r="X19" s="210">
        <f t="shared" si="1"/>
        <v>0</v>
      </c>
      <c r="Y19" s="210" t="str">
        <f t="shared" si="2"/>
        <v>Học tiếp</v>
      </c>
      <c r="AA19" s="209" t="s">
        <v>401</v>
      </c>
      <c r="AB19" s="214">
        <v>4</v>
      </c>
    </row>
    <row r="20" spans="1:28" s="207" customFormat="1" ht="19.5" customHeight="1">
      <c r="A20" s="210">
        <v>11</v>
      </c>
      <c r="B20" s="72" t="s">
        <v>66</v>
      </c>
      <c r="C20" s="145" t="s">
        <v>62</v>
      </c>
      <c r="D20" s="71" t="s">
        <v>65</v>
      </c>
      <c r="E20" s="73" t="s">
        <v>67</v>
      </c>
      <c r="F20" s="71" t="s">
        <v>68</v>
      </c>
      <c r="G20" s="74" t="s">
        <v>23</v>
      </c>
      <c r="H20" s="245">
        <f>'HK1(87)'!J19</f>
        <v>6</v>
      </c>
      <c r="I20" s="246">
        <f>'HK1(87)'!M19</f>
        <v>7</v>
      </c>
      <c r="J20" s="246">
        <f>'HK1(87)'!P19</f>
        <v>6</v>
      </c>
      <c r="K20" s="246">
        <f>'HK1(87)'!S19</f>
        <v>5</v>
      </c>
      <c r="L20" s="247">
        <f>'HK1(87)'!V19</f>
        <v>5</v>
      </c>
      <c r="M20" s="246">
        <f>'HK1(87)'!Y19</f>
        <v>6</v>
      </c>
      <c r="N20" s="246">
        <f>'HK1(87)'!AB19</f>
        <v>6</v>
      </c>
      <c r="O20" s="246">
        <f>'HK2'!J19</f>
        <v>7</v>
      </c>
      <c r="P20" s="246">
        <f>'HK2'!M19</f>
        <v>7</v>
      </c>
      <c r="Q20" s="246">
        <f>'HK2'!P19</f>
        <v>5</v>
      </c>
      <c r="R20" s="246">
        <f>'HK2'!S19</f>
        <v>5</v>
      </c>
      <c r="S20" s="246">
        <f>'HK2'!V19</f>
        <v>5</v>
      </c>
      <c r="T20" s="246">
        <f>'HK2'!Y19</f>
        <v>9</v>
      </c>
      <c r="U20" s="211">
        <f>ROUND(SUMPRODUCT(H20:T20,$H$9:$T$9)/SUMIF($H20:$T20,"&lt;&gt;M",H$9:$T$9),2)</f>
        <v>5.74</v>
      </c>
      <c r="V20" s="210" t="str">
        <f t="shared" si="3"/>
        <v>Trung Bình</v>
      </c>
      <c r="W20" s="210">
        <f t="shared" si="0"/>
        <v>0</v>
      </c>
      <c r="X20" s="210">
        <f t="shared" si="1"/>
        <v>0</v>
      </c>
      <c r="Y20" s="210" t="str">
        <f t="shared" si="2"/>
        <v>Học tiếp</v>
      </c>
      <c r="AA20" s="209" t="s">
        <v>396</v>
      </c>
      <c r="AB20" s="215">
        <v>5</v>
      </c>
    </row>
    <row r="21" spans="1:28" s="207" customFormat="1" ht="19.5" customHeight="1">
      <c r="A21" s="210">
        <v>12</v>
      </c>
      <c r="B21" s="72" t="s">
        <v>70</v>
      </c>
      <c r="C21" s="145" t="s">
        <v>71</v>
      </c>
      <c r="D21" s="71" t="s">
        <v>69</v>
      </c>
      <c r="E21" s="73" t="s">
        <v>72</v>
      </c>
      <c r="F21" s="71" t="s">
        <v>73</v>
      </c>
      <c r="G21" s="74" t="s">
        <v>17</v>
      </c>
      <c r="H21" s="245">
        <f>'HK1(87)'!J20</f>
        <v>8</v>
      </c>
      <c r="I21" s="246">
        <f>'HK1(87)'!M20</f>
        <v>7</v>
      </c>
      <c r="J21" s="246">
        <f>'HK1(87)'!P20</f>
        <v>6</v>
      </c>
      <c r="K21" s="246">
        <f>'HK1(87)'!S20</f>
        <v>5</v>
      </c>
      <c r="L21" s="247">
        <f>'HK1(87)'!V20</f>
        <v>5</v>
      </c>
      <c r="M21" s="246">
        <f>'HK1(87)'!Y20</f>
        <v>6</v>
      </c>
      <c r="N21" s="246">
        <f>'HK1(87)'!AB20</f>
        <v>6</v>
      </c>
      <c r="O21" s="246">
        <f>'HK2'!J20</f>
        <v>7</v>
      </c>
      <c r="P21" s="246">
        <f>'HK2'!M20</f>
        <v>7</v>
      </c>
      <c r="Q21" s="246">
        <f>'HK2'!P20</f>
        <v>9</v>
      </c>
      <c r="R21" s="246">
        <f>'HK2'!S20</f>
        <v>5</v>
      </c>
      <c r="S21" s="246">
        <f>'HK2'!V20</f>
        <v>7</v>
      </c>
      <c r="T21" s="246">
        <f>'HK2'!Y20</f>
        <v>9</v>
      </c>
      <c r="U21" s="211">
        <f>ROUND(SUMPRODUCT(H21:T21,$H$9:$T$9)/SUMIF($H21:$T21,"&lt;&gt;M",H$9:$T$9),2)</f>
        <v>6.45</v>
      </c>
      <c r="V21" s="210" t="str">
        <f t="shared" si="3"/>
        <v>TB.Khá</v>
      </c>
      <c r="W21" s="210">
        <f t="shared" si="0"/>
        <v>0</v>
      </c>
      <c r="X21" s="210">
        <f t="shared" si="1"/>
        <v>0</v>
      </c>
      <c r="Y21" s="210" t="str">
        <f t="shared" si="2"/>
        <v>Học tiếp</v>
      </c>
      <c r="AA21" s="214" t="s">
        <v>402</v>
      </c>
      <c r="AB21" s="215">
        <v>4</v>
      </c>
    </row>
    <row r="22" spans="1:28" s="207" customFormat="1" ht="19.5" customHeight="1">
      <c r="A22" s="213">
        <v>13</v>
      </c>
      <c r="B22" s="72" t="s">
        <v>75</v>
      </c>
      <c r="C22" s="145" t="s">
        <v>71</v>
      </c>
      <c r="D22" s="71" t="s">
        <v>74</v>
      </c>
      <c r="E22" s="73" t="s">
        <v>76</v>
      </c>
      <c r="F22" s="71" t="s">
        <v>77</v>
      </c>
      <c r="G22" s="74" t="s">
        <v>17</v>
      </c>
      <c r="H22" s="245">
        <f>'HK1(87)'!J21</f>
        <v>7</v>
      </c>
      <c r="I22" s="246">
        <f>'HK1(87)'!M21</f>
        <v>6</v>
      </c>
      <c r="J22" s="246">
        <f>'HK1(87)'!P21</f>
        <v>5</v>
      </c>
      <c r="K22" s="246">
        <f>'HK1(87)'!S21</f>
        <v>8</v>
      </c>
      <c r="L22" s="247">
        <f>'HK1(87)'!V21</f>
        <v>6</v>
      </c>
      <c r="M22" s="246">
        <f>'HK1(87)'!Y21</f>
        <v>6</v>
      </c>
      <c r="N22" s="246">
        <f>'HK1(87)'!AB21</f>
        <v>5</v>
      </c>
      <c r="O22" s="246">
        <f>'HK2'!J21</f>
        <v>6</v>
      </c>
      <c r="P22" s="246">
        <f>'HK2'!M21</f>
        <v>6</v>
      </c>
      <c r="Q22" s="246">
        <f>'HK2'!P21</f>
        <v>9</v>
      </c>
      <c r="R22" s="246">
        <f>'HK2'!S21</f>
        <v>8</v>
      </c>
      <c r="S22" s="246">
        <f>'HK2'!V21</f>
        <v>6</v>
      </c>
      <c r="T22" s="246">
        <f>'HK2'!Y21</f>
        <v>6</v>
      </c>
      <c r="U22" s="211">
        <f>ROUND(SUMPRODUCT(H22:T22,$H$9:$T$9)/SUMIF($H22:$T22,"&lt;&gt;M",H$9:$T$9),2)</f>
        <v>6.76</v>
      </c>
      <c r="V22" s="210" t="str">
        <f t="shared" si="3"/>
        <v>TB.Khá</v>
      </c>
      <c r="W22" s="210">
        <f t="shared" si="0"/>
        <v>0</v>
      </c>
      <c r="X22" s="210">
        <f t="shared" si="1"/>
        <v>0</v>
      </c>
      <c r="Y22" s="210" t="str">
        <f t="shared" si="2"/>
        <v>Học tiếp</v>
      </c>
      <c r="AA22" s="214" t="s">
        <v>394</v>
      </c>
      <c r="AB22" s="167">
        <v>0</v>
      </c>
    </row>
    <row r="23" spans="1:28" s="207" customFormat="1" ht="19.5" customHeight="1">
      <c r="A23" s="210">
        <v>14</v>
      </c>
      <c r="B23" s="72" t="s">
        <v>79</v>
      </c>
      <c r="C23" s="145" t="s">
        <v>80</v>
      </c>
      <c r="D23" s="71" t="s">
        <v>78</v>
      </c>
      <c r="E23" s="73" t="s">
        <v>81</v>
      </c>
      <c r="F23" s="71" t="s">
        <v>82</v>
      </c>
      <c r="G23" s="74" t="s">
        <v>23</v>
      </c>
      <c r="H23" s="245">
        <f>'HK1(87)'!J22</f>
        <v>5</v>
      </c>
      <c r="I23" s="246">
        <f>'HK1(87)'!M22</f>
        <v>5</v>
      </c>
      <c r="J23" s="246">
        <f>'HK1(87)'!P22</f>
        <v>7</v>
      </c>
      <c r="K23" s="246">
        <f>'HK1(87)'!S22</f>
        <v>7</v>
      </c>
      <c r="L23" s="247">
        <f>'HK1(87)'!V22</f>
        <v>5</v>
      </c>
      <c r="M23" s="246">
        <f>'HK1(87)'!Y22</f>
        <v>7</v>
      </c>
      <c r="N23" s="246">
        <f>'HK1(87)'!AB22</f>
        <v>5</v>
      </c>
      <c r="O23" s="246">
        <f>'HK2'!J22</f>
        <v>5</v>
      </c>
      <c r="P23" s="246">
        <f>'HK2'!M22</f>
        <v>7</v>
      </c>
      <c r="Q23" s="246">
        <f>'HK2'!P22</f>
        <v>6</v>
      </c>
      <c r="R23" s="246">
        <f>'HK2'!S22</f>
        <v>5</v>
      </c>
      <c r="S23" s="246">
        <f>'HK2'!V22</f>
        <v>5</v>
      </c>
      <c r="T23" s="246">
        <f>'HK2'!Y22</f>
        <v>9</v>
      </c>
      <c r="U23" s="211">
        <f>ROUND(SUMPRODUCT(H23:T23,$H$9:$T$9)/SUMIF($H23:$T23,"&lt;&gt;M",H$9:$T$9),2)</f>
        <v>5.86</v>
      </c>
      <c r="V23" s="210" t="str">
        <f t="shared" si="3"/>
        <v>Trung Bình</v>
      </c>
      <c r="W23" s="210">
        <f t="shared" si="0"/>
        <v>0</v>
      </c>
      <c r="X23" s="210">
        <f t="shared" si="1"/>
        <v>0</v>
      </c>
      <c r="Y23" s="210" t="str">
        <f t="shared" si="2"/>
        <v>Học tiếp</v>
      </c>
      <c r="AA23" s="216"/>
      <c r="AB23" s="167"/>
    </row>
    <row r="24" spans="1:28" s="207" customFormat="1" ht="19.5" customHeight="1">
      <c r="A24" s="210">
        <v>15</v>
      </c>
      <c r="B24" s="72" t="s">
        <v>84</v>
      </c>
      <c r="C24" s="145" t="s">
        <v>85</v>
      </c>
      <c r="D24" s="71" t="s">
        <v>83</v>
      </c>
      <c r="E24" s="73" t="s">
        <v>86</v>
      </c>
      <c r="F24" s="71" t="s">
        <v>54</v>
      </c>
      <c r="G24" s="74" t="s">
        <v>17</v>
      </c>
      <c r="H24" s="245">
        <f>'HK1(87)'!J23</f>
        <v>9</v>
      </c>
      <c r="I24" s="246">
        <f>'HK1(87)'!M23</f>
        <v>6</v>
      </c>
      <c r="J24" s="246">
        <f>'HK1(87)'!P23</f>
        <v>6</v>
      </c>
      <c r="K24" s="246">
        <f>'HK1(87)'!S23</f>
        <v>9</v>
      </c>
      <c r="L24" s="247">
        <f>'HK1(87)'!V23</f>
        <v>6</v>
      </c>
      <c r="M24" s="246">
        <f>'HK1(87)'!Y23</f>
        <v>6</v>
      </c>
      <c r="N24" s="246">
        <f>'HK1(87)'!AB23</f>
        <v>7</v>
      </c>
      <c r="O24" s="246">
        <f>'HK2'!J23</f>
        <v>6</v>
      </c>
      <c r="P24" s="246">
        <f>'HK2'!M23</f>
        <v>7</v>
      </c>
      <c r="Q24" s="246">
        <f>'HK2'!P23</f>
        <v>8</v>
      </c>
      <c r="R24" s="246">
        <f>'HK2'!S23</f>
        <v>10</v>
      </c>
      <c r="S24" s="246">
        <f>'HK2'!V23</f>
        <v>7</v>
      </c>
      <c r="T24" s="246">
        <f>'HK2'!Y23</f>
        <v>7</v>
      </c>
      <c r="U24" s="211">
        <f>ROUND(SUMPRODUCT(H24:T24,$H$9:$T$9)/SUMIF($H24:$T24,"&lt;&gt;M",H$9:$T$9),2)</f>
        <v>7.45</v>
      </c>
      <c r="V24" s="210" t="str">
        <f t="shared" si="3"/>
        <v>Khá</v>
      </c>
      <c r="W24" s="210">
        <f t="shared" si="0"/>
        <v>0</v>
      </c>
      <c r="X24" s="210">
        <f t="shared" si="1"/>
        <v>0</v>
      </c>
      <c r="Y24" s="210" t="str">
        <f t="shared" si="2"/>
        <v>Học tiếp</v>
      </c>
      <c r="AA24" s="217"/>
      <c r="AB24" s="167"/>
    </row>
    <row r="25" spans="1:28" s="207" customFormat="1" ht="19.5" customHeight="1">
      <c r="A25" s="213">
        <v>16</v>
      </c>
      <c r="B25" s="72" t="s">
        <v>88</v>
      </c>
      <c r="C25" s="145" t="s">
        <v>89</v>
      </c>
      <c r="D25" s="71" t="s">
        <v>87</v>
      </c>
      <c r="E25" s="73" t="s">
        <v>90</v>
      </c>
      <c r="F25" s="71" t="s">
        <v>30</v>
      </c>
      <c r="G25" s="74" t="s">
        <v>17</v>
      </c>
      <c r="H25" s="245">
        <f>'HK1(87)'!J24</f>
        <v>6</v>
      </c>
      <c r="I25" s="246">
        <f>'HK1(87)'!M24</f>
        <v>7</v>
      </c>
      <c r="J25" s="246">
        <f>'HK1(87)'!P24</f>
        <v>7</v>
      </c>
      <c r="K25" s="246">
        <f>'HK1(87)'!S24</f>
        <v>7</v>
      </c>
      <c r="L25" s="247">
        <f>'HK1(87)'!V24</f>
        <v>5</v>
      </c>
      <c r="M25" s="246">
        <f>'HK1(87)'!Y24</f>
        <v>6</v>
      </c>
      <c r="N25" s="246">
        <f>'HK1(87)'!AB24</f>
        <v>6</v>
      </c>
      <c r="O25" s="246">
        <f>'HK2'!J24</f>
        <v>7</v>
      </c>
      <c r="P25" s="246">
        <f>'HK2'!M24</f>
        <v>8</v>
      </c>
      <c r="Q25" s="246">
        <f>'HK2'!P24</f>
        <v>10</v>
      </c>
      <c r="R25" s="246">
        <f>'HK2'!S24</f>
        <v>6</v>
      </c>
      <c r="S25" s="246">
        <f>'HK2'!V24</f>
        <v>8</v>
      </c>
      <c r="T25" s="246">
        <f>'HK2'!Y24</f>
        <v>8</v>
      </c>
      <c r="U25" s="211">
        <f>ROUND(SUMPRODUCT(H25:T25,$H$9:$T$9)/SUMIF($H25:$T25,"&lt;&gt;M",H$9:$T$9),2)</f>
        <v>7.05</v>
      </c>
      <c r="V25" s="210" t="str">
        <f t="shared" si="3"/>
        <v>Khá</v>
      </c>
      <c r="W25" s="210">
        <f t="shared" si="0"/>
        <v>0</v>
      </c>
      <c r="X25" s="210">
        <f t="shared" si="1"/>
        <v>0</v>
      </c>
      <c r="Y25" s="210" t="str">
        <f t="shared" si="2"/>
        <v>Học tiếp</v>
      </c>
      <c r="AA25" s="217"/>
      <c r="AB25" s="167"/>
    </row>
    <row r="26" spans="1:28" s="207" customFormat="1" ht="19.5" customHeight="1">
      <c r="A26" s="210">
        <v>17</v>
      </c>
      <c r="B26" s="72" t="s">
        <v>92</v>
      </c>
      <c r="C26" s="145" t="s">
        <v>93</v>
      </c>
      <c r="D26" s="71" t="s">
        <v>91</v>
      </c>
      <c r="E26" s="73" t="s">
        <v>94</v>
      </c>
      <c r="F26" s="71" t="s">
        <v>49</v>
      </c>
      <c r="G26" s="74" t="s">
        <v>17</v>
      </c>
      <c r="H26" s="245">
        <f>'HK1(87)'!J25</f>
        <v>6</v>
      </c>
      <c r="I26" s="246">
        <f>'HK1(87)'!M25</f>
        <v>8</v>
      </c>
      <c r="J26" s="246">
        <f>'HK1(87)'!P25</f>
        <v>7</v>
      </c>
      <c r="K26" s="246">
        <f>'HK1(87)'!S25</f>
        <v>5</v>
      </c>
      <c r="L26" s="247">
        <f>'HK1(87)'!V25</f>
        <v>5</v>
      </c>
      <c r="M26" s="246">
        <f>'HK1(87)'!Y25</f>
        <v>5</v>
      </c>
      <c r="N26" s="246">
        <f>'HK1(87)'!AB25</f>
        <v>5</v>
      </c>
      <c r="O26" s="246">
        <f>'HK2'!J25</f>
        <v>6</v>
      </c>
      <c r="P26" s="246">
        <f>'HK2'!M25</f>
        <v>8</v>
      </c>
      <c r="Q26" s="246">
        <f>'HK2'!P25</f>
        <v>5</v>
      </c>
      <c r="R26" s="246">
        <f>'HK2'!S25</f>
        <v>6</v>
      </c>
      <c r="S26" s="246">
        <f>'HK2'!V25</f>
        <v>6</v>
      </c>
      <c r="T26" s="246">
        <f>'HK2'!Y25</f>
        <v>7</v>
      </c>
      <c r="U26" s="211">
        <f>ROUND(SUMPRODUCT(H26:T26,$H$9:$T$9)/SUMIF($H26:$T26,"&lt;&gt;M",H$9:$T$9),2)</f>
        <v>6.07</v>
      </c>
      <c r="V26" s="210" t="str">
        <f t="shared" si="3"/>
        <v>TB.Khá</v>
      </c>
      <c r="W26" s="210">
        <f t="shared" si="0"/>
        <v>0</v>
      </c>
      <c r="X26" s="210">
        <f t="shared" si="1"/>
        <v>0</v>
      </c>
      <c r="Y26" s="210" t="str">
        <f t="shared" si="2"/>
        <v>Học tiếp</v>
      </c>
      <c r="AA26" s="181"/>
      <c r="AB26" s="167"/>
    </row>
    <row r="27" spans="1:28" s="207" customFormat="1" ht="19.5" customHeight="1">
      <c r="A27" s="210">
        <v>18</v>
      </c>
      <c r="B27" s="72" t="s">
        <v>96</v>
      </c>
      <c r="C27" s="145" t="s">
        <v>97</v>
      </c>
      <c r="D27" s="71" t="s">
        <v>95</v>
      </c>
      <c r="E27" s="73" t="s">
        <v>98</v>
      </c>
      <c r="F27" s="71" t="s">
        <v>99</v>
      </c>
      <c r="G27" s="74" t="s">
        <v>23</v>
      </c>
      <c r="H27" s="245">
        <f>'HK1(87)'!J26</f>
        <v>6</v>
      </c>
      <c r="I27" s="246">
        <f>'HK1(87)'!M26</f>
        <v>6</v>
      </c>
      <c r="J27" s="246">
        <f>'HK1(87)'!P26</f>
        <v>6</v>
      </c>
      <c r="K27" s="246">
        <f>'HK1(87)'!S26</f>
        <v>6</v>
      </c>
      <c r="L27" s="247">
        <f>'HK1(87)'!V26</f>
        <v>6</v>
      </c>
      <c r="M27" s="246">
        <f>'HK1(87)'!Y26</f>
        <v>5</v>
      </c>
      <c r="N27" s="246">
        <f>'HK1(87)'!AB26</f>
        <v>6</v>
      </c>
      <c r="O27" s="246">
        <f>'HK2'!J26</f>
        <v>6</v>
      </c>
      <c r="P27" s="246">
        <f>'HK2'!M26</f>
        <v>7</v>
      </c>
      <c r="Q27" s="246">
        <f>'HK2'!P26</f>
        <v>10</v>
      </c>
      <c r="R27" s="246">
        <f>'HK2'!S26</f>
        <v>5</v>
      </c>
      <c r="S27" s="246">
        <f>'HK2'!V26</f>
        <v>8</v>
      </c>
      <c r="T27" s="246">
        <f>'HK2'!Y26</f>
        <v>10</v>
      </c>
      <c r="U27" s="211">
        <f>ROUND(SUMPRODUCT(H27:T27,$H$9:$T$9)/SUMIF($H27:$T27,"&lt;&gt;M",H$9:$T$9),2)</f>
        <v>6.5</v>
      </c>
      <c r="V27" s="210" t="str">
        <f t="shared" si="3"/>
        <v>TB.Khá</v>
      </c>
      <c r="W27" s="210">
        <f t="shared" si="0"/>
        <v>0</v>
      </c>
      <c r="X27" s="210">
        <f t="shared" si="1"/>
        <v>0</v>
      </c>
      <c r="Y27" s="210" t="str">
        <f t="shared" si="2"/>
        <v>Học tiếp</v>
      </c>
      <c r="AA27" s="181"/>
      <c r="AB27" s="167"/>
    </row>
    <row r="28" spans="1:28" s="207" customFormat="1" ht="19.5" customHeight="1">
      <c r="A28" s="213">
        <v>19</v>
      </c>
      <c r="B28" s="72" t="s">
        <v>101</v>
      </c>
      <c r="C28" s="145" t="s">
        <v>102</v>
      </c>
      <c r="D28" s="71" t="s">
        <v>100</v>
      </c>
      <c r="E28" s="73" t="s">
        <v>103</v>
      </c>
      <c r="F28" s="71" t="s">
        <v>54</v>
      </c>
      <c r="G28" s="74" t="s">
        <v>17</v>
      </c>
      <c r="H28" s="245">
        <f>'HK1(87)'!J27</f>
        <v>8</v>
      </c>
      <c r="I28" s="246">
        <f>'HK1(87)'!M27</f>
        <v>7</v>
      </c>
      <c r="J28" s="246">
        <f>'HK1(87)'!P27</f>
        <v>7</v>
      </c>
      <c r="K28" s="246">
        <f>'HK1(87)'!S27</f>
        <v>7</v>
      </c>
      <c r="L28" s="247">
        <f>'HK1(87)'!V27</f>
        <v>6</v>
      </c>
      <c r="M28" s="246">
        <f>'HK1(87)'!Y27</f>
        <v>7</v>
      </c>
      <c r="N28" s="246">
        <f>'HK1(87)'!AB27</f>
        <v>5</v>
      </c>
      <c r="O28" s="246">
        <f>'HK2'!J27</f>
        <v>7</v>
      </c>
      <c r="P28" s="246">
        <f>'HK2'!M27</f>
        <v>8</v>
      </c>
      <c r="Q28" s="246">
        <f>'HK2'!P27</f>
        <v>9</v>
      </c>
      <c r="R28" s="246">
        <f>'HK2'!S27</f>
        <v>7</v>
      </c>
      <c r="S28" s="246">
        <f>'HK2'!V27</f>
        <v>8</v>
      </c>
      <c r="T28" s="246">
        <f>'HK2'!Y27</f>
        <v>8</v>
      </c>
      <c r="U28" s="211">
        <f>ROUND(SUMPRODUCT(H28:T28,$H$9:$T$9)/SUMIF($H28:$T28,"&lt;&gt;M",H$9:$T$9),2)</f>
        <v>7.38</v>
      </c>
      <c r="V28" s="210" t="str">
        <f t="shared" si="3"/>
        <v>Khá</v>
      </c>
      <c r="W28" s="210">
        <f t="shared" si="0"/>
        <v>0</v>
      </c>
      <c r="X28" s="210">
        <f t="shared" si="1"/>
        <v>0</v>
      </c>
      <c r="Y28" s="210" t="str">
        <f t="shared" si="2"/>
        <v>Học tiếp</v>
      </c>
      <c r="AA28" s="181"/>
      <c r="AB28" s="167"/>
    </row>
    <row r="29" spans="1:28" s="207" customFormat="1" ht="19.5" customHeight="1">
      <c r="A29" s="210">
        <v>20</v>
      </c>
      <c r="B29" s="72" t="s">
        <v>105</v>
      </c>
      <c r="C29" s="145" t="s">
        <v>106</v>
      </c>
      <c r="D29" s="71" t="s">
        <v>104</v>
      </c>
      <c r="E29" s="73" t="s">
        <v>107</v>
      </c>
      <c r="F29" s="71" t="s">
        <v>73</v>
      </c>
      <c r="G29" s="74" t="s">
        <v>17</v>
      </c>
      <c r="H29" s="245">
        <f>'HK1(87)'!J28</f>
        <v>7</v>
      </c>
      <c r="I29" s="246">
        <f>'HK1(87)'!M28</f>
        <v>7</v>
      </c>
      <c r="J29" s="246">
        <f>'HK1(87)'!P28</f>
        <v>7</v>
      </c>
      <c r="K29" s="246">
        <f>'HK1(87)'!S28</f>
        <v>7</v>
      </c>
      <c r="L29" s="247">
        <f>'HK1(87)'!V28</f>
        <v>7</v>
      </c>
      <c r="M29" s="246">
        <f>'HK1(87)'!Y28</f>
        <v>6</v>
      </c>
      <c r="N29" s="246">
        <f>'HK1(87)'!AB28</f>
        <v>7</v>
      </c>
      <c r="O29" s="246">
        <f>'HK2'!J28</f>
        <v>7</v>
      </c>
      <c r="P29" s="246">
        <f>'HK2'!M28</f>
        <v>8</v>
      </c>
      <c r="Q29" s="246">
        <f>'HK2'!P28</f>
        <v>10</v>
      </c>
      <c r="R29" s="246">
        <f>'HK2'!S28</f>
        <v>7</v>
      </c>
      <c r="S29" s="246">
        <f>'HK2'!V28</f>
        <v>7</v>
      </c>
      <c r="T29" s="246">
        <f>'HK2'!Y28</f>
        <v>6</v>
      </c>
      <c r="U29" s="211">
        <f>ROUND(SUMPRODUCT(H29:T29,$H$9:$T$9)/SUMIF($H29:$T29,"&lt;&gt;M",H$9:$T$9),2)</f>
        <v>7.33</v>
      </c>
      <c r="V29" s="210" t="str">
        <f t="shared" si="3"/>
        <v>Khá</v>
      </c>
      <c r="W29" s="210">
        <f t="shared" si="0"/>
        <v>0</v>
      </c>
      <c r="X29" s="210">
        <f t="shared" si="1"/>
        <v>0</v>
      </c>
      <c r="Y29" s="210" t="str">
        <f t="shared" si="2"/>
        <v>Học tiếp</v>
      </c>
      <c r="AA29" s="181"/>
      <c r="AB29" s="167"/>
    </row>
    <row r="30" spans="1:28" s="207" customFormat="1" ht="19.5" customHeight="1">
      <c r="A30" s="210">
        <v>21</v>
      </c>
      <c r="B30" s="72" t="s">
        <v>88</v>
      </c>
      <c r="C30" s="145" t="s">
        <v>106</v>
      </c>
      <c r="D30" s="71" t="s">
        <v>108</v>
      </c>
      <c r="E30" s="73" t="s">
        <v>109</v>
      </c>
      <c r="F30" s="71" t="s">
        <v>68</v>
      </c>
      <c r="G30" s="74" t="s">
        <v>17</v>
      </c>
      <c r="H30" s="245">
        <f>'HK1(87)'!J29</f>
        <v>9</v>
      </c>
      <c r="I30" s="246">
        <f>'HK1(87)'!M29</f>
        <v>7</v>
      </c>
      <c r="J30" s="246">
        <f>'HK1(87)'!P29</f>
        <v>7</v>
      </c>
      <c r="K30" s="246">
        <f>'HK1(87)'!S29</f>
        <v>7</v>
      </c>
      <c r="L30" s="247">
        <f>'HK1(87)'!V29</f>
        <v>6</v>
      </c>
      <c r="M30" s="246">
        <f>'HK1(87)'!Y29</f>
        <v>7</v>
      </c>
      <c r="N30" s="246">
        <f>'HK1(87)'!AB29</f>
        <v>8</v>
      </c>
      <c r="O30" s="246">
        <f>'HK2'!J29</f>
        <v>8</v>
      </c>
      <c r="P30" s="246">
        <f>'HK2'!M29</f>
        <v>8</v>
      </c>
      <c r="Q30" s="246">
        <f>'HK2'!P29</f>
        <v>10</v>
      </c>
      <c r="R30" s="246">
        <f>'HK2'!S29</f>
        <v>7</v>
      </c>
      <c r="S30" s="246">
        <f>'HK2'!V29</f>
        <v>8</v>
      </c>
      <c r="T30" s="246">
        <f>'HK2'!Y29</f>
        <v>8</v>
      </c>
      <c r="U30" s="211">
        <f>ROUND(SUMPRODUCT(H30:T30,$H$9:$T$9)/SUMIF($H30:$T30,"&lt;&gt;M",H$9:$T$9),2)</f>
        <v>7.62</v>
      </c>
      <c r="V30" s="210" t="str">
        <f t="shared" si="3"/>
        <v>Khá</v>
      </c>
      <c r="W30" s="210">
        <f t="shared" si="0"/>
        <v>0</v>
      </c>
      <c r="X30" s="210">
        <f t="shared" si="1"/>
        <v>0</v>
      </c>
      <c r="Y30" s="210" t="str">
        <f t="shared" si="2"/>
        <v>Học tiếp</v>
      </c>
      <c r="AA30" s="181"/>
      <c r="AB30" s="167"/>
    </row>
    <row r="31" spans="1:28" s="207" customFormat="1" ht="19.5" customHeight="1">
      <c r="A31" s="213">
        <v>22</v>
      </c>
      <c r="B31" s="72" t="s">
        <v>111</v>
      </c>
      <c r="C31" s="145" t="s">
        <v>112</v>
      </c>
      <c r="D31" s="71" t="s">
        <v>110</v>
      </c>
      <c r="E31" s="73" t="s">
        <v>113</v>
      </c>
      <c r="F31" s="71" t="s">
        <v>114</v>
      </c>
      <c r="G31" s="74" t="s">
        <v>23</v>
      </c>
      <c r="H31" s="245">
        <f>'HK1(87)'!J30</f>
        <v>7</v>
      </c>
      <c r="I31" s="246">
        <f>'HK1(87)'!M30</f>
        <v>7</v>
      </c>
      <c r="J31" s="246">
        <f>'HK1(87)'!P30</f>
        <v>6</v>
      </c>
      <c r="K31" s="246">
        <f>'HK1(87)'!S30</f>
        <v>7</v>
      </c>
      <c r="L31" s="247">
        <f>'HK1(87)'!V30</f>
        <v>6</v>
      </c>
      <c r="M31" s="246">
        <f>'HK1(87)'!Y30</f>
        <v>6</v>
      </c>
      <c r="N31" s="246">
        <f>'HK1(87)'!AB30</f>
        <v>5</v>
      </c>
      <c r="O31" s="246">
        <f>'HK2'!J30</f>
        <v>7</v>
      </c>
      <c r="P31" s="246">
        <f>'HK2'!M30</f>
        <v>7</v>
      </c>
      <c r="Q31" s="246">
        <f>'HK2'!P30</f>
        <v>9</v>
      </c>
      <c r="R31" s="246">
        <f>'HK2'!S30</f>
        <v>7</v>
      </c>
      <c r="S31" s="246">
        <f>'HK2'!V30</f>
        <v>6</v>
      </c>
      <c r="T31" s="246">
        <f>'HK2'!Y30</f>
        <v>8</v>
      </c>
      <c r="U31" s="211">
        <f>ROUND(SUMPRODUCT(H31:T31,$H$9:$T$9)/SUMIF($H31:$T31,"&lt;&gt;M",H$9:$T$9),2)</f>
        <v>6.86</v>
      </c>
      <c r="V31" s="210" t="str">
        <f t="shared" si="3"/>
        <v>TB.Khá</v>
      </c>
      <c r="W31" s="210">
        <f t="shared" si="0"/>
        <v>0</v>
      </c>
      <c r="X31" s="210">
        <f t="shared" si="1"/>
        <v>0</v>
      </c>
      <c r="Y31" s="210" t="str">
        <f t="shared" si="2"/>
        <v>Học tiếp</v>
      </c>
      <c r="AA31" s="181"/>
      <c r="AB31" s="167"/>
    </row>
    <row r="32" spans="1:28" s="207" customFormat="1" ht="19.5" customHeight="1">
      <c r="A32" s="210">
        <v>23</v>
      </c>
      <c r="B32" s="72" t="s">
        <v>116</v>
      </c>
      <c r="C32" s="145" t="s">
        <v>117</v>
      </c>
      <c r="D32" s="71" t="s">
        <v>115</v>
      </c>
      <c r="E32" s="73" t="s">
        <v>118</v>
      </c>
      <c r="F32" s="71" t="s">
        <v>485</v>
      </c>
      <c r="G32" s="74" t="s">
        <v>17</v>
      </c>
      <c r="H32" s="245">
        <f>'HK1(87)'!J31</f>
        <v>7</v>
      </c>
      <c r="I32" s="246">
        <f>'HK1(87)'!M31</f>
        <v>7</v>
      </c>
      <c r="J32" s="246">
        <f>'HK1(87)'!P31</f>
        <v>8</v>
      </c>
      <c r="K32" s="246">
        <f>'HK1(87)'!S31</f>
        <v>8</v>
      </c>
      <c r="L32" s="247">
        <f>'HK1(87)'!V31</f>
        <v>5</v>
      </c>
      <c r="M32" s="246">
        <f>'HK1(87)'!Y31</f>
        <v>7</v>
      </c>
      <c r="N32" s="246">
        <f>'HK1(87)'!AB31</f>
        <v>6</v>
      </c>
      <c r="O32" s="246">
        <f>'HK2'!J31</f>
        <v>7</v>
      </c>
      <c r="P32" s="246">
        <f>'HK2'!M31</f>
        <v>7</v>
      </c>
      <c r="Q32" s="246">
        <f>'HK2'!P31</f>
        <v>10</v>
      </c>
      <c r="R32" s="246">
        <f>'HK2'!S31</f>
        <v>8</v>
      </c>
      <c r="S32" s="246">
        <f>'HK2'!V31</f>
        <v>7</v>
      </c>
      <c r="T32" s="246">
        <f>'HK2'!Y31</f>
        <v>8</v>
      </c>
      <c r="U32" s="211">
        <f>ROUND(SUMPRODUCT(H32:T32,$H$9:$T$9)/SUMIF($H32:$T32,"&lt;&gt;M",H$9:$T$9),2)</f>
        <v>7.4</v>
      </c>
      <c r="V32" s="210" t="str">
        <f t="shared" si="3"/>
        <v>Khá</v>
      </c>
      <c r="W32" s="210">
        <f t="shared" si="0"/>
        <v>0</v>
      </c>
      <c r="X32" s="210">
        <f t="shared" si="1"/>
        <v>0</v>
      </c>
      <c r="Y32" s="210" t="str">
        <f t="shared" si="2"/>
        <v>Học tiếp</v>
      </c>
      <c r="AA32" s="181"/>
      <c r="AB32" s="167"/>
    </row>
    <row r="33" spans="1:28" s="207" customFormat="1" ht="19.5" customHeight="1">
      <c r="A33" s="213">
        <v>24</v>
      </c>
      <c r="B33" s="72" t="s">
        <v>121</v>
      </c>
      <c r="C33" s="145" t="s">
        <v>117</v>
      </c>
      <c r="D33" s="71" t="s">
        <v>120</v>
      </c>
      <c r="E33" s="73" t="s">
        <v>122</v>
      </c>
      <c r="F33" s="71" t="s">
        <v>30</v>
      </c>
      <c r="G33" s="74" t="s">
        <v>17</v>
      </c>
      <c r="H33" s="245">
        <f>'HK1(87)'!J32</f>
        <v>8</v>
      </c>
      <c r="I33" s="246">
        <f>'HK1(87)'!M32</f>
        <v>8</v>
      </c>
      <c r="J33" s="246">
        <f>'HK1(87)'!P32</f>
        <v>7</v>
      </c>
      <c r="K33" s="246">
        <f>'HK1(87)'!S32</f>
        <v>9</v>
      </c>
      <c r="L33" s="247">
        <f>'HK1(87)'!V32</f>
        <v>6</v>
      </c>
      <c r="M33" s="246">
        <f>'HK1(87)'!Y32</f>
        <v>6</v>
      </c>
      <c r="N33" s="246">
        <f>'HK1(87)'!AB32</f>
        <v>5</v>
      </c>
      <c r="O33" s="246">
        <f>'HK2'!J32</f>
        <v>7</v>
      </c>
      <c r="P33" s="246">
        <f>'HK2'!M32</f>
        <v>7</v>
      </c>
      <c r="Q33" s="246">
        <f>'HK2'!P32</f>
        <v>7</v>
      </c>
      <c r="R33" s="246">
        <f>'HK2'!S32</f>
        <v>9</v>
      </c>
      <c r="S33" s="246">
        <f>'HK2'!V32</f>
        <v>7</v>
      </c>
      <c r="T33" s="246">
        <f>'HK2'!Y32</f>
        <v>7</v>
      </c>
      <c r="U33" s="211">
        <f>ROUND(SUMPRODUCT(H33:T33,$H$9:$T$9)/SUMIF($H33:$T33,"&lt;&gt;M",H$9:$T$9),2)</f>
        <v>7.45</v>
      </c>
      <c r="V33" s="210" t="str">
        <f>IF(U33&gt;=9,"Xuất Sắc",IF(U33&gt;=8,"Giỏi",IF(U33&gt;=7,"Khá",IF(U33&gt;=6,"TB.Khá",IF(U33&gt;=5,"Trung Bình",IF(U33&gt;=4,"Yếu","Kém"))))))</f>
        <v>Khá</v>
      </c>
      <c r="W33" s="210">
        <f t="shared" si="0"/>
        <v>0</v>
      </c>
      <c r="X33" s="210">
        <f t="shared" si="1"/>
        <v>0</v>
      </c>
      <c r="Y33" s="210" t="str">
        <f t="shared" si="2"/>
        <v>Học tiếp</v>
      </c>
      <c r="AA33" s="181"/>
      <c r="AB33" s="167"/>
    </row>
    <row r="34" spans="1:28" s="207" customFormat="1" ht="19.5" customHeight="1">
      <c r="A34" s="210">
        <v>25</v>
      </c>
      <c r="B34" s="72" t="s">
        <v>124</v>
      </c>
      <c r="C34" s="145" t="s">
        <v>125</v>
      </c>
      <c r="D34" s="71" t="s">
        <v>123</v>
      </c>
      <c r="E34" s="73" t="s">
        <v>126</v>
      </c>
      <c r="F34" s="71" t="s">
        <v>127</v>
      </c>
      <c r="G34" s="74" t="s">
        <v>23</v>
      </c>
      <c r="H34" s="245">
        <f>'HK1(87)'!J33</f>
        <v>0</v>
      </c>
      <c r="I34" s="246">
        <f>'HK1(87)'!M33</f>
        <v>0</v>
      </c>
      <c r="J34" s="246">
        <f>'HK1(87)'!P33</f>
        <v>0</v>
      </c>
      <c r="K34" s="246">
        <f>'HK1(87)'!S33</f>
        <v>0</v>
      </c>
      <c r="L34" s="247">
        <f>'HK1(87)'!V33</f>
        <v>2</v>
      </c>
      <c r="M34" s="246">
        <f>'HK1(87)'!Y33</f>
        <v>2</v>
      </c>
      <c r="N34" s="246">
        <f>'HK1(87)'!AB33</f>
        <v>4</v>
      </c>
      <c r="O34" s="246">
        <f>'HK2'!J33</f>
        <v>4</v>
      </c>
      <c r="P34" s="246">
        <f>'HK2'!M33</f>
        <v>5</v>
      </c>
      <c r="Q34" s="246">
        <f>'HK2'!P33</f>
        <v>3</v>
      </c>
      <c r="R34" s="246">
        <f>'HK2'!S33</f>
        <v>0</v>
      </c>
      <c r="S34" s="246">
        <f>'HK2'!V33</f>
        <v>0</v>
      </c>
      <c r="T34" s="246">
        <f>'HK2'!Y33</f>
        <v>0</v>
      </c>
      <c r="U34" s="211">
        <f>ROUND(SUMPRODUCT(H34:T34,$H$9:$T$9)/SUMIF($H34:$T34,"&lt;&gt;M",H$9:$T$9),2)</f>
        <v>1.5</v>
      </c>
      <c r="V34" s="210" t="str">
        <f aca="true" t="shared" si="4" ref="V34:V65">IF(U34&gt;=9,"Xuất Sắc",IF(U34&gt;=8,"Giỏi",IF(U34&gt;=7,"Khá",IF(U34&gt;=6,"TB.Khá",IF(U34&gt;=5,"Trung Bình",IF(U34&gt;=4,"Yếu","Kém"))))))</f>
        <v>Kém</v>
      </c>
      <c r="W34" s="210">
        <f t="shared" si="0"/>
        <v>12</v>
      </c>
      <c r="X34" s="210">
        <f t="shared" si="1"/>
        <v>37</v>
      </c>
      <c r="Y34" s="285" t="str">
        <f t="shared" si="2"/>
        <v>Thôi học</v>
      </c>
      <c r="AA34" s="181"/>
      <c r="AB34" s="167"/>
    </row>
    <row r="35" spans="1:28" s="207" customFormat="1" ht="19.5" customHeight="1">
      <c r="A35" s="213">
        <v>26</v>
      </c>
      <c r="B35" s="72" t="s">
        <v>70</v>
      </c>
      <c r="C35" s="145" t="s">
        <v>129</v>
      </c>
      <c r="D35" s="71" t="s">
        <v>128</v>
      </c>
      <c r="E35" s="73" t="s">
        <v>130</v>
      </c>
      <c r="F35" s="71" t="s">
        <v>131</v>
      </c>
      <c r="G35" s="74" t="s">
        <v>17</v>
      </c>
      <c r="H35" s="245">
        <f>'HK1(87)'!J34</f>
        <v>6</v>
      </c>
      <c r="I35" s="246">
        <f>'HK1(87)'!M34</f>
        <v>7</v>
      </c>
      <c r="J35" s="246">
        <f>'HK1(87)'!P34</f>
        <v>6</v>
      </c>
      <c r="K35" s="246">
        <f>'HK1(87)'!S34</f>
        <v>5</v>
      </c>
      <c r="L35" s="247">
        <f>'HK1(87)'!V34</f>
        <v>6</v>
      </c>
      <c r="M35" s="246">
        <f>'HK1(87)'!Y34</f>
        <v>5</v>
      </c>
      <c r="N35" s="246">
        <f>'HK1(87)'!AB34</f>
        <v>6</v>
      </c>
      <c r="O35" s="246">
        <f>'HK2'!J34</f>
        <v>5</v>
      </c>
      <c r="P35" s="246">
        <f>'HK2'!M34</f>
        <v>6</v>
      </c>
      <c r="Q35" s="246">
        <f>'HK2'!P34</f>
        <v>5</v>
      </c>
      <c r="R35" s="246">
        <f>'HK2'!S34</f>
        <v>6</v>
      </c>
      <c r="S35" s="246">
        <f>'HK2'!V34</f>
        <v>7</v>
      </c>
      <c r="T35" s="246">
        <f>'HK2'!Y34</f>
        <v>9</v>
      </c>
      <c r="U35" s="211">
        <f>ROUND(SUMPRODUCT(H35:T35,$H$9:$T$9)/SUMIF($H35:$T35,"&lt;&gt;M",H$9:$T$9),2)</f>
        <v>5.81</v>
      </c>
      <c r="V35" s="210" t="str">
        <f t="shared" si="4"/>
        <v>Trung Bình</v>
      </c>
      <c r="W35" s="210">
        <f t="shared" si="0"/>
        <v>0</v>
      </c>
      <c r="X35" s="210">
        <f t="shared" si="1"/>
        <v>0</v>
      </c>
      <c r="Y35" s="210" t="str">
        <f t="shared" si="2"/>
        <v>Học tiếp</v>
      </c>
      <c r="AA35" s="181"/>
      <c r="AB35" s="167"/>
    </row>
    <row r="36" spans="1:28" s="270" customFormat="1" ht="19.5" customHeight="1">
      <c r="A36" s="260">
        <v>27</v>
      </c>
      <c r="B36" s="261" t="s">
        <v>133</v>
      </c>
      <c r="C36" s="262" t="s">
        <v>134</v>
      </c>
      <c r="D36" s="263" t="s">
        <v>132</v>
      </c>
      <c r="E36" s="264" t="s">
        <v>135</v>
      </c>
      <c r="F36" s="263" t="s">
        <v>136</v>
      </c>
      <c r="G36" s="265" t="s">
        <v>17</v>
      </c>
      <c r="H36" s="266">
        <f>'HK1(87)'!J35</f>
        <v>7</v>
      </c>
      <c r="I36" s="267">
        <f>'HK1(87)'!M35</f>
        <v>0</v>
      </c>
      <c r="J36" s="267">
        <f>'HK1(87)'!P35</f>
        <v>6</v>
      </c>
      <c r="K36" s="267">
        <f>'HK1(87)'!S35</f>
        <v>5</v>
      </c>
      <c r="L36" s="268">
        <f>'HK1(87)'!V35</f>
        <v>6</v>
      </c>
      <c r="M36" s="267">
        <f>'HK1(87)'!Y35</f>
        <v>7</v>
      </c>
      <c r="N36" s="267">
        <f>'HK1(87)'!AB35</f>
        <v>8</v>
      </c>
      <c r="O36" s="267">
        <f>'HK2'!J35</f>
        <v>6</v>
      </c>
      <c r="P36" s="267">
        <f>'HK2'!M35</f>
        <v>5</v>
      </c>
      <c r="Q36" s="267">
        <f>'HK2'!P35</f>
        <v>7</v>
      </c>
      <c r="R36" s="267">
        <f>'HK2'!S35</f>
        <v>4</v>
      </c>
      <c r="S36" s="267">
        <f>'HK2'!V35</f>
        <v>5</v>
      </c>
      <c r="T36" s="267">
        <f>'HK2'!Y35</f>
        <v>6</v>
      </c>
      <c r="U36" s="269">
        <f>ROUND(SUMPRODUCT(H36:T36,$H$9:$T$9)/SUMIF($H36:$T36,"&lt;&gt;M",H$9:$T$9),2)</f>
        <v>5.24</v>
      </c>
      <c r="V36" s="260" t="str">
        <f t="shared" si="4"/>
        <v>Trung Bình</v>
      </c>
      <c r="W36" s="260">
        <f t="shared" si="0"/>
        <v>2</v>
      </c>
      <c r="X36" s="260">
        <f t="shared" si="1"/>
        <v>8</v>
      </c>
      <c r="Y36" s="260" t="str">
        <f t="shared" si="2"/>
        <v>Học tiếp</v>
      </c>
      <c r="AA36" s="271"/>
      <c r="AB36" s="272"/>
    </row>
    <row r="37" spans="1:28" s="207" customFormat="1" ht="19.5" customHeight="1">
      <c r="A37" s="213">
        <v>28</v>
      </c>
      <c r="B37" s="72" t="s">
        <v>88</v>
      </c>
      <c r="C37" s="145" t="s">
        <v>138</v>
      </c>
      <c r="D37" s="71" t="s">
        <v>137</v>
      </c>
      <c r="E37" s="73" t="s">
        <v>139</v>
      </c>
      <c r="F37" s="71" t="s">
        <v>140</v>
      </c>
      <c r="G37" s="74" t="s">
        <v>17</v>
      </c>
      <c r="H37" s="245">
        <f>'HK1(87)'!J36</f>
        <v>5</v>
      </c>
      <c r="I37" s="246">
        <f>'HK1(87)'!M36</f>
        <v>8</v>
      </c>
      <c r="J37" s="246">
        <f>'HK1(87)'!P36</f>
        <v>6</v>
      </c>
      <c r="K37" s="246">
        <f>'HK1(87)'!S36</f>
        <v>5</v>
      </c>
      <c r="L37" s="247">
        <f>'HK1(87)'!V36</f>
        <v>7</v>
      </c>
      <c r="M37" s="246">
        <f>'HK1(87)'!Y36</f>
        <v>7</v>
      </c>
      <c r="N37" s="246">
        <f>'HK1(87)'!AB36</f>
        <v>5</v>
      </c>
      <c r="O37" s="246">
        <f>'HK2'!J36</f>
        <v>7</v>
      </c>
      <c r="P37" s="246">
        <f>'HK2'!M36</f>
        <v>8</v>
      </c>
      <c r="Q37" s="246">
        <f>'HK2'!P36</f>
        <v>7</v>
      </c>
      <c r="R37" s="246">
        <f>'HK2'!S36</f>
        <v>7</v>
      </c>
      <c r="S37" s="246">
        <f>'HK2'!V36</f>
        <v>8</v>
      </c>
      <c r="T37" s="246">
        <f>'HK2'!Y36</f>
        <v>8</v>
      </c>
      <c r="U37" s="211">
        <f>ROUND(SUMPRODUCT(H37:T37,$H$9:$T$9)/SUMIF($H37:$T37,"&lt;&gt;M",H$9:$T$9),2)</f>
        <v>6.83</v>
      </c>
      <c r="V37" s="210" t="str">
        <f t="shared" si="4"/>
        <v>TB.Khá</v>
      </c>
      <c r="W37" s="210">
        <f t="shared" si="0"/>
        <v>0</v>
      </c>
      <c r="X37" s="210">
        <f t="shared" si="1"/>
        <v>0</v>
      </c>
      <c r="Y37" s="210" t="str">
        <f t="shared" si="2"/>
        <v>Học tiếp</v>
      </c>
      <c r="AA37" s="181"/>
      <c r="AB37" s="167"/>
    </row>
    <row r="38" spans="1:28" s="207" customFormat="1" ht="19.5" customHeight="1">
      <c r="A38" s="210">
        <v>29</v>
      </c>
      <c r="B38" s="72" t="s">
        <v>142</v>
      </c>
      <c r="C38" s="145" t="s">
        <v>143</v>
      </c>
      <c r="D38" s="71" t="s">
        <v>141</v>
      </c>
      <c r="E38" s="73" t="s">
        <v>144</v>
      </c>
      <c r="F38" s="71" t="s">
        <v>64</v>
      </c>
      <c r="G38" s="74" t="s">
        <v>17</v>
      </c>
      <c r="H38" s="245">
        <f>'HK1(87)'!J37</f>
        <v>7</v>
      </c>
      <c r="I38" s="246">
        <f>'HK1(87)'!M37</f>
        <v>7</v>
      </c>
      <c r="J38" s="246">
        <f>'HK1(87)'!P37</f>
        <v>6</v>
      </c>
      <c r="K38" s="246">
        <f>'HK1(87)'!S37</f>
        <v>4</v>
      </c>
      <c r="L38" s="247">
        <f>'HK1(87)'!V37</f>
        <v>5</v>
      </c>
      <c r="M38" s="246">
        <f>'HK1(87)'!Y37</f>
        <v>6</v>
      </c>
      <c r="N38" s="246">
        <f>'HK1(87)'!AB37</f>
        <v>5</v>
      </c>
      <c r="O38" s="246">
        <f>'HK2'!J37</f>
        <v>4</v>
      </c>
      <c r="P38" s="246">
        <f>'HK2'!M37</f>
        <v>7</v>
      </c>
      <c r="Q38" s="246">
        <f>'HK2'!P37</f>
        <v>7</v>
      </c>
      <c r="R38" s="246">
        <f>'HK2'!S37</f>
        <v>3</v>
      </c>
      <c r="S38" s="246">
        <f>'HK2'!V37</f>
        <v>6</v>
      </c>
      <c r="T38" s="246">
        <f>'HK2'!Y37</f>
        <v>5</v>
      </c>
      <c r="U38" s="211">
        <f>ROUND(SUMPRODUCT(H38:T38,$H$9:$T$9)/SUMIF($H38:$T38,"&lt;&gt;M",H$9:$T$9),2)</f>
        <v>5.52</v>
      </c>
      <c r="V38" s="210" t="str">
        <f t="shared" si="4"/>
        <v>Trung Bình</v>
      </c>
      <c r="W38" s="210">
        <f t="shared" si="0"/>
        <v>3</v>
      </c>
      <c r="X38" s="210">
        <f t="shared" si="1"/>
        <v>13</v>
      </c>
      <c r="Y38" s="210" t="str">
        <f t="shared" si="2"/>
        <v>Học tiếp</v>
      </c>
      <c r="AA38" s="181"/>
      <c r="AB38" s="167"/>
    </row>
    <row r="39" spans="1:28" s="207" customFormat="1" ht="19.5" customHeight="1">
      <c r="A39" s="213">
        <v>30</v>
      </c>
      <c r="B39" s="72" t="s">
        <v>146</v>
      </c>
      <c r="C39" s="145" t="s">
        <v>147</v>
      </c>
      <c r="D39" s="71" t="s">
        <v>145</v>
      </c>
      <c r="E39" s="73" t="s">
        <v>148</v>
      </c>
      <c r="F39" s="71" t="s">
        <v>149</v>
      </c>
      <c r="G39" s="74" t="s">
        <v>17</v>
      </c>
      <c r="H39" s="245">
        <f>'HK1(87)'!J38</f>
        <v>5</v>
      </c>
      <c r="I39" s="246">
        <f>'HK1(87)'!M38</f>
        <v>6</v>
      </c>
      <c r="J39" s="246">
        <f>'HK1(87)'!P38</f>
        <v>7</v>
      </c>
      <c r="K39" s="246">
        <f>'HK1(87)'!S38</f>
        <v>5</v>
      </c>
      <c r="L39" s="247">
        <f>'HK1(87)'!V38</f>
        <v>5</v>
      </c>
      <c r="M39" s="246">
        <f>'HK1(87)'!Y38</f>
        <v>6</v>
      </c>
      <c r="N39" s="246">
        <f>'HK1(87)'!AB38</f>
        <v>7</v>
      </c>
      <c r="O39" s="246">
        <f>'HK2'!J38</f>
        <v>7</v>
      </c>
      <c r="P39" s="246">
        <f>'HK2'!M38</f>
        <v>7</v>
      </c>
      <c r="Q39" s="246">
        <f>'HK2'!P38</f>
        <v>7</v>
      </c>
      <c r="R39" s="246">
        <f>'HK2'!S38</f>
        <v>5</v>
      </c>
      <c r="S39" s="246">
        <f>'HK2'!V38</f>
        <v>6</v>
      </c>
      <c r="T39" s="246">
        <f>'HK2'!Y38</f>
        <v>7</v>
      </c>
      <c r="U39" s="211">
        <f>ROUND(SUMPRODUCT(H39:T39,$H$9:$T$9)/SUMIF($H39:$T39,"&lt;&gt;M",H$9:$T$9),2)</f>
        <v>5.95</v>
      </c>
      <c r="V39" s="210" t="str">
        <f t="shared" si="4"/>
        <v>Trung Bình</v>
      </c>
      <c r="W39" s="210">
        <f t="shared" si="0"/>
        <v>0</v>
      </c>
      <c r="X39" s="210">
        <f t="shared" si="1"/>
        <v>0</v>
      </c>
      <c r="Y39" s="210" t="str">
        <f t="shared" si="2"/>
        <v>Học tiếp</v>
      </c>
      <c r="AA39" s="181"/>
      <c r="AB39" s="167"/>
    </row>
    <row r="40" spans="1:28" s="207" customFormat="1" ht="19.5" customHeight="1">
      <c r="A40" s="210">
        <v>31</v>
      </c>
      <c r="B40" s="72" t="s">
        <v>151</v>
      </c>
      <c r="C40" s="145" t="s">
        <v>152</v>
      </c>
      <c r="D40" s="71" t="s">
        <v>150</v>
      </c>
      <c r="E40" s="73" t="s">
        <v>72</v>
      </c>
      <c r="F40" s="71" t="s">
        <v>153</v>
      </c>
      <c r="G40" s="74" t="s">
        <v>17</v>
      </c>
      <c r="H40" s="245">
        <f>'HK1(87)'!J39</f>
        <v>5</v>
      </c>
      <c r="I40" s="246">
        <f>'HK1(87)'!M39</f>
        <v>7</v>
      </c>
      <c r="J40" s="246">
        <f>'HK1(87)'!P39</f>
        <v>7</v>
      </c>
      <c r="K40" s="246">
        <f>'HK1(87)'!S39</f>
        <v>6</v>
      </c>
      <c r="L40" s="247">
        <f>'HK1(87)'!V39</f>
        <v>5</v>
      </c>
      <c r="M40" s="246">
        <f>'HK1(87)'!Y39</f>
        <v>5</v>
      </c>
      <c r="N40" s="246">
        <f>'HK1(87)'!AB39</f>
        <v>7</v>
      </c>
      <c r="O40" s="246">
        <f>'HK2'!J39</f>
        <v>5</v>
      </c>
      <c r="P40" s="246">
        <f>'HK2'!M39</f>
        <v>6</v>
      </c>
      <c r="Q40" s="246">
        <f>'HK2'!P39</f>
        <v>5</v>
      </c>
      <c r="R40" s="246">
        <f>'HK2'!S39</f>
        <v>5</v>
      </c>
      <c r="S40" s="246">
        <f>'HK2'!V39</f>
        <v>5</v>
      </c>
      <c r="T40" s="246">
        <f>'HK2'!Y39</f>
        <v>8</v>
      </c>
      <c r="U40" s="211">
        <f>ROUND(SUMPRODUCT(H40:T40,$H$9:$T$9)/SUMIF($H40:$T40,"&lt;&gt;M",H$9:$T$9),2)</f>
        <v>5.52</v>
      </c>
      <c r="V40" s="210" t="str">
        <f t="shared" si="4"/>
        <v>Trung Bình</v>
      </c>
      <c r="W40" s="210">
        <f t="shared" si="0"/>
        <v>0</v>
      </c>
      <c r="X40" s="210">
        <f t="shared" si="1"/>
        <v>0</v>
      </c>
      <c r="Y40" s="210" t="str">
        <f t="shared" si="2"/>
        <v>Học tiếp</v>
      </c>
      <c r="AA40" s="181"/>
      <c r="AB40" s="167"/>
    </row>
    <row r="41" spans="1:28" s="207" customFormat="1" ht="19.5" customHeight="1">
      <c r="A41" s="213">
        <v>32</v>
      </c>
      <c r="B41" s="72" t="s">
        <v>155</v>
      </c>
      <c r="C41" s="145" t="s">
        <v>156</v>
      </c>
      <c r="D41" s="71" t="s">
        <v>154</v>
      </c>
      <c r="E41" s="73" t="s">
        <v>157</v>
      </c>
      <c r="F41" s="71" t="s">
        <v>158</v>
      </c>
      <c r="G41" s="74" t="s">
        <v>17</v>
      </c>
      <c r="H41" s="245">
        <f>'HK1(87)'!J40</f>
        <v>5</v>
      </c>
      <c r="I41" s="246">
        <f>'HK1(87)'!M40</f>
        <v>7</v>
      </c>
      <c r="J41" s="246">
        <f>'HK1(87)'!P40</f>
        <v>6</v>
      </c>
      <c r="K41" s="246">
        <f>'HK1(87)'!S40</f>
        <v>4</v>
      </c>
      <c r="L41" s="247">
        <f>'HK1(87)'!V40</f>
        <v>6</v>
      </c>
      <c r="M41" s="246">
        <f>'HK1(87)'!Y40</f>
        <v>6</v>
      </c>
      <c r="N41" s="246">
        <f>'HK1(87)'!AB40</f>
        <v>8</v>
      </c>
      <c r="O41" s="246">
        <f>'HK2'!J40</f>
        <v>5</v>
      </c>
      <c r="P41" s="246">
        <f>'HK2'!M40</f>
        <v>7</v>
      </c>
      <c r="Q41" s="246">
        <f>'HK2'!P40</f>
        <v>7</v>
      </c>
      <c r="R41" s="246">
        <f>'HK2'!S40</f>
        <v>5</v>
      </c>
      <c r="S41" s="246">
        <f>'HK2'!V40</f>
        <v>5</v>
      </c>
      <c r="T41" s="246">
        <f>'HK2'!Y40</f>
        <v>7</v>
      </c>
      <c r="U41" s="211">
        <f>ROUND(SUMPRODUCT(H41:T41,$H$9:$T$9)/SUMIF($H41:$T41,"&lt;&gt;M",H$9:$T$9),2)</f>
        <v>5.69</v>
      </c>
      <c r="V41" s="210" t="str">
        <f t="shared" si="4"/>
        <v>Trung Bình</v>
      </c>
      <c r="W41" s="210">
        <f t="shared" si="0"/>
        <v>1</v>
      </c>
      <c r="X41" s="210">
        <f t="shared" si="1"/>
        <v>5</v>
      </c>
      <c r="Y41" s="210" t="str">
        <f t="shared" si="2"/>
        <v>Học tiếp</v>
      </c>
      <c r="AA41" s="181"/>
      <c r="AB41" s="167"/>
    </row>
    <row r="42" spans="1:28" s="207" customFormat="1" ht="19.5" customHeight="1">
      <c r="A42" s="210">
        <v>33</v>
      </c>
      <c r="B42" s="72" t="s">
        <v>160</v>
      </c>
      <c r="C42" s="145" t="s">
        <v>156</v>
      </c>
      <c r="D42" s="71" t="s">
        <v>159</v>
      </c>
      <c r="E42" s="73" t="s">
        <v>161</v>
      </c>
      <c r="F42" s="71" t="s">
        <v>162</v>
      </c>
      <c r="G42" s="74" t="s">
        <v>17</v>
      </c>
      <c r="H42" s="245">
        <f>'HK1(87)'!J41</f>
        <v>7</v>
      </c>
      <c r="I42" s="246">
        <f>'HK1(87)'!M41</f>
        <v>6</v>
      </c>
      <c r="J42" s="246">
        <f>'HK1(87)'!P41</f>
        <v>6</v>
      </c>
      <c r="K42" s="246">
        <f>'HK1(87)'!S41</f>
        <v>7</v>
      </c>
      <c r="L42" s="247">
        <f>'HK1(87)'!V41</f>
        <v>7</v>
      </c>
      <c r="M42" s="246">
        <f>'HK1(87)'!Y41</f>
        <v>7</v>
      </c>
      <c r="N42" s="246">
        <f>'HK1(87)'!AB41</f>
        <v>9</v>
      </c>
      <c r="O42" s="246">
        <f>'HK2'!J41</f>
        <v>7</v>
      </c>
      <c r="P42" s="246">
        <f>'HK2'!M41</f>
        <v>7</v>
      </c>
      <c r="Q42" s="246">
        <f>'HK2'!P41</f>
        <v>7</v>
      </c>
      <c r="R42" s="246">
        <f>'HK2'!S41</f>
        <v>7</v>
      </c>
      <c r="S42" s="246">
        <f>'HK2'!V41</f>
        <v>6</v>
      </c>
      <c r="T42" s="246">
        <f>'HK2'!Y41</f>
        <v>8</v>
      </c>
      <c r="U42" s="211">
        <f>ROUND(SUMPRODUCT(H42:T42,$H$9:$T$9)/SUMIF($H42:$T42,"&lt;&gt;M",H$9:$T$9),2)</f>
        <v>6.76</v>
      </c>
      <c r="V42" s="210" t="str">
        <f t="shared" si="4"/>
        <v>TB.Khá</v>
      </c>
      <c r="W42" s="210">
        <f aca="true" t="shared" si="5" ref="W42:W73">COUNTIF(H42:T42,"&lt;5")</f>
        <v>0</v>
      </c>
      <c r="X42" s="210">
        <f aca="true" t="shared" si="6" ref="X42:X73">SUMIF(H42:T42,"&lt;5",$H$9:$T$9)</f>
        <v>0</v>
      </c>
      <c r="Y42" s="210" t="str">
        <f aca="true" t="shared" si="7" ref="Y42:Y73">IF(AND(U42&gt;=5,X42&lt;=25),"Học tiếp",IF(U42&lt;3.5,"Thôi học","Ngừng học"))</f>
        <v>Học tiếp</v>
      </c>
      <c r="AA42" s="181"/>
      <c r="AB42" s="167"/>
    </row>
    <row r="43" spans="1:28" s="207" customFormat="1" ht="19.5" customHeight="1">
      <c r="A43" s="213">
        <v>34</v>
      </c>
      <c r="B43" s="72" t="s">
        <v>164</v>
      </c>
      <c r="C43" s="145" t="s">
        <v>165</v>
      </c>
      <c r="D43" s="71" t="s">
        <v>163</v>
      </c>
      <c r="E43" s="73" t="s">
        <v>166</v>
      </c>
      <c r="F43" s="71" t="s">
        <v>149</v>
      </c>
      <c r="G43" s="74" t="s">
        <v>23</v>
      </c>
      <c r="H43" s="245">
        <f>'HK1(87)'!J42</f>
        <v>5</v>
      </c>
      <c r="I43" s="246">
        <f>'HK1(87)'!M42</f>
        <v>7</v>
      </c>
      <c r="J43" s="246">
        <f>'HK1(87)'!P42</f>
        <v>7</v>
      </c>
      <c r="K43" s="246">
        <f>'HK1(87)'!S42</f>
        <v>6</v>
      </c>
      <c r="L43" s="247">
        <f>'HK1(87)'!V42</f>
        <v>5</v>
      </c>
      <c r="M43" s="246">
        <f>'HK1(87)'!Y42</f>
        <v>7</v>
      </c>
      <c r="N43" s="246">
        <f>'HK1(87)'!AB42</f>
        <v>8</v>
      </c>
      <c r="O43" s="246">
        <f>'HK2'!J42</f>
        <v>5</v>
      </c>
      <c r="P43" s="246">
        <f>'HK2'!M42</f>
        <v>7</v>
      </c>
      <c r="Q43" s="246">
        <f>'HK2'!P42</f>
        <v>6</v>
      </c>
      <c r="R43" s="246">
        <f>'HK2'!S42</f>
        <v>7</v>
      </c>
      <c r="S43" s="246">
        <f>'HK2'!V42</f>
        <v>7</v>
      </c>
      <c r="T43" s="246">
        <f>'HK2'!Y42</f>
        <v>9</v>
      </c>
      <c r="U43" s="211">
        <f>ROUND(SUMPRODUCT(H43:T43,$H$9:$T$9)/SUMIF($H43:$T43,"&lt;&gt;M",H$9:$T$9),2)</f>
        <v>6.31</v>
      </c>
      <c r="V43" s="210" t="str">
        <f t="shared" si="4"/>
        <v>TB.Khá</v>
      </c>
      <c r="W43" s="210">
        <f t="shared" si="5"/>
        <v>0</v>
      </c>
      <c r="X43" s="210">
        <f t="shared" si="6"/>
        <v>0</v>
      </c>
      <c r="Y43" s="210" t="str">
        <f t="shared" si="7"/>
        <v>Học tiếp</v>
      </c>
      <c r="AA43" s="181"/>
      <c r="AB43" s="167"/>
    </row>
    <row r="44" spans="1:28" s="207" customFormat="1" ht="19.5" customHeight="1">
      <c r="A44" s="210">
        <v>35</v>
      </c>
      <c r="B44" s="72" t="s">
        <v>168</v>
      </c>
      <c r="C44" s="145" t="s">
        <v>169</v>
      </c>
      <c r="D44" s="71" t="s">
        <v>167</v>
      </c>
      <c r="E44" s="73" t="s">
        <v>170</v>
      </c>
      <c r="F44" s="71" t="s">
        <v>73</v>
      </c>
      <c r="G44" s="74" t="s">
        <v>23</v>
      </c>
      <c r="H44" s="245">
        <f>'HK1(87)'!J43</f>
        <v>2</v>
      </c>
      <c r="I44" s="246">
        <f>'HK1(87)'!M43</f>
        <v>4</v>
      </c>
      <c r="J44" s="246">
        <f>'HK1(87)'!P43</f>
        <v>1</v>
      </c>
      <c r="K44" s="246">
        <f>'HK1(87)'!S43</f>
        <v>0</v>
      </c>
      <c r="L44" s="247">
        <f>'HK1(87)'!V43</f>
        <v>2</v>
      </c>
      <c r="M44" s="246">
        <f>'HK1(87)'!Y43</f>
        <v>2</v>
      </c>
      <c r="N44" s="246">
        <f>'HK1(87)'!AB43</f>
        <v>6</v>
      </c>
      <c r="O44" s="246">
        <f>'HK2'!J43</f>
        <v>0</v>
      </c>
      <c r="P44" s="246">
        <f>'HK2'!M43</f>
        <v>0</v>
      </c>
      <c r="Q44" s="246">
        <f>'HK2'!P43</f>
        <v>0</v>
      </c>
      <c r="R44" s="246">
        <f>'HK2'!S43</f>
        <v>0</v>
      </c>
      <c r="S44" s="246">
        <f>'HK2'!V43</f>
        <v>0</v>
      </c>
      <c r="T44" s="246">
        <f>'HK2'!Y43</f>
        <v>0</v>
      </c>
      <c r="U44" s="211">
        <f>ROUND(SUMPRODUCT(H44:T44,$H$9:$T$9)/SUMIF($H44:$T44,"&lt;&gt;M",H$9:$T$9),2)</f>
        <v>0.83</v>
      </c>
      <c r="V44" s="210" t="str">
        <f t="shared" si="4"/>
        <v>Kém</v>
      </c>
      <c r="W44" s="210">
        <f t="shared" si="5"/>
        <v>12</v>
      </c>
      <c r="X44" s="210">
        <f t="shared" si="6"/>
        <v>42</v>
      </c>
      <c r="Y44" s="285" t="str">
        <f t="shared" si="7"/>
        <v>Thôi học</v>
      </c>
      <c r="AA44" s="181"/>
      <c r="AB44" s="167"/>
    </row>
    <row r="45" spans="1:28" s="207" customFormat="1" ht="19.5" customHeight="1">
      <c r="A45" s="213">
        <v>36</v>
      </c>
      <c r="B45" s="72" t="s">
        <v>172</v>
      </c>
      <c r="C45" s="145" t="s">
        <v>173</v>
      </c>
      <c r="D45" s="71" t="s">
        <v>171</v>
      </c>
      <c r="E45" s="73" t="s">
        <v>174</v>
      </c>
      <c r="F45" s="71" t="s">
        <v>158</v>
      </c>
      <c r="G45" s="74" t="s">
        <v>17</v>
      </c>
      <c r="H45" s="245">
        <f>'HK1(87)'!J44</f>
        <v>8</v>
      </c>
      <c r="I45" s="246">
        <f>'HK1(87)'!M44</f>
        <v>7</v>
      </c>
      <c r="J45" s="246">
        <f>'HK1(87)'!P44</f>
        <v>6</v>
      </c>
      <c r="K45" s="246">
        <f>'HK1(87)'!S44</f>
        <v>5</v>
      </c>
      <c r="L45" s="247">
        <f>'HK1(87)'!V44</f>
        <v>6</v>
      </c>
      <c r="M45" s="246">
        <f>'HK1(87)'!Y44</f>
        <v>6</v>
      </c>
      <c r="N45" s="246">
        <f>'HK1(87)'!AB44</f>
        <v>6</v>
      </c>
      <c r="O45" s="246">
        <f>'HK2'!J44</f>
        <v>6</v>
      </c>
      <c r="P45" s="246">
        <f>'HK2'!M44</f>
        <v>7</v>
      </c>
      <c r="Q45" s="246">
        <f>'HK2'!P44</f>
        <v>10</v>
      </c>
      <c r="R45" s="246">
        <f>'HK2'!S44</f>
        <v>5</v>
      </c>
      <c r="S45" s="246">
        <f>'HK2'!V44</f>
        <v>8</v>
      </c>
      <c r="T45" s="246">
        <f>'HK2'!Y44</f>
        <v>8</v>
      </c>
      <c r="U45" s="211">
        <f>ROUND(SUMPRODUCT(H45:T45,$H$9:$T$9)/SUMIF($H45:$T45,"&lt;&gt;M",H$9:$T$9),2)</f>
        <v>6.67</v>
      </c>
      <c r="V45" s="210" t="str">
        <f t="shared" si="4"/>
        <v>TB.Khá</v>
      </c>
      <c r="W45" s="210">
        <f t="shared" si="5"/>
        <v>0</v>
      </c>
      <c r="X45" s="210">
        <f t="shared" si="6"/>
        <v>0</v>
      </c>
      <c r="Y45" s="210" t="str">
        <f t="shared" si="7"/>
        <v>Học tiếp</v>
      </c>
      <c r="AA45" s="181"/>
      <c r="AB45" s="167"/>
    </row>
    <row r="46" spans="1:28" s="207" customFormat="1" ht="19.5" customHeight="1">
      <c r="A46" s="210">
        <v>37</v>
      </c>
      <c r="B46" s="72" t="s">
        <v>176</v>
      </c>
      <c r="C46" s="145" t="s">
        <v>177</v>
      </c>
      <c r="D46" s="71" t="s">
        <v>175</v>
      </c>
      <c r="E46" s="73" t="s">
        <v>178</v>
      </c>
      <c r="F46" s="71" t="s">
        <v>179</v>
      </c>
      <c r="G46" s="74" t="s">
        <v>17</v>
      </c>
      <c r="H46" s="245">
        <f>'HK1(87)'!J45</f>
        <v>5</v>
      </c>
      <c r="I46" s="246">
        <f>'HK1(87)'!M45</f>
        <v>7</v>
      </c>
      <c r="J46" s="246">
        <f>'HK1(87)'!P45</f>
        <v>6</v>
      </c>
      <c r="K46" s="246">
        <f>'HK1(87)'!S45</f>
        <v>7</v>
      </c>
      <c r="L46" s="247">
        <f>'HK1(87)'!V45</f>
        <v>5</v>
      </c>
      <c r="M46" s="246">
        <f>'HK1(87)'!Y45</f>
        <v>5</v>
      </c>
      <c r="N46" s="246">
        <f>'HK1(87)'!AB45</f>
        <v>5</v>
      </c>
      <c r="O46" s="246">
        <f>'HK2'!J45</f>
        <v>6</v>
      </c>
      <c r="P46" s="246">
        <f>'HK2'!M45</f>
        <v>7</v>
      </c>
      <c r="Q46" s="246">
        <f>'HK2'!P45</f>
        <v>6</v>
      </c>
      <c r="R46" s="246">
        <f>'HK2'!S45</f>
        <v>8</v>
      </c>
      <c r="S46" s="246">
        <f>'HK2'!V45</f>
        <v>7</v>
      </c>
      <c r="T46" s="246">
        <f>'HK2'!Y45</f>
        <v>7</v>
      </c>
      <c r="U46" s="211">
        <f>ROUND(SUMPRODUCT(H46:T46,$H$9:$T$9)/SUMIF($H46:$T46,"&lt;&gt;M",H$9:$T$9),2)</f>
        <v>6.4</v>
      </c>
      <c r="V46" s="210" t="str">
        <f t="shared" si="4"/>
        <v>TB.Khá</v>
      </c>
      <c r="W46" s="210">
        <f t="shared" si="5"/>
        <v>0</v>
      </c>
      <c r="X46" s="210">
        <f t="shared" si="6"/>
        <v>0</v>
      </c>
      <c r="Y46" s="210" t="str">
        <f t="shared" si="7"/>
        <v>Học tiếp</v>
      </c>
      <c r="AA46" s="181"/>
      <c r="AB46" s="167"/>
    </row>
    <row r="47" spans="1:28" s="207" customFormat="1" ht="19.5" customHeight="1">
      <c r="A47" s="213">
        <v>38</v>
      </c>
      <c r="B47" s="72" t="s">
        <v>181</v>
      </c>
      <c r="C47" s="145" t="s">
        <v>182</v>
      </c>
      <c r="D47" s="71" t="s">
        <v>180</v>
      </c>
      <c r="E47" s="73" t="s">
        <v>183</v>
      </c>
      <c r="F47" s="71" t="s">
        <v>149</v>
      </c>
      <c r="G47" s="74" t="s">
        <v>23</v>
      </c>
      <c r="H47" s="245">
        <f>'HK1(87)'!J46</f>
        <v>5</v>
      </c>
      <c r="I47" s="246">
        <f>'HK1(87)'!M46</f>
        <v>6</v>
      </c>
      <c r="J47" s="246">
        <f>'HK1(87)'!P46</f>
        <v>6</v>
      </c>
      <c r="K47" s="246">
        <f>'HK1(87)'!S46</f>
        <v>4</v>
      </c>
      <c r="L47" s="247">
        <f>'HK1(87)'!V46</f>
        <v>5</v>
      </c>
      <c r="M47" s="246">
        <f>'HK1(87)'!Y46</f>
        <v>5</v>
      </c>
      <c r="N47" s="246">
        <f>'HK1(87)'!AB46</f>
        <v>8</v>
      </c>
      <c r="O47" s="246">
        <f>'HK2'!J46</f>
        <v>5</v>
      </c>
      <c r="P47" s="246">
        <f>'HK2'!M46</f>
        <v>7</v>
      </c>
      <c r="Q47" s="246">
        <f>'HK2'!P46</f>
        <v>7</v>
      </c>
      <c r="R47" s="246">
        <f>'HK2'!S46</f>
        <v>5</v>
      </c>
      <c r="S47" s="246">
        <f>'HK2'!V46</f>
        <v>6</v>
      </c>
      <c r="T47" s="246">
        <f>'HK2'!Y46</f>
        <v>9</v>
      </c>
      <c r="U47" s="211">
        <f>ROUND(SUMPRODUCT(H47:T47,$H$9:$T$9)/SUMIF($H47:$T47,"&lt;&gt;M",H$9:$T$9),2)</f>
        <v>5.55</v>
      </c>
      <c r="V47" s="210" t="str">
        <f t="shared" si="4"/>
        <v>Trung Bình</v>
      </c>
      <c r="W47" s="210">
        <f t="shared" si="5"/>
        <v>1</v>
      </c>
      <c r="X47" s="210">
        <f t="shared" si="6"/>
        <v>5</v>
      </c>
      <c r="Y47" s="210" t="str">
        <f t="shared" si="7"/>
        <v>Học tiếp</v>
      </c>
      <c r="AA47" s="181"/>
      <c r="AB47" s="167"/>
    </row>
    <row r="48" spans="1:28" s="207" customFormat="1" ht="19.5" customHeight="1">
      <c r="A48" s="210">
        <v>39</v>
      </c>
      <c r="B48" s="72" t="s">
        <v>186</v>
      </c>
      <c r="C48" s="145" t="s">
        <v>187</v>
      </c>
      <c r="D48" s="71" t="s">
        <v>185</v>
      </c>
      <c r="E48" s="73" t="s">
        <v>188</v>
      </c>
      <c r="F48" s="71" t="s">
        <v>99</v>
      </c>
      <c r="G48" s="74" t="s">
        <v>17</v>
      </c>
      <c r="H48" s="245">
        <f>'HK1(87)'!J47</f>
        <v>6</v>
      </c>
      <c r="I48" s="246">
        <f>'HK1(87)'!M47</f>
        <v>5</v>
      </c>
      <c r="J48" s="246">
        <f>'HK1(87)'!P47</f>
        <v>5</v>
      </c>
      <c r="K48" s="246">
        <f>'HK1(87)'!S47</f>
        <v>5</v>
      </c>
      <c r="L48" s="247">
        <f>'HK1(87)'!V47</f>
        <v>6</v>
      </c>
      <c r="M48" s="246">
        <f>'HK1(87)'!Y47</f>
        <v>7</v>
      </c>
      <c r="N48" s="246">
        <f>'HK1(87)'!AB47</f>
        <v>5</v>
      </c>
      <c r="O48" s="246">
        <f>'HK2'!J47</f>
        <v>7</v>
      </c>
      <c r="P48" s="246">
        <f>'HK2'!M47</f>
        <v>7</v>
      </c>
      <c r="Q48" s="246">
        <f>'HK2'!P47</f>
        <v>6</v>
      </c>
      <c r="R48" s="246">
        <f>'HK2'!S47</f>
        <v>6</v>
      </c>
      <c r="S48" s="246">
        <f>'HK2'!V47</f>
        <v>5</v>
      </c>
      <c r="T48" s="246">
        <f>'HK2'!Y47</f>
        <v>8</v>
      </c>
      <c r="U48" s="211">
        <f>ROUND(SUMPRODUCT(H48:T48,$H$9:$T$9)/SUMIF($H48:$T48,"&lt;&gt;M",H$9:$T$9),2)</f>
        <v>5.9</v>
      </c>
      <c r="V48" s="210" t="str">
        <f t="shared" si="4"/>
        <v>Trung Bình</v>
      </c>
      <c r="W48" s="210">
        <f t="shared" si="5"/>
        <v>0</v>
      </c>
      <c r="X48" s="210">
        <f t="shared" si="6"/>
        <v>0</v>
      </c>
      <c r="Y48" s="210" t="str">
        <f t="shared" si="7"/>
        <v>Học tiếp</v>
      </c>
      <c r="AA48" s="181"/>
      <c r="AB48" s="167"/>
    </row>
    <row r="49" spans="1:28" s="207" customFormat="1" ht="19.5" customHeight="1">
      <c r="A49" s="213">
        <v>40</v>
      </c>
      <c r="B49" s="72" t="s">
        <v>190</v>
      </c>
      <c r="C49" s="145" t="s">
        <v>191</v>
      </c>
      <c r="D49" s="71" t="s">
        <v>189</v>
      </c>
      <c r="E49" s="73" t="s">
        <v>192</v>
      </c>
      <c r="F49" s="71" t="s">
        <v>193</v>
      </c>
      <c r="G49" s="74" t="s">
        <v>17</v>
      </c>
      <c r="H49" s="245">
        <f>'HK1(87)'!J48</f>
        <v>9</v>
      </c>
      <c r="I49" s="246">
        <f>'HK1(87)'!M48</f>
        <v>7</v>
      </c>
      <c r="J49" s="246">
        <f>'HK1(87)'!P48</f>
        <v>7</v>
      </c>
      <c r="K49" s="246">
        <f>'HK1(87)'!S48</f>
        <v>6</v>
      </c>
      <c r="L49" s="247">
        <f>'HK1(87)'!V48</f>
        <v>6</v>
      </c>
      <c r="M49" s="246">
        <f>'HK1(87)'!Y48</f>
        <v>7</v>
      </c>
      <c r="N49" s="246">
        <f>'HK1(87)'!AB48</f>
        <v>5</v>
      </c>
      <c r="O49" s="246">
        <f>'HK2'!J48</f>
        <v>7</v>
      </c>
      <c r="P49" s="246">
        <f>'HK2'!M48</f>
        <v>8</v>
      </c>
      <c r="Q49" s="246">
        <f>'HK2'!P48</f>
        <v>7</v>
      </c>
      <c r="R49" s="246">
        <f>'HK2'!S48</f>
        <v>7</v>
      </c>
      <c r="S49" s="246">
        <f>'HK2'!V48</f>
        <v>8</v>
      </c>
      <c r="T49" s="246">
        <f>'HK2'!Y48</f>
        <v>9</v>
      </c>
      <c r="U49" s="211">
        <f>ROUND(SUMPRODUCT(H49:T49,$H$9:$T$9)/SUMIF($H49:$T49,"&lt;&gt;M",H$9:$T$9),2)</f>
        <v>7.14</v>
      </c>
      <c r="V49" s="210" t="str">
        <f t="shared" si="4"/>
        <v>Khá</v>
      </c>
      <c r="W49" s="210">
        <f t="shared" si="5"/>
        <v>0</v>
      </c>
      <c r="X49" s="210">
        <f t="shared" si="6"/>
        <v>0</v>
      </c>
      <c r="Y49" s="210" t="str">
        <f t="shared" si="7"/>
        <v>Học tiếp</v>
      </c>
      <c r="AA49" s="181"/>
      <c r="AB49" s="167"/>
    </row>
    <row r="50" spans="1:28" s="207" customFormat="1" ht="19.5" customHeight="1">
      <c r="A50" s="210">
        <v>41</v>
      </c>
      <c r="B50" s="72" t="s">
        <v>195</v>
      </c>
      <c r="C50" s="145" t="s">
        <v>196</v>
      </c>
      <c r="D50" s="71" t="s">
        <v>194</v>
      </c>
      <c r="E50" s="73" t="s">
        <v>197</v>
      </c>
      <c r="F50" s="71" t="s">
        <v>49</v>
      </c>
      <c r="G50" s="74" t="s">
        <v>17</v>
      </c>
      <c r="H50" s="245">
        <f>'HK1(87)'!J49</f>
        <v>9</v>
      </c>
      <c r="I50" s="246">
        <f>'HK1(87)'!M49</f>
        <v>6</v>
      </c>
      <c r="J50" s="246">
        <f>'HK1(87)'!P49</f>
        <v>6</v>
      </c>
      <c r="K50" s="246">
        <f>'HK1(87)'!S49</f>
        <v>7</v>
      </c>
      <c r="L50" s="247">
        <f>'HK1(87)'!V49</f>
        <v>6</v>
      </c>
      <c r="M50" s="246">
        <f>'HK1(87)'!Y49</f>
        <v>6</v>
      </c>
      <c r="N50" s="246">
        <f>'HK1(87)'!AB49</f>
        <v>7</v>
      </c>
      <c r="O50" s="246">
        <f>'HK2'!J49</f>
        <v>7</v>
      </c>
      <c r="P50" s="246">
        <f>'HK2'!M49</f>
        <v>7</v>
      </c>
      <c r="Q50" s="246">
        <f>'HK2'!P49</f>
        <v>9</v>
      </c>
      <c r="R50" s="246">
        <f>'HK2'!S49</f>
        <v>8</v>
      </c>
      <c r="S50" s="246">
        <f>'HK2'!V49</f>
        <v>7</v>
      </c>
      <c r="T50" s="246">
        <f>'HK2'!Y49</f>
        <v>7</v>
      </c>
      <c r="U50" s="211">
        <f>ROUND(SUMPRODUCT(H50:T50,$H$9:$T$9)/SUMIF($H50:$T50,"&lt;&gt;M",H$9:$T$9),2)</f>
        <v>7.14</v>
      </c>
      <c r="V50" s="210" t="str">
        <f t="shared" si="4"/>
        <v>Khá</v>
      </c>
      <c r="W50" s="210">
        <f t="shared" si="5"/>
        <v>0</v>
      </c>
      <c r="X50" s="210">
        <f t="shared" si="6"/>
        <v>0</v>
      </c>
      <c r="Y50" s="210" t="str">
        <f t="shared" si="7"/>
        <v>Học tiếp</v>
      </c>
      <c r="AA50" s="181"/>
      <c r="AB50" s="167"/>
    </row>
    <row r="51" spans="1:28" s="207" customFormat="1" ht="19.5" customHeight="1">
      <c r="A51" s="213">
        <v>42</v>
      </c>
      <c r="B51" s="72" t="s">
        <v>199</v>
      </c>
      <c r="C51" s="145" t="s">
        <v>196</v>
      </c>
      <c r="D51" s="71" t="s">
        <v>198</v>
      </c>
      <c r="E51" s="73" t="s">
        <v>200</v>
      </c>
      <c r="F51" s="71" t="s">
        <v>45</v>
      </c>
      <c r="G51" s="74" t="s">
        <v>17</v>
      </c>
      <c r="H51" s="245">
        <f>'HK1(87)'!J50</f>
        <v>0</v>
      </c>
      <c r="I51" s="246">
        <f>'HK1(87)'!M50</f>
        <v>0</v>
      </c>
      <c r="J51" s="246">
        <f>'HK1(87)'!P50</f>
        <v>0</v>
      </c>
      <c r="K51" s="246" t="str">
        <f>'HK1(87)'!S50</f>
        <v>M</v>
      </c>
      <c r="L51" s="247">
        <f>'HK1(87)'!V50</f>
        <v>2</v>
      </c>
      <c r="M51" s="246">
        <f>'HK1(87)'!Y50</f>
        <v>0</v>
      </c>
      <c r="N51" s="246">
        <f>'HK1(87)'!AB50</f>
        <v>8</v>
      </c>
      <c r="O51" s="246">
        <f>'HK2'!J50</f>
        <v>0</v>
      </c>
      <c r="P51" s="246">
        <f>'HK2'!M50</f>
        <v>0</v>
      </c>
      <c r="Q51" s="246">
        <f>'HK2'!P50</f>
        <v>0</v>
      </c>
      <c r="R51" s="246" t="str">
        <f>'HK2'!S50</f>
        <v>M</v>
      </c>
      <c r="S51" s="246">
        <f>'HK2'!V50</f>
        <v>0</v>
      </c>
      <c r="T51" s="246">
        <f>'HK2'!Y50</f>
        <v>0</v>
      </c>
      <c r="U51" s="211">
        <f>ROUND(SUMPRODUCT(H51:T51,$H$9:$T$9)/SUMIF($H51:$T51,"&lt;&gt;M",H$9:$T$9),2)</f>
        <v>0.25</v>
      </c>
      <c r="V51" s="210" t="str">
        <f t="shared" si="4"/>
        <v>Kém</v>
      </c>
      <c r="W51" s="210">
        <f t="shared" si="5"/>
        <v>10</v>
      </c>
      <c r="X51" s="210">
        <f t="shared" si="6"/>
        <v>32</v>
      </c>
      <c r="Y51" s="285" t="str">
        <f t="shared" si="7"/>
        <v>Thôi học</v>
      </c>
      <c r="AA51" s="181"/>
      <c r="AB51" s="167"/>
    </row>
    <row r="52" spans="1:28" s="207" customFormat="1" ht="19.5" customHeight="1">
      <c r="A52" s="210">
        <v>43</v>
      </c>
      <c r="B52" s="72" t="s">
        <v>202</v>
      </c>
      <c r="C52" s="145" t="s">
        <v>196</v>
      </c>
      <c r="D52" s="71" t="s">
        <v>201</v>
      </c>
      <c r="E52" s="73" t="s">
        <v>203</v>
      </c>
      <c r="F52" s="71" t="s">
        <v>204</v>
      </c>
      <c r="G52" s="74" t="s">
        <v>17</v>
      </c>
      <c r="H52" s="245">
        <f>'HK1(87)'!J51</f>
        <v>5</v>
      </c>
      <c r="I52" s="246">
        <f>'HK1(87)'!M51</f>
        <v>7</v>
      </c>
      <c r="J52" s="246">
        <f>'HK1(87)'!P51</f>
        <v>6</v>
      </c>
      <c r="K52" s="246">
        <f>'HK1(87)'!S51</f>
        <v>5</v>
      </c>
      <c r="L52" s="247">
        <f>'HK1(87)'!V51</f>
        <v>6</v>
      </c>
      <c r="M52" s="246">
        <f>'HK1(87)'!Y51</f>
        <v>6</v>
      </c>
      <c r="N52" s="246">
        <f>'HK1(87)'!AB51</f>
        <v>6</v>
      </c>
      <c r="O52" s="246">
        <f>'HK2'!J51</f>
        <v>7</v>
      </c>
      <c r="P52" s="246">
        <f>'HK2'!M51</f>
        <v>8</v>
      </c>
      <c r="Q52" s="246">
        <f>'HK2'!P51</f>
        <v>9</v>
      </c>
      <c r="R52" s="246">
        <f>'HK2'!S51</f>
        <v>7</v>
      </c>
      <c r="S52" s="246">
        <f>'HK2'!V51</f>
        <v>6</v>
      </c>
      <c r="T52" s="246">
        <f>'HK2'!Y51</f>
        <v>8</v>
      </c>
      <c r="U52" s="211">
        <f>ROUND(SUMPRODUCT(H52:T52,$H$9:$T$9)/SUMIF($H52:$T52,"&lt;&gt;M",H$9:$T$9),2)</f>
        <v>6.6</v>
      </c>
      <c r="V52" s="210" t="str">
        <f t="shared" si="4"/>
        <v>TB.Khá</v>
      </c>
      <c r="W52" s="210">
        <f t="shared" si="5"/>
        <v>0</v>
      </c>
      <c r="X52" s="210">
        <f t="shared" si="6"/>
        <v>0</v>
      </c>
      <c r="Y52" s="210" t="str">
        <f t="shared" si="7"/>
        <v>Học tiếp</v>
      </c>
      <c r="AA52" s="181"/>
      <c r="AB52" s="167"/>
    </row>
    <row r="53" spans="1:28" s="207" customFormat="1" ht="19.5" customHeight="1">
      <c r="A53" s="213">
        <v>44</v>
      </c>
      <c r="B53" s="72" t="s">
        <v>206</v>
      </c>
      <c r="C53" s="145" t="s">
        <v>207</v>
      </c>
      <c r="D53" s="71" t="s">
        <v>205</v>
      </c>
      <c r="E53" s="73" t="s">
        <v>208</v>
      </c>
      <c r="F53" s="71" t="s">
        <v>158</v>
      </c>
      <c r="G53" s="74" t="s">
        <v>17</v>
      </c>
      <c r="H53" s="245">
        <f>'HK1(87)'!J52</f>
        <v>7</v>
      </c>
      <c r="I53" s="246">
        <f>'HK1(87)'!M52</f>
        <v>6</v>
      </c>
      <c r="J53" s="246">
        <f>'HK1(87)'!P52</f>
        <v>6</v>
      </c>
      <c r="K53" s="246">
        <f>'HK1(87)'!S52</f>
        <v>5</v>
      </c>
      <c r="L53" s="247">
        <f>'HK1(87)'!V52</f>
        <v>6</v>
      </c>
      <c r="M53" s="246">
        <f>'HK1(87)'!Y52</f>
        <v>6</v>
      </c>
      <c r="N53" s="246">
        <f>'HK1(87)'!AB52</f>
        <v>5</v>
      </c>
      <c r="O53" s="246">
        <f>'HK2'!J52</f>
        <v>6</v>
      </c>
      <c r="P53" s="246">
        <f>'HK2'!M52</f>
        <v>7</v>
      </c>
      <c r="Q53" s="246">
        <f>'HK2'!P52</f>
        <v>10</v>
      </c>
      <c r="R53" s="246">
        <f>'HK2'!S52</f>
        <v>5</v>
      </c>
      <c r="S53" s="246">
        <f>'HK2'!V52</f>
        <v>8</v>
      </c>
      <c r="T53" s="246">
        <f>'HK2'!Y52</f>
        <v>7</v>
      </c>
      <c r="U53" s="211">
        <f>ROUND(SUMPRODUCT(H53:T53,$H$9:$T$9)/SUMIF($H53:$T53,"&lt;&gt;M",H$9:$T$9),2)</f>
        <v>6.52</v>
      </c>
      <c r="V53" s="210" t="str">
        <f t="shared" si="4"/>
        <v>TB.Khá</v>
      </c>
      <c r="W53" s="210">
        <f t="shared" si="5"/>
        <v>0</v>
      </c>
      <c r="X53" s="210">
        <f t="shared" si="6"/>
        <v>0</v>
      </c>
      <c r="Y53" s="210" t="str">
        <f t="shared" si="7"/>
        <v>Học tiếp</v>
      </c>
      <c r="AA53" s="181"/>
      <c r="AB53" s="167"/>
    </row>
    <row r="54" spans="1:28" s="207" customFormat="1" ht="19.5" customHeight="1">
      <c r="A54" s="210">
        <v>45</v>
      </c>
      <c r="B54" s="72" t="s">
        <v>210</v>
      </c>
      <c r="C54" s="145" t="s">
        <v>211</v>
      </c>
      <c r="D54" s="71" t="s">
        <v>209</v>
      </c>
      <c r="E54" s="73" t="s">
        <v>212</v>
      </c>
      <c r="F54" s="71" t="s">
        <v>45</v>
      </c>
      <c r="G54" s="74" t="s">
        <v>17</v>
      </c>
      <c r="H54" s="245">
        <f>'HK1(87)'!J53</f>
        <v>6</v>
      </c>
      <c r="I54" s="246">
        <f>'HK1(87)'!M53</f>
        <v>6</v>
      </c>
      <c r="J54" s="246">
        <f>'HK1(87)'!P53</f>
        <v>6</v>
      </c>
      <c r="K54" s="246">
        <f>'HK1(87)'!S53</f>
        <v>5</v>
      </c>
      <c r="L54" s="247">
        <f>'HK1(87)'!V53</f>
        <v>7</v>
      </c>
      <c r="M54" s="246">
        <f>'HK1(87)'!Y53</f>
        <v>5</v>
      </c>
      <c r="N54" s="246">
        <f>'HK1(87)'!AB53</f>
        <v>5</v>
      </c>
      <c r="O54" s="246">
        <f>'HK2'!J53</f>
        <v>7</v>
      </c>
      <c r="P54" s="246">
        <f>'HK2'!M53</f>
        <v>7</v>
      </c>
      <c r="Q54" s="246">
        <f>'HK2'!P53</f>
        <v>9</v>
      </c>
      <c r="R54" s="246">
        <f>'HK2'!S53</f>
        <v>6</v>
      </c>
      <c r="S54" s="246">
        <f>'HK2'!V53</f>
        <v>6</v>
      </c>
      <c r="T54" s="246">
        <f>'HK2'!Y53</f>
        <v>8</v>
      </c>
      <c r="U54" s="211">
        <f>ROUND(SUMPRODUCT(H54:T54,$H$9:$T$9)/SUMIF($H54:$T54,"&lt;&gt;M",H$9:$T$9),2)</f>
        <v>6.38</v>
      </c>
      <c r="V54" s="210" t="str">
        <f t="shared" si="4"/>
        <v>TB.Khá</v>
      </c>
      <c r="W54" s="210">
        <f t="shared" si="5"/>
        <v>0</v>
      </c>
      <c r="X54" s="210">
        <f t="shared" si="6"/>
        <v>0</v>
      </c>
      <c r="Y54" s="210" t="str">
        <f t="shared" si="7"/>
        <v>Học tiếp</v>
      </c>
      <c r="AA54" s="181"/>
      <c r="AB54" s="167"/>
    </row>
    <row r="55" spans="1:28" s="207" customFormat="1" ht="19.5" customHeight="1">
      <c r="A55" s="213">
        <v>46</v>
      </c>
      <c r="B55" s="72" t="s">
        <v>214</v>
      </c>
      <c r="C55" s="145" t="s">
        <v>211</v>
      </c>
      <c r="D55" s="71" t="s">
        <v>213</v>
      </c>
      <c r="E55" s="73" t="s">
        <v>215</v>
      </c>
      <c r="F55" s="71" t="s">
        <v>149</v>
      </c>
      <c r="G55" s="74" t="s">
        <v>17</v>
      </c>
      <c r="H55" s="245">
        <f>'HK1(87)'!J54</f>
        <v>7</v>
      </c>
      <c r="I55" s="246">
        <f>'HK1(87)'!M54</f>
        <v>7</v>
      </c>
      <c r="J55" s="246">
        <f>'HK1(87)'!P54</f>
        <v>6</v>
      </c>
      <c r="K55" s="246">
        <f>'HK1(87)'!S54</f>
        <v>5</v>
      </c>
      <c r="L55" s="247">
        <f>'HK1(87)'!V54</f>
        <v>5</v>
      </c>
      <c r="M55" s="246">
        <f>'HK1(87)'!Y54</f>
        <v>7</v>
      </c>
      <c r="N55" s="246">
        <f>'HK1(87)'!AB54</f>
        <v>7</v>
      </c>
      <c r="O55" s="246">
        <f>'HK2'!J54</f>
        <v>5</v>
      </c>
      <c r="P55" s="246">
        <f>'HK2'!M54</f>
        <v>7</v>
      </c>
      <c r="Q55" s="246">
        <f>'HK2'!P54</f>
        <v>6</v>
      </c>
      <c r="R55" s="246">
        <f>'HK2'!S54</f>
        <v>6</v>
      </c>
      <c r="S55" s="246">
        <f>'HK2'!V54</f>
        <v>4</v>
      </c>
      <c r="T55" s="246">
        <f>'HK2'!Y54</f>
        <v>8</v>
      </c>
      <c r="U55" s="211">
        <f>ROUND(SUMPRODUCT(H55:T55,$H$9:$T$9)/SUMIF($H55:$T55,"&lt;&gt;M",H$9:$T$9),2)</f>
        <v>5.86</v>
      </c>
      <c r="V55" s="210" t="str">
        <f t="shared" si="4"/>
        <v>Trung Bình</v>
      </c>
      <c r="W55" s="210">
        <f t="shared" si="5"/>
        <v>1</v>
      </c>
      <c r="X55" s="210">
        <f t="shared" si="6"/>
        <v>4</v>
      </c>
      <c r="Y55" s="210" t="str">
        <f t="shared" si="7"/>
        <v>Học tiếp</v>
      </c>
      <c r="AA55" s="181"/>
      <c r="AB55" s="167"/>
    </row>
    <row r="56" spans="1:28" s="207" customFormat="1" ht="19.5" customHeight="1">
      <c r="A56" s="210">
        <v>47</v>
      </c>
      <c r="B56" s="72" t="s">
        <v>217</v>
      </c>
      <c r="C56" s="145" t="s">
        <v>218</v>
      </c>
      <c r="D56" s="71" t="s">
        <v>216</v>
      </c>
      <c r="E56" s="73" t="s">
        <v>219</v>
      </c>
      <c r="F56" s="71" t="s">
        <v>153</v>
      </c>
      <c r="G56" s="74" t="s">
        <v>17</v>
      </c>
      <c r="H56" s="245">
        <f>'HK1(87)'!J55</f>
        <v>8</v>
      </c>
      <c r="I56" s="246">
        <f>'HK1(87)'!M55</f>
        <v>6</v>
      </c>
      <c r="J56" s="246">
        <f>'HK1(87)'!P55</f>
        <v>7</v>
      </c>
      <c r="K56" s="246">
        <f>'HK1(87)'!S55</f>
        <v>6</v>
      </c>
      <c r="L56" s="247">
        <f>'HK1(87)'!V55</f>
        <v>6</v>
      </c>
      <c r="M56" s="246">
        <f>'HK1(87)'!Y55</f>
        <v>6</v>
      </c>
      <c r="N56" s="246">
        <f>'HK1(87)'!AB55</f>
        <v>7</v>
      </c>
      <c r="O56" s="246">
        <f>'HK2'!J55</f>
        <v>5</v>
      </c>
      <c r="P56" s="246">
        <f>'HK2'!M55</f>
        <v>7</v>
      </c>
      <c r="Q56" s="246">
        <f>'HK2'!P55</f>
        <v>4</v>
      </c>
      <c r="R56" s="246">
        <f>'HK2'!S55</f>
        <v>6</v>
      </c>
      <c r="S56" s="246">
        <f>'HK2'!V55</f>
        <v>6</v>
      </c>
      <c r="T56" s="246">
        <f>'HK2'!Y55</f>
        <v>8</v>
      </c>
      <c r="U56" s="211">
        <f>ROUND(SUMPRODUCT(H56:T56,$H$9:$T$9)/SUMIF($H56:$T56,"&lt;&gt;M",H$9:$T$9),2)</f>
        <v>6.07</v>
      </c>
      <c r="V56" s="210" t="str">
        <f t="shared" si="4"/>
        <v>TB.Khá</v>
      </c>
      <c r="W56" s="210">
        <f t="shared" si="5"/>
        <v>1</v>
      </c>
      <c r="X56" s="210">
        <f t="shared" si="6"/>
        <v>4</v>
      </c>
      <c r="Y56" s="210" t="str">
        <f t="shared" si="7"/>
        <v>Học tiếp</v>
      </c>
      <c r="AA56" s="181"/>
      <c r="AB56" s="167"/>
    </row>
    <row r="57" spans="1:28" s="207" customFormat="1" ht="19.5" customHeight="1">
      <c r="A57" s="213">
        <v>48</v>
      </c>
      <c r="B57" s="72" t="s">
        <v>221</v>
      </c>
      <c r="C57" s="145" t="s">
        <v>222</v>
      </c>
      <c r="D57" s="71" t="s">
        <v>220</v>
      </c>
      <c r="E57" s="73" t="s">
        <v>223</v>
      </c>
      <c r="F57" s="71" t="s">
        <v>204</v>
      </c>
      <c r="G57" s="74" t="s">
        <v>17</v>
      </c>
      <c r="H57" s="245">
        <f>'HK1(87)'!J56</f>
        <v>7</v>
      </c>
      <c r="I57" s="246">
        <f>'HK1(87)'!M56</f>
        <v>8</v>
      </c>
      <c r="J57" s="246">
        <f>'HK1(87)'!P56</f>
        <v>7</v>
      </c>
      <c r="K57" s="246">
        <f>'HK1(87)'!S56</f>
        <v>7</v>
      </c>
      <c r="L57" s="247">
        <f>'HK1(87)'!V56</f>
        <v>5</v>
      </c>
      <c r="M57" s="246">
        <f>'HK1(87)'!Y56</f>
        <v>7</v>
      </c>
      <c r="N57" s="246">
        <f>'HK1(87)'!AB56</f>
        <v>7</v>
      </c>
      <c r="O57" s="246">
        <f>'HK2'!J56</f>
        <v>7</v>
      </c>
      <c r="P57" s="246">
        <f>'HK2'!M56</f>
        <v>8</v>
      </c>
      <c r="Q57" s="246">
        <f>'HK2'!P56</f>
        <v>9</v>
      </c>
      <c r="R57" s="246">
        <f>'HK2'!S56</f>
        <v>7</v>
      </c>
      <c r="S57" s="246">
        <f>'HK2'!V56</f>
        <v>7</v>
      </c>
      <c r="T57" s="246">
        <f>'HK2'!Y56</f>
        <v>7</v>
      </c>
      <c r="U57" s="211">
        <f>ROUND(SUMPRODUCT(H57:T57,$H$9:$T$9)/SUMIF($H57:$T57,"&lt;&gt;M",H$9:$T$9),2)</f>
        <v>7.19</v>
      </c>
      <c r="V57" s="210" t="str">
        <f t="shared" si="4"/>
        <v>Khá</v>
      </c>
      <c r="W57" s="210">
        <f t="shared" si="5"/>
        <v>0</v>
      </c>
      <c r="X57" s="210">
        <f t="shared" si="6"/>
        <v>0</v>
      </c>
      <c r="Y57" s="210" t="str">
        <f t="shared" si="7"/>
        <v>Học tiếp</v>
      </c>
      <c r="AA57" s="181"/>
      <c r="AB57" s="167"/>
    </row>
    <row r="58" spans="1:28" s="207" customFormat="1" ht="19.5" customHeight="1">
      <c r="A58" s="210">
        <v>49</v>
      </c>
      <c r="B58" s="72" t="s">
        <v>225</v>
      </c>
      <c r="C58" s="145" t="s">
        <v>226</v>
      </c>
      <c r="D58" s="71" t="s">
        <v>224</v>
      </c>
      <c r="E58" s="73" t="s">
        <v>227</v>
      </c>
      <c r="F58" s="71" t="s">
        <v>228</v>
      </c>
      <c r="G58" s="74" t="s">
        <v>17</v>
      </c>
      <c r="H58" s="245">
        <f>'HK1(87)'!J57</f>
        <v>7</v>
      </c>
      <c r="I58" s="246">
        <f>'HK1(87)'!M57</f>
        <v>7</v>
      </c>
      <c r="J58" s="246">
        <f>'HK1(87)'!P57</f>
        <v>6</v>
      </c>
      <c r="K58" s="246">
        <f>'HK1(87)'!S57</f>
        <v>6</v>
      </c>
      <c r="L58" s="247">
        <f>'HK1(87)'!V57</f>
        <v>6</v>
      </c>
      <c r="M58" s="246">
        <f>'HK1(87)'!Y57</f>
        <v>6</v>
      </c>
      <c r="N58" s="246">
        <f>'HK1(87)'!AB57</f>
        <v>8</v>
      </c>
      <c r="O58" s="246">
        <f>'HK2'!J57</f>
        <v>7</v>
      </c>
      <c r="P58" s="246">
        <f>'HK2'!M57</f>
        <v>7</v>
      </c>
      <c r="Q58" s="246">
        <f>'HK2'!P57</f>
        <v>9</v>
      </c>
      <c r="R58" s="246">
        <f>'HK2'!S57</f>
        <v>6</v>
      </c>
      <c r="S58" s="246">
        <f>'HK2'!V57</f>
        <v>6</v>
      </c>
      <c r="T58" s="246">
        <f>'HK2'!Y57</f>
        <v>2</v>
      </c>
      <c r="U58" s="211">
        <f>ROUND(SUMPRODUCT(H58:T58,$H$9:$T$9)/SUMIF($H58:$T58,"&lt;&gt;M",H$9:$T$9),2)</f>
        <v>6.62</v>
      </c>
      <c r="V58" s="210" t="str">
        <f t="shared" si="4"/>
        <v>TB.Khá</v>
      </c>
      <c r="W58" s="210">
        <f t="shared" si="5"/>
        <v>1</v>
      </c>
      <c r="X58" s="210">
        <f t="shared" si="6"/>
        <v>0</v>
      </c>
      <c r="Y58" s="210" t="str">
        <f t="shared" si="7"/>
        <v>Học tiếp</v>
      </c>
      <c r="AA58" s="181"/>
      <c r="AB58" s="167"/>
    </row>
    <row r="59" spans="1:28" s="207" customFormat="1" ht="19.5" customHeight="1">
      <c r="A59" s="213">
        <v>50</v>
      </c>
      <c r="B59" s="72" t="s">
        <v>230</v>
      </c>
      <c r="C59" s="145" t="s">
        <v>231</v>
      </c>
      <c r="D59" s="71" t="s">
        <v>229</v>
      </c>
      <c r="E59" s="73" t="s">
        <v>232</v>
      </c>
      <c r="F59" s="71" t="s">
        <v>54</v>
      </c>
      <c r="G59" s="74" t="s">
        <v>23</v>
      </c>
      <c r="H59" s="245">
        <f>'HK1(87)'!J58</f>
        <v>6</v>
      </c>
      <c r="I59" s="246">
        <f>'HK1(87)'!M58</f>
        <v>6</v>
      </c>
      <c r="J59" s="246">
        <f>'HK1(87)'!P58</f>
        <v>6</v>
      </c>
      <c r="K59" s="246">
        <f>'HK1(87)'!S58</f>
        <v>3</v>
      </c>
      <c r="L59" s="247">
        <f>'HK1(87)'!V58</f>
        <v>6</v>
      </c>
      <c r="M59" s="246">
        <f>'HK1(87)'!Y58</f>
        <v>6</v>
      </c>
      <c r="N59" s="246">
        <f>'HK1(87)'!AB58</f>
        <v>6</v>
      </c>
      <c r="O59" s="246">
        <f>'HK2'!J58</f>
        <v>0</v>
      </c>
      <c r="P59" s="246">
        <f>'HK2'!M58</f>
        <v>0</v>
      </c>
      <c r="Q59" s="246">
        <f>'HK2'!P58</f>
        <v>0</v>
      </c>
      <c r="R59" s="246">
        <f>'HK2'!S58</f>
        <v>0</v>
      </c>
      <c r="S59" s="246">
        <f>'HK2'!V58</f>
        <v>0</v>
      </c>
      <c r="T59" s="246">
        <f>'HK2'!Y58</f>
        <v>10</v>
      </c>
      <c r="U59" s="211">
        <f>ROUND(SUMPRODUCT(H59:T59,$H$9:$T$9)/SUMIF($H59:$T59,"&lt;&gt;M",H$9:$T$9),2)</f>
        <v>2.64</v>
      </c>
      <c r="V59" s="210" t="str">
        <f t="shared" si="4"/>
        <v>Kém</v>
      </c>
      <c r="W59" s="210">
        <f t="shared" si="5"/>
        <v>6</v>
      </c>
      <c r="X59" s="210">
        <f t="shared" si="6"/>
        <v>26</v>
      </c>
      <c r="Y59" s="285" t="str">
        <f t="shared" si="7"/>
        <v>Thôi học</v>
      </c>
      <c r="AA59" s="181"/>
      <c r="AB59" s="167"/>
    </row>
    <row r="60" spans="1:28" s="207" customFormat="1" ht="19.5" customHeight="1">
      <c r="A60" s="210">
        <v>51</v>
      </c>
      <c r="B60" s="72" t="s">
        <v>234</v>
      </c>
      <c r="C60" s="145" t="s">
        <v>235</v>
      </c>
      <c r="D60" s="71" t="s">
        <v>233</v>
      </c>
      <c r="E60" s="73" t="s">
        <v>236</v>
      </c>
      <c r="F60" s="71" t="s">
        <v>149</v>
      </c>
      <c r="G60" s="74" t="s">
        <v>17</v>
      </c>
      <c r="H60" s="245">
        <f>'HK1(87)'!J59</f>
        <v>8</v>
      </c>
      <c r="I60" s="246">
        <f>'HK1(87)'!M59</f>
        <v>7</v>
      </c>
      <c r="J60" s="246">
        <f>'HK1(87)'!P59</f>
        <v>6</v>
      </c>
      <c r="K60" s="246">
        <f>'HK1(87)'!S59</f>
        <v>7</v>
      </c>
      <c r="L60" s="247">
        <f>'HK1(87)'!V59</f>
        <v>6</v>
      </c>
      <c r="M60" s="246">
        <f>'HK1(87)'!Y59</f>
        <v>6</v>
      </c>
      <c r="N60" s="246">
        <f>'HK1(87)'!AB59</f>
        <v>8</v>
      </c>
      <c r="O60" s="246">
        <f>'HK2'!J59</f>
        <v>5</v>
      </c>
      <c r="P60" s="246">
        <f>'HK2'!M59</f>
        <v>7</v>
      </c>
      <c r="Q60" s="246">
        <f>'HK2'!P59</f>
        <v>8</v>
      </c>
      <c r="R60" s="246">
        <f>'HK2'!S59</f>
        <v>7</v>
      </c>
      <c r="S60" s="246">
        <f>'HK2'!V59</f>
        <v>6</v>
      </c>
      <c r="T60" s="246">
        <f>'HK2'!Y59</f>
        <v>7</v>
      </c>
      <c r="U60" s="211">
        <f>ROUND(SUMPRODUCT(H60:T60,$H$9:$T$9)/SUMIF($H60:$T60,"&lt;&gt;M",H$9:$T$9),2)</f>
        <v>6.69</v>
      </c>
      <c r="V60" s="210" t="str">
        <f t="shared" si="4"/>
        <v>TB.Khá</v>
      </c>
      <c r="W60" s="210">
        <f t="shared" si="5"/>
        <v>0</v>
      </c>
      <c r="X60" s="210">
        <f t="shared" si="6"/>
        <v>0</v>
      </c>
      <c r="Y60" s="210" t="str">
        <f t="shared" si="7"/>
        <v>Học tiếp</v>
      </c>
      <c r="AA60" s="181"/>
      <c r="AB60" s="167"/>
    </row>
    <row r="61" spans="1:28" s="207" customFormat="1" ht="19.5" customHeight="1">
      <c r="A61" s="213">
        <v>52</v>
      </c>
      <c r="B61" s="72" t="s">
        <v>238</v>
      </c>
      <c r="C61" s="145" t="s">
        <v>235</v>
      </c>
      <c r="D61" s="71" t="s">
        <v>237</v>
      </c>
      <c r="E61" s="73" t="s">
        <v>239</v>
      </c>
      <c r="F61" s="71" t="s">
        <v>25</v>
      </c>
      <c r="G61" s="74" t="s">
        <v>17</v>
      </c>
      <c r="H61" s="245">
        <f>'HK1(87)'!J60</f>
        <v>5</v>
      </c>
      <c r="I61" s="246">
        <f>'HK1(87)'!M60</f>
        <v>6</v>
      </c>
      <c r="J61" s="246">
        <f>'HK1(87)'!P60</f>
        <v>5</v>
      </c>
      <c r="K61" s="246">
        <f>'HK1(87)'!S60</f>
        <v>6</v>
      </c>
      <c r="L61" s="247">
        <f>'HK1(87)'!V60</f>
        <v>6</v>
      </c>
      <c r="M61" s="246">
        <f>'HK1(87)'!Y60</f>
        <v>5</v>
      </c>
      <c r="N61" s="246">
        <f>'HK1(87)'!AB60</f>
        <v>5</v>
      </c>
      <c r="O61" s="246">
        <f>'HK2'!J60</f>
        <v>5</v>
      </c>
      <c r="P61" s="246">
        <f>'HK2'!M60</f>
        <v>7</v>
      </c>
      <c r="Q61" s="246">
        <f>'HK2'!P60</f>
        <v>5</v>
      </c>
      <c r="R61" s="246">
        <f>'HK2'!S60</f>
        <v>6</v>
      </c>
      <c r="S61" s="246">
        <f>'HK2'!V60</f>
        <v>7</v>
      </c>
      <c r="T61" s="246">
        <f>'HK2'!Y60</f>
        <v>8</v>
      </c>
      <c r="U61" s="211">
        <f>ROUND(SUMPRODUCT(H61:T61,$H$9:$T$9)/SUMIF($H61:$T61,"&lt;&gt;M",H$9:$T$9),2)</f>
        <v>5.83</v>
      </c>
      <c r="V61" s="210" t="str">
        <f t="shared" si="4"/>
        <v>Trung Bình</v>
      </c>
      <c r="W61" s="210">
        <f t="shared" si="5"/>
        <v>0</v>
      </c>
      <c r="X61" s="210">
        <f t="shared" si="6"/>
        <v>0</v>
      </c>
      <c r="Y61" s="210" t="str">
        <f t="shared" si="7"/>
        <v>Học tiếp</v>
      </c>
      <c r="AA61" s="181"/>
      <c r="AB61" s="167"/>
    </row>
    <row r="62" spans="1:28" s="207" customFormat="1" ht="19.5" customHeight="1">
      <c r="A62" s="210">
        <v>53</v>
      </c>
      <c r="B62" s="72" t="s">
        <v>164</v>
      </c>
      <c r="C62" s="145" t="s">
        <v>241</v>
      </c>
      <c r="D62" s="71" t="s">
        <v>240</v>
      </c>
      <c r="E62" s="73" t="s">
        <v>242</v>
      </c>
      <c r="F62" s="71" t="s">
        <v>54</v>
      </c>
      <c r="G62" s="74" t="s">
        <v>23</v>
      </c>
      <c r="H62" s="245">
        <f>'HK1(87)'!J61</f>
        <v>8</v>
      </c>
      <c r="I62" s="246">
        <f>'HK1(87)'!M61</f>
        <v>6</v>
      </c>
      <c r="J62" s="246">
        <f>'HK1(87)'!P61</f>
        <v>7</v>
      </c>
      <c r="K62" s="246">
        <f>'HK1(87)'!S61</f>
        <v>6</v>
      </c>
      <c r="L62" s="247">
        <f>'HK1(87)'!V61</f>
        <v>5</v>
      </c>
      <c r="M62" s="246">
        <f>'HK1(87)'!Y61</f>
        <v>7</v>
      </c>
      <c r="N62" s="246">
        <f>'HK1(87)'!AB61</f>
        <v>5</v>
      </c>
      <c r="O62" s="246">
        <f>'HK2'!J61</f>
        <v>5</v>
      </c>
      <c r="P62" s="246">
        <f>'HK2'!M61</f>
        <v>7</v>
      </c>
      <c r="Q62" s="246">
        <f>'HK2'!P61</f>
        <v>7</v>
      </c>
      <c r="R62" s="246">
        <f>'HK2'!S61</f>
        <v>7</v>
      </c>
      <c r="S62" s="246">
        <f>'HK2'!V61</f>
        <v>6</v>
      </c>
      <c r="T62" s="246">
        <f>'HK2'!Y61</f>
        <v>8</v>
      </c>
      <c r="U62" s="211">
        <f>ROUND(SUMPRODUCT(H62:T62,$H$9:$T$9)/SUMIF($H62:$T62,"&lt;&gt;M",H$9:$T$9),2)</f>
        <v>6.45</v>
      </c>
      <c r="V62" s="210" t="str">
        <f t="shared" si="4"/>
        <v>TB.Khá</v>
      </c>
      <c r="W62" s="210">
        <f t="shared" si="5"/>
        <v>0</v>
      </c>
      <c r="X62" s="210">
        <f t="shared" si="6"/>
        <v>0</v>
      </c>
      <c r="Y62" s="210" t="str">
        <f t="shared" si="7"/>
        <v>Học tiếp</v>
      </c>
      <c r="AA62" s="181"/>
      <c r="AB62" s="167"/>
    </row>
    <row r="63" spans="1:28" s="207" customFormat="1" ht="19.5" customHeight="1">
      <c r="A63" s="213">
        <v>54</v>
      </c>
      <c r="B63" s="72" t="s">
        <v>244</v>
      </c>
      <c r="C63" s="145" t="s">
        <v>241</v>
      </c>
      <c r="D63" s="71" t="s">
        <v>243</v>
      </c>
      <c r="E63" s="73" t="s">
        <v>245</v>
      </c>
      <c r="F63" s="71" t="s">
        <v>30</v>
      </c>
      <c r="G63" s="74" t="s">
        <v>23</v>
      </c>
      <c r="H63" s="245">
        <f>'HK1(87)'!J62</f>
        <v>8</v>
      </c>
      <c r="I63" s="246">
        <f>'HK1(87)'!M62</f>
        <v>7</v>
      </c>
      <c r="J63" s="246">
        <f>'HK1(87)'!P62</f>
        <v>6</v>
      </c>
      <c r="K63" s="246">
        <f>'HK1(87)'!S62</f>
        <v>5</v>
      </c>
      <c r="L63" s="247">
        <f>'HK1(87)'!V62</f>
        <v>6</v>
      </c>
      <c r="M63" s="246">
        <f>'HK1(87)'!Y62</f>
        <v>6</v>
      </c>
      <c r="N63" s="246">
        <f>'HK1(87)'!AB62</f>
        <v>8</v>
      </c>
      <c r="O63" s="246">
        <f>'HK2'!J62</f>
        <v>5</v>
      </c>
      <c r="P63" s="246">
        <f>'HK2'!M62</f>
        <v>7</v>
      </c>
      <c r="Q63" s="246">
        <f>'HK2'!P62</f>
        <v>5</v>
      </c>
      <c r="R63" s="246">
        <f>'HK2'!S62</f>
        <v>5</v>
      </c>
      <c r="S63" s="246">
        <f>'HK2'!V62</f>
        <v>6</v>
      </c>
      <c r="T63" s="246">
        <f>'HK2'!Y62</f>
        <v>8</v>
      </c>
      <c r="U63" s="211">
        <f>ROUND(SUMPRODUCT(H63:T63,$H$9:$T$9)/SUMIF($H63:$T63,"&lt;&gt;M",H$9:$T$9),2)</f>
        <v>5.93</v>
      </c>
      <c r="V63" s="210" t="str">
        <f t="shared" si="4"/>
        <v>Trung Bình</v>
      </c>
      <c r="W63" s="210">
        <f t="shared" si="5"/>
        <v>0</v>
      </c>
      <c r="X63" s="210">
        <f t="shared" si="6"/>
        <v>0</v>
      </c>
      <c r="Y63" s="210" t="str">
        <f t="shared" si="7"/>
        <v>Học tiếp</v>
      </c>
      <c r="AA63" s="181"/>
      <c r="AB63" s="167"/>
    </row>
    <row r="64" spans="1:28" s="207" customFormat="1" ht="19.5" customHeight="1">
      <c r="A64" s="210">
        <v>55</v>
      </c>
      <c r="B64" s="72" t="s">
        <v>247</v>
      </c>
      <c r="C64" s="145" t="s">
        <v>248</v>
      </c>
      <c r="D64" s="71" t="s">
        <v>246</v>
      </c>
      <c r="E64" s="73" t="s">
        <v>249</v>
      </c>
      <c r="F64" s="71" t="s">
        <v>158</v>
      </c>
      <c r="G64" s="74" t="s">
        <v>23</v>
      </c>
      <c r="H64" s="245">
        <f>'HK1(87)'!J63</f>
        <v>9</v>
      </c>
      <c r="I64" s="246">
        <f>'HK1(87)'!M63</f>
        <v>7</v>
      </c>
      <c r="J64" s="246">
        <f>'HK1(87)'!P63</f>
        <v>7</v>
      </c>
      <c r="K64" s="246">
        <f>'HK1(87)'!S63</f>
        <v>5</v>
      </c>
      <c r="L64" s="247">
        <f>'HK1(87)'!V63</f>
        <v>6</v>
      </c>
      <c r="M64" s="246">
        <f>'HK1(87)'!Y63</f>
        <v>7</v>
      </c>
      <c r="N64" s="246">
        <f>'HK1(87)'!AB63</f>
        <v>7</v>
      </c>
      <c r="O64" s="246">
        <f>'HK2'!J63</f>
        <v>8</v>
      </c>
      <c r="P64" s="246">
        <f>'HK2'!M63</f>
        <v>7</v>
      </c>
      <c r="Q64" s="246">
        <f>'HK2'!P63</f>
        <v>8</v>
      </c>
      <c r="R64" s="246">
        <f>'HK2'!S63</f>
        <v>6</v>
      </c>
      <c r="S64" s="246">
        <f>'HK2'!V63</f>
        <v>6</v>
      </c>
      <c r="T64" s="246">
        <f>'HK2'!Y63</f>
        <v>9</v>
      </c>
      <c r="U64" s="211">
        <f>ROUND(SUMPRODUCT(H64:T64,$H$9:$T$9)/SUMIF($H64:$T64,"&lt;&gt;M",H$9:$T$9),2)</f>
        <v>6.76</v>
      </c>
      <c r="V64" s="210" t="str">
        <f t="shared" si="4"/>
        <v>TB.Khá</v>
      </c>
      <c r="W64" s="210">
        <f t="shared" si="5"/>
        <v>0</v>
      </c>
      <c r="X64" s="210">
        <f t="shared" si="6"/>
        <v>0</v>
      </c>
      <c r="Y64" s="210" t="str">
        <f t="shared" si="7"/>
        <v>Học tiếp</v>
      </c>
      <c r="AA64" s="181"/>
      <c r="AB64" s="167"/>
    </row>
    <row r="65" spans="1:28" s="207" customFormat="1" ht="19.5" customHeight="1">
      <c r="A65" s="213">
        <v>56</v>
      </c>
      <c r="B65" s="72" t="s">
        <v>251</v>
      </c>
      <c r="C65" s="145" t="s">
        <v>252</v>
      </c>
      <c r="D65" s="71" t="s">
        <v>250</v>
      </c>
      <c r="E65" s="73" t="s">
        <v>253</v>
      </c>
      <c r="F65" s="71" t="s">
        <v>254</v>
      </c>
      <c r="G65" s="74" t="s">
        <v>17</v>
      </c>
      <c r="H65" s="245">
        <f>'HK1(87)'!J64</f>
        <v>7</v>
      </c>
      <c r="I65" s="246">
        <f>'HK1(87)'!M64</f>
        <v>7</v>
      </c>
      <c r="J65" s="246">
        <f>'HK1(87)'!P64</f>
        <v>7</v>
      </c>
      <c r="K65" s="246">
        <f>'HK1(87)'!S64</f>
        <v>6</v>
      </c>
      <c r="L65" s="247">
        <f>'HK1(87)'!V64</f>
        <v>5</v>
      </c>
      <c r="M65" s="246">
        <f>'HK1(87)'!Y64</f>
        <v>6</v>
      </c>
      <c r="N65" s="246">
        <f>'HK1(87)'!AB64</f>
        <v>8</v>
      </c>
      <c r="O65" s="246">
        <f>'HK2'!J64</f>
        <v>6</v>
      </c>
      <c r="P65" s="246">
        <f>'HK2'!M64</f>
        <v>8</v>
      </c>
      <c r="Q65" s="246">
        <f>'HK2'!P64</f>
        <v>8</v>
      </c>
      <c r="R65" s="246">
        <f>'HK2'!S64</f>
        <v>6</v>
      </c>
      <c r="S65" s="246">
        <f>'HK2'!V64</f>
        <v>7</v>
      </c>
      <c r="T65" s="246">
        <f>'HK2'!Y64</f>
        <v>8</v>
      </c>
      <c r="U65" s="211">
        <f>ROUND(SUMPRODUCT(H65:T65,$H$9:$T$9)/SUMIF($H65:$T65,"&lt;&gt;M",H$9:$T$9),2)</f>
        <v>6.64</v>
      </c>
      <c r="V65" s="210" t="str">
        <f t="shared" si="4"/>
        <v>TB.Khá</v>
      </c>
      <c r="W65" s="210">
        <f t="shared" si="5"/>
        <v>0</v>
      </c>
      <c r="X65" s="210">
        <f t="shared" si="6"/>
        <v>0</v>
      </c>
      <c r="Y65" s="210" t="str">
        <f t="shared" si="7"/>
        <v>Học tiếp</v>
      </c>
      <c r="AA65" s="181"/>
      <c r="AB65" s="167"/>
    </row>
    <row r="66" spans="1:28" s="207" customFormat="1" ht="19.5" customHeight="1">
      <c r="A66" s="210">
        <v>57</v>
      </c>
      <c r="B66" s="72" t="s">
        <v>256</v>
      </c>
      <c r="C66" s="145" t="s">
        <v>257</v>
      </c>
      <c r="D66" s="71" t="s">
        <v>255</v>
      </c>
      <c r="E66" s="73" t="s">
        <v>258</v>
      </c>
      <c r="F66" s="71" t="s">
        <v>162</v>
      </c>
      <c r="G66" s="74" t="s">
        <v>17</v>
      </c>
      <c r="H66" s="245">
        <f>'HK1(87)'!J65</f>
        <v>7</v>
      </c>
      <c r="I66" s="246">
        <f>'HK1(87)'!M65</f>
        <v>7</v>
      </c>
      <c r="J66" s="246">
        <f>'HK1(87)'!P65</f>
        <v>6</v>
      </c>
      <c r="K66" s="246">
        <f>'HK1(87)'!S65</f>
        <v>5</v>
      </c>
      <c r="L66" s="247">
        <f>'HK1(87)'!V65</f>
        <v>5</v>
      </c>
      <c r="M66" s="246">
        <f>'HK1(87)'!Y65</f>
        <v>6</v>
      </c>
      <c r="N66" s="246">
        <f>'HK1(87)'!AB65</f>
        <v>6</v>
      </c>
      <c r="O66" s="246">
        <f>'HK2'!J65</f>
        <v>5</v>
      </c>
      <c r="P66" s="246">
        <f>'HK2'!M65</f>
        <v>7</v>
      </c>
      <c r="Q66" s="246">
        <f>'HK2'!P65</f>
        <v>6</v>
      </c>
      <c r="R66" s="246">
        <f>'HK2'!S65</f>
        <v>6</v>
      </c>
      <c r="S66" s="246">
        <f>'HK2'!V65</f>
        <v>4</v>
      </c>
      <c r="T66" s="246">
        <f>'HK2'!Y65</f>
        <v>8</v>
      </c>
      <c r="U66" s="211">
        <f>ROUND(SUMPRODUCT(H66:T66,$H$9:$T$9)/SUMIF($H66:$T66,"&lt;&gt;M",H$9:$T$9),2)</f>
        <v>5.79</v>
      </c>
      <c r="V66" s="210" t="str">
        <f aca="true" t="shared" si="8" ref="V66:V96">IF(U66&gt;=9,"Xuất Sắc",IF(U66&gt;=8,"Giỏi",IF(U66&gt;=7,"Khá",IF(U66&gt;=6,"TB.Khá",IF(U66&gt;=5,"Trung Bình",IF(U66&gt;=4,"Yếu","Kém"))))))</f>
        <v>Trung Bình</v>
      </c>
      <c r="W66" s="210">
        <f t="shared" si="5"/>
        <v>1</v>
      </c>
      <c r="X66" s="210">
        <f t="shared" si="6"/>
        <v>4</v>
      </c>
      <c r="Y66" s="210" t="str">
        <f t="shared" si="7"/>
        <v>Học tiếp</v>
      </c>
      <c r="AA66" s="181"/>
      <c r="AB66" s="167"/>
    </row>
    <row r="67" spans="1:28" s="207" customFormat="1" ht="19.5" customHeight="1">
      <c r="A67" s="213">
        <v>58</v>
      </c>
      <c r="B67" s="72" t="s">
        <v>260</v>
      </c>
      <c r="C67" s="145" t="s">
        <v>257</v>
      </c>
      <c r="D67" s="71" t="s">
        <v>259</v>
      </c>
      <c r="E67" s="73" t="s">
        <v>261</v>
      </c>
      <c r="F67" s="71" t="s">
        <v>162</v>
      </c>
      <c r="G67" s="74" t="s">
        <v>17</v>
      </c>
      <c r="H67" s="245">
        <f>'HK1(87)'!J66</f>
        <v>6</v>
      </c>
      <c r="I67" s="246">
        <f>'HK1(87)'!M66</f>
        <v>7</v>
      </c>
      <c r="J67" s="246">
        <f>'HK1(87)'!P66</f>
        <v>7</v>
      </c>
      <c r="K67" s="246">
        <f>'HK1(87)'!S66</f>
        <v>7</v>
      </c>
      <c r="L67" s="247">
        <f>'HK1(87)'!V66</f>
        <v>5</v>
      </c>
      <c r="M67" s="246">
        <f>'HK1(87)'!Y66</f>
        <v>6</v>
      </c>
      <c r="N67" s="246">
        <f>'HK1(87)'!AB66</f>
        <v>5</v>
      </c>
      <c r="O67" s="246">
        <f>'HK2'!J66</f>
        <v>5</v>
      </c>
      <c r="P67" s="246">
        <f>'HK2'!M66</f>
        <v>8</v>
      </c>
      <c r="Q67" s="246">
        <f>'HK2'!P66</f>
        <v>7</v>
      </c>
      <c r="R67" s="246">
        <f>'HK2'!S66</f>
        <v>6</v>
      </c>
      <c r="S67" s="246">
        <f>'HK2'!V66</f>
        <v>7</v>
      </c>
      <c r="T67" s="246">
        <f>'HK2'!Y66</f>
        <v>6</v>
      </c>
      <c r="U67" s="211">
        <f>ROUND(SUMPRODUCT(H67:T67,$H$9:$T$9)/SUMIF($H67:$T67,"&lt;&gt;M",H$9:$T$9),2)</f>
        <v>6.52</v>
      </c>
      <c r="V67" s="210" t="str">
        <f t="shared" si="8"/>
        <v>TB.Khá</v>
      </c>
      <c r="W67" s="210">
        <f t="shared" si="5"/>
        <v>0</v>
      </c>
      <c r="X67" s="210">
        <f t="shared" si="6"/>
        <v>0</v>
      </c>
      <c r="Y67" s="210" t="str">
        <f t="shared" si="7"/>
        <v>Học tiếp</v>
      </c>
      <c r="AA67" s="181"/>
      <c r="AB67" s="167"/>
    </row>
    <row r="68" spans="1:28" s="207" customFormat="1" ht="19.5" customHeight="1">
      <c r="A68" s="210">
        <v>59</v>
      </c>
      <c r="B68" s="72" t="s">
        <v>70</v>
      </c>
      <c r="C68" s="145" t="s">
        <v>257</v>
      </c>
      <c r="D68" s="71" t="s">
        <v>262</v>
      </c>
      <c r="E68" s="73" t="s">
        <v>263</v>
      </c>
      <c r="F68" s="71" t="s">
        <v>162</v>
      </c>
      <c r="G68" s="74" t="s">
        <v>17</v>
      </c>
      <c r="H68" s="245">
        <f>'HK1(87)'!J67</f>
        <v>6</v>
      </c>
      <c r="I68" s="246">
        <f>'HK1(87)'!M67</f>
        <v>7</v>
      </c>
      <c r="J68" s="246">
        <f>'HK1(87)'!P67</f>
        <v>6</v>
      </c>
      <c r="K68" s="246">
        <f>'HK1(87)'!S67</f>
        <v>6</v>
      </c>
      <c r="L68" s="247">
        <f>'HK1(87)'!V67</f>
        <v>6</v>
      </c>
      <c r="M68" s="246">
        <f>'HK1(87)'!Y67</f>
        <v>5</v>
      </c>
      <c r="N68" s="246">
        <f>'HK1(87)'!AB67</f>
        <v>8</v>
      </c>
      <c r="O68" s="246">
        <f>'HK2'!J67</f>
        <v>5</v>
      </c>
      <c r="P68" s="246">
        <f>'HK2'!M67</f>
        <v>7</v>
      </c>
      <c r="Q68" s="246">
        <f>'HK2'!P67</f>
        <v>7</v>
      </c>
      <c r="R68" s="246">
        <f>'HK2'!S67</f>
        <v>7</v>
      </c>
      <c r="S68" s="246">
        <f>'HK2'!V67</f>
        <v>6</v>
      </c>
      <c r="T68" s="246">
        <f>'HK2'!Y67</f>
        <v>5</v>
      </c>
      <c r="U68" s="211">
        <f>ROUND(SUMPRODUCT(H68:T68,$H$9:$T$9)/SUMIF($H68:$T68,"&lt;&gt;M",H$9:$T$9),2)</f>
        <v>6.26</v>
      </c>
      <c r="V68" s="210" t="str">
        <f t="shared" si="8"/>
        <v>TB.Khá</v>
      </c>
      <c r="W68" s="210">
        <f t="shared" si="5"/>
        <v>0</v>
      </c>
      <c r="X68" s="210">
        <f t="shared" si="6"/>
        <v>0</v>
      </c>
      <c r="Y68" s="210" t="str">
        <f t="shared" si="7"/>
        <v>Học tiếp</v>
      </c>
      <c r="AA68" s="181"/>
      <c r="AB68" s="167"/>
    </row>
    <row r="69" spans="1:28" s="207" customFormat="1" ht="19.5" customHeight="1">
      <c r="A69" s="213">
        <v>60</v>
      </c>
      <c r="B69" s="72" t="s">
        <v>265</v>
      </c>
      <c r="C69" s="145" t="s">
        <v>257</v>
      </c>
      <c r="D69" s="71" t="s">
        <v>264</v>
      </c>
      <c r="E69" s="73" t="s">
        <v>266</v>
      </c>
      <c r="F69" s="71" t="s">
        <v>158</v>
      </c>
      <c r="G69" s="74" t="s">
        <v>17</v>
      </c>
      <c r="H69" s="245">
        <f>'HK1(87)'!J68</f>
        <v>7</v>
      </c>
      <c r="I69" s="246">
        <f>'HK1(87)'!M68</f>
        <v>7</v>
      </c>
      <c r="J69" s="246">
        <f>'HK1(87)'!P68</f>
        <v>6</v>
      </c>
      <c r="K69" s="246">
        <f>'HK1(87)'!S68</f>
        <v>6</v>
      </c>
      <c r="L69" s="247">
        <f>'HK1(87)'!V68</f>
        <v>5</v>
      </c>
      <c r="M69" s="246">
        <f>'HK1(87)'!Y68</f>
        <v>6</v>
      </c>
      <c r="N69" s="246">
        <f>'HK1(87)'!AB68</f>
        <v>8</v>
      </c>
      <c r="O69" s="246">
        <f>'HK2'!J68</f>
        <v>7</v>
      </c>
      <c r="P69" s="246">
        <f>'HK2'!M68</f>
        <v>7</v>
      </c>
      <c r="Q69" s="246">
        <f>'HK2'!P68</f>
        <v>9</v>
      </c>
      <c r="R69" s="246">
        <f>'HK2'!S68</f>
        <v>6</v>
      </c>
      <c r="S69" s="246">
        <f>'HK2'!V68</f>
        <v>7</v>
      </c>
      <c r="T69" s="246">
        <f>'HK2'!Y68</f>
        <v>10</v>
      </c>
      <c r="U69" s="211">
        <f>ROUND(SUMPRODUCT(H69:T69,$H$9:$T$9)/SUMIF($H69:$T69,"&lt;&gt;M",H$9:$T$9),2)</f>
        <v>6.62</v>
      </c>
      <c r="V69" s="210" t="str">
        <f t="shared" si="8"/>
        <v>TB.Khá</v>
      </c>
      <c r="W69" s="210">
        <f t="shared" si="5"/>
        <v>0</v>
      </c>
      <c r="X69" s="210">
        <f t="shared" si="6"/>
        <v>0</v>
      </c>
      <c r="Y69" s="210" t="str">
        <f t="shared" si="7"/>
        <v>Học tiếp</v>
      </c>
      <c r="AA69" s="181"/>
      <c r="AB69" s="167"/>
    </row>
    <row r="70" spans="1:28" s="207" customFormat="1" ht="19.5" customHeight="1">
      <c r="A70" s="210">
        <v>61</v>
      </c>
      <c r="B70" s="72" t="s">
        <v>247</v>
      </c>
      <c r="C70" s="145" t="s">
        <v>257</v>
      </c>
      <c r="D70" s="71" t="s">
        <v>267</v>
      </c>
      <c r="E70" s="73" t="s">
        <v>268</v>
      </c>
      <c r="F70" s="71" t="s">
        <v>68</v>
      </c>
      <c r="G70" s="74" t="s">
        <v>17</v>
      </c>
      <c r="H70" s="245">
        <f>'HK1(87)'!J69</f>
        <v>7</v>
      </c>
      <c r="I70" s="246">
        <f>'HK1(87)'!M69</f>
        <v>7</v>
      </c>
      <c r="J70" s="246">
        <f>'HK1(87)'!P69</f>
        <v>7</v>
      </c>
      <c r="K70" s="246">
        <f>'HK1(87)'!S69</f>
        <v>5</v>
      </c>
      <c r="L70" s="247">
        <f>'HK1(87)'!V69</f>
        <v>6</v>
      </c>
      <c r="M70" s="246">
        <f>'HK1(87)'!Y69</f>
        <v>6</v>
      </c>
      <c r="N70" s="246">
        <f>'HK1(87)'!AB69</f>
        <v>9</v>
      </c>
      <c r="O70" s="246">
        <f>'HK2'!J69</f>
        <v>6</v>
      </c>
      <c r="P70" s="246">
        <f>'HK2'!M69</f>
        <v>7</v>
      </c>
      <c r="Q70" s="246">
        <f>'HK2'!P69</f>
        <v>7</v>
      </c>
      <c r="R70" s="246">
        <f>'HK2'!S69</f>
        <v>7</v>
      </c>
      <c r="S70" s="246">
        <f>'HK2'!V69</f>
        <v>5</v>
      </c>
      <c r="T70" s="246">
        <f>'HK2'!Y69</f>
        <v>8</v>
      </c>
      <c r="U70" s="211">
        <f>ROUND(SUMPRODUCT(H70:T70,$H$9:$T$9)/SUMIF($H70:$T70,"&lt;&gt;M",H$9:$T$9),2)</f>
        <v>6.33</v>
      </c>
      <c r="V70" s="210" t="str">
        <f t="shared" si="8"/>
        <v>TB.Khá</v>
      </c>
      <c r="W70" s="210">
        <f t="shared" si="5"/>
        <v>0</v>
      </c>
      <c r="X70" s="210">
        <f t="shared" si="6"/>
        <v>0</v>
      </c>
      <c r="Y70" s="210" t="str">
        <f t="shared" si="7"/>
        <v>Học tiếp</v>
      </c>
      <c r="AA70" s="181"/>
      <c r="AB70" s="167"/>
    </row>
    <row r="71" spans="1:28" s="207" customFormat="1" ht="19.5" customHeight="1">
      <c r="A71" s="213">
        <v>62</v>
      </c>
      <c r="B71" s="72" t="s">
        <v>270</v>
      </c>
      <c r="C71" s="145" t="s">
        <v>257</v>
      </c>
      <c r="D71" s="71" t="s">
        <v>269</v>
      </c>
      <c r="E71" s="73" t="s">
        <v>271</v>
      </c>
      <c r="F71" s="71" t="s">
        <v>272</v>
      </c>
      <c r="G71" s="74" t="s">
        <v>17</v>
      </c>
      <c r="H71" s="245">
        <f>'HK1(87)'!J70</f>
        <v>7</v>
      </c>
      <c r="I71" s="246">
        <f>'HK1(87)'!M70</f>
        <v>7</v>
      </c>
      <c r="J71" s="246">
        <f>'HK1(87)'!P70</f>
        <v>6</v>
      </c>
      <c r="K71" s="246">
        <f>'HK1(87)'!S70</f>
        <v>5</v>
      </c>
      <c r="L71" s="247">
        <f>'HK1(87)'!V70</f>
        <v>6</v>
      </c>
      <c r="M71" s="246">
        <f>'HK1(87)'!Y70</f>
        <v>6</v>
      </c>
      <c r="N71" s="246">
        <f>'HK1(87)'!AB70</f>
        <v>7</v>
      </c>
      <c r="O71" s="246">
        <f>'HK2'!J70</f>
        <v>7</v>
      </c>
      <c r="P71" s="246">
        <f>'HK2'!M70</f>
        <v>7</v>
      </c>
      <c r="Q71" s="246">
        <f>'HK2'!P70</f>
        <v>8</v>
      </c>
      <c r="R71" s="246">
        <f>'HK2'!S70</f>
        <v>6</v>
      </c>
      <c r="S71" s="246">
        <f>'HK2'!V70</f>
        <v>8</v>
      </c>
      <c r="T71" s="246">
        <f>'HK2'!Y70</f>
        <v>8</v>
      </c>
      <c r="U71" s="211">
        <f>ROUND(SUMPRODUCT(H71:T71,$H$9:$T$9)/SUMIF($H71:$T71,"&lt;&gt;M",H$9:$T$9),2)</f>
        <v>6.6</v>
      </c>
      <c r="V71" s="210" t="str">
        <f t="shared" si="8"/>
        <v>TB.Khá</v>
      </c>
      <c r="W71" s="210">
        <f t="shared" si="5"/>
        <v>0</v>
      </c>
      <c r="X71" s="210">
        <f t="shared" si="6"/>
        <v>0</v>
      </c>
      <c r="Y71" s="210" t="str">
        <f t="shared" si="7"/>
        <v>Học tiếp</v>
      </c>
      <c r="AA71" s="181"/>
      <c r="AB71" s="167"/>
    </row>
    <row r="72" spans="1:28" s="207" customFormat="1" ht="19.5" customHeight="1">
      <c r="A72" s="210">
        <v>63</v>
      </c>
      <c r="B72" s="72" t="s">
        <v>274</v>
      </c>
      <c r="C72" s="145" t="s">
        <v>275</v>
      </c>
      <c r="D72" s="71" t="s">
        <v>273</v>
      </c>
      <c r="E72" s="73" t="s">
        <v>276</v>
      </c>
      <c r="F72" s="71" t="s">
        <v>277</v>
      </c>
      <c r="G72" s="74" t="s">
        <v>23</v>
      </c>
      <c r="H72" s="245">
        <f>'HK1(87)'!J71</f>
        <v>5</v>
      </c>
      <c r="I72" s="246">
        <f>'HK1(87)'!M71</f>
        <v>7</v>
      </c>
      <c r="J72" s="246">
        <f>'HK1(87)'!P71</f>
        <v>6</v>
      </c>
      <c r="K72" s="246">
        <f>'HK1(87)'!S71</f>
        <v>5</v>
      </c>
      <c r="L72" s="247">
        <f>'HK1(87)'!V71</f>
        <v>5</v>
      </c>
      <c r="M72" s="246">
        <f>'HK1(87)'!Y71</f>
        <v>6</v>
      </c>
      <c r="N72" s="246">
        <f>'HK1(87)'!AB71</f>
        <v>5</v>
      </c>
      <c r="O72" s="246">
        <f>'HK2'!J71</f>
        <v>7</v>
      </c>
      <c r="P72" s="246">
        <f>'HK2'!M71</f>
        <v>7</v>
      </c>
      <c r="Q72" s="246">
        <f>'HK2'!P71</f>
        <v>7</v>
      </c>
      <c r="R72" s="246">
        <f>'HK2'!S71</f>
        <v>6</v>
      </c>
      <c r="S72" s="246">
        <f>'HK2'!V71</f>
        <v>7</v>
      </c>
      <c r="T72" s="246">
        <f>'HK2'!Y71</f>
        <v>8</v>
      </c>
      <c r="U72" s="211">
        <f>ROUND(SUMPRODUCT(H72:T72,$H$9:$T$9)/SUMIF($H72:$T72,"&lt;&gt;M",H$9:$T$9),2)</f>
        <v>6.17</v>
      </c>
      <c r="V72" s="210" t="str">
        <f t="shared" si="8"/>
        <v>TB.Khá</v>
      </c>
      <c r="W72" s="210">
        <f t="shared" si="5"/>
        <v>0</v>
      </c>
      <c r="X72" s="210">
        <f t="shared" si="6"/>
        <v>0</v>
      </c>
      <c r="Y72" s="210" t="str">
        <f t="shared" si="7"/>
        <v>Học tiếp</v>
      </c>
      <c r="AA72" s="181"/>
      <c r="AB72" s="167"/>
    </row>
    <row r="73" spans="1:28" s="207" customFormat="1" ht="19.5" customHeight="1">
      <c r="A73" s="213">
        <v>64</v>
      </c>
      <c r="B73" s="72" t="s">
        <v>279</v>
      </c>
      <c r="C73" s="145" t="s">
        <v>280</v>
      </c>
      <c r="D73" s="71" t="s">
        <v>278</v>
      </c>
      <c r="E73" s="73" t="s">
        <v>281</v>
      </c>
      <c r="F73" s="71" t="s">
        <v>158</v>
      </c>
      <c r="G73" s="74" t="s">
        <v>17</v>
      </c>
      <c r="H73" s="245">
        <f>'HK1(87)'!J72</f>
        <v>7</v>
      </c>
      <c r="I73" s="246">
        <f>'HK1(87)'!M72</f>
        <v>7</v>
      </c>
      <c r="J73" s="246">
        <f>'HK1(87)'!P72</f>
        <v>6</v>
      </c>
      <c r="K73" s="246">
        <f>'HK1(87)'!S72</f>
        <v>8</v>
      </c>
      <c r="L73" s="247">
        <f>'HK1(87)'!V72</f>
        <v>5</v>
      </c>
      <c r="M73" s="246">
        <f>'HK1(87)'!Y72</f>
        <v>6</v>
      </c>
      <c r="N73" s="246">
        <f>'HK1(87)'!AB72</f>
        <v>5</v>
      </c>
      <c r="O73" s="246">
        <f>'HK2'!J72</f>
        <v>7</v>
      </c>
      <c r="P73" s="246">
        <f>'HK2'!M72</f>
        <v>7</v>
      </c>
      <c r="Q73" s="246">
        <f>'HK2'!P72</f>
        <v>7</v>
      </c>
      <c r="R73" s="246">
        <f>'HK2'!S72</f>
        <v>5</v>
      </c>
      <c r="S73" s="246">
        <f>'HK2'!V72</f>
        <v>6</v>
      </c>
      <c r="T73" s="246">
        <f>'HK2'!Y72</f>
        <v>8</v>
      </c>
      <c r="U73" s="211">
        <f>ROUND(SUMPRODUCT(H73:T73,$H$9:$T$9)/SUMIF($H73:$T73,"&lt;&gt;M",H$9:$T$9),2)</f>
        <v>6.45</v>
      </c>
      <c r="V73" s="210" t="str">
        <f t="shared" si="8"/>
        <v>TB.Khá</v>
      </c>
      <c r="W73" s="210">
        <f t="shared" si="5"/>
        <v>0</v>
      </c>
      <c r="X73" s="210">
        <f t="shared" si="6"/>
        <v>0</v>
      </c>
      <c r="Y73" s="210" t="str">
        <f t="shared" si="7"/>
        <v>Học tiếp</v>
      </c>
      <c r="AA73" s="181"/>
      <c r="AB73" s="167"/>
    </row>
    <row r="74" spans="1:28" s="207" customFormat="1" ht="19.5" customHeight="1">
      <c r="A74" s="210">
        <v>65</v>
      </c>
      <c r="B74" s="72" t="s">
        <v>283</v>
      </c>
      <c r="C74" s="145" t="s">
        <v>284</v>
      </c>
      <c r="D74" s="71" t="s">
        <v>282</v>
      </c>
      <c r="E74" s="73" t="s">
        <v>285</v>
      </c>
      <c r="F74" s="71" t="s">
        <v>162</v>
      </c>
      <c r="G74" s="74" t="s">
        <v>17</v>
      </c>
      <c r="H74" s="245">
        <f>'HK1(87)'!J73</f>
        <v>5</v>
      </c>
      <c r="I74" s="246">
        <f>'HK1(87)'!M73</f>
        <v>7</v>
      </c>
      <c r="J74" s="246">
        <f>'HK1(87)'!P73</f>
        <v>8</v>
      </c>
      <c r="K74" s="246">
        <f>'HK1(87)'!S73</f>
        <v>7</v>
      </c>
      <c r="L74" s="247">
        <f>'HK1(87)'!V73</f>
        <v>6</v>
      </c>
      <c r="M74" s="246">
        <f>'HK1(87)'!Y73</f>
        <v>6</v>
      </c>
      <c r="N74" s="246">
        <f>'HK1(87)'!AB73</f>
        <v>9</v>
      </c>
      <c r="O74" s="246">
        <f>'HK2'!J73</f>
        <v>5</v>
      </c>
      <c r="P74" s="246">
        <f>'HK2'!M73</f>
        <v>7</v>
      </c>
      <c r="Q74" s="246">
        <f>'HK2'!P73</f>
        <v>8</v>
      </c>
      <c r="R74" s="246">
        <f>'HK2'!S73</f>
        <v>8</v>
      </c>
      <c r="S74" s="246">
        <f>'HK2'!V73</f>
        <v>5</v>
      </c>
      <c r="T74" s="246">
        <f>'HK2'!Y73</f>
        <v>8</v>
      </c>
      <c r="U74" s="211">
        <f>ROUND(SUMPRODUCT(H74:T74,$H$9:$T$9)/SUMIF($H74:$T74,"&lt;&gt;M",H$9:$T$9),2)</f>
        <v>6.64</v>
      </c>
      <c r="V74" s="210" t="str">
        <f t="shared" si="8"/>
        <v>TB.Khá</v>
      </c>
      <c r="W74" s="210">
        <f aca="true" t="shared" si="9" ref="W74:W96">COUNTIF(H74:T74,"&lt;5")</f>
        <v>0</v>
      </c>
      <c r="X74" s="210">
        <f aca="true" t="shared" si="10" ref="X74:X96">SUMIF(H74:T74,"&lt;5",$H$9:$T$9)</f>
        <v>0</v>
      </c>
      <c r="Y74" s="210" t="str">
        <f aca="true" t="shared" si="11" ref="Y74:Y96">IF(AND(U74&gt;=5,X74&lt;=25),"Học tiếp",IF(U74&lt;3.5,"Thôi học","Ngừng học"))</f>
        <v>Học tiếp</v>
      </c>
      <c r="AA74" s="181"/>
      <c r="AB74" s="167"/>
    </row>
    <row r="75" spans="1:28" s="207" customFormat="1" ht="19.5" customHeight="1">
      <c r="A75" s="213">
        <v>66</v>
      </c>
      <c r="B75" s="72" t="s">
        <v>186</v>
      </c>
      <c r="C75" s="145" t="s">
        <v>287</v>
      </c>
      <c r="D75" s="71" t="s">
        <v>286</v>
      </c>
      <c r="E75" s="73" t="s">
        <v>288</v>
      </c>
      <c r="F75" s="71" t="s">
        <v>289</v>
      </c>
      <c r="G75" s="74" t="s">
        <v>17</v>
      </c>
      <c r="H75" s="245">
        <f>'HK1(87)'!J74</f>
        <v>7</v>
      </c>
      <c r="I75" s="246">
        <f>'HK1(87)'!M74</f>
        <v>7</v>
      </c>
      <c r="J75" s="246">
        <f>'HK1(87)'!P74</f>
        <v>6</v>
      </c>
      <c r="K75" s="246">
        <f>'HK1(87)'!S74</f>
        <v>5</v>
      </c>
      <c r="L75" s="247">
        <f>'HK1(87)'!V74</f>
        <v>6</v>
      </c>
      <c r="M75" s="246">
        <f>'HK1(87)'!Y74</f>
        <v>6</v>
      </c>
      <c r="N75" s="246">
        <f>'HK1(87)'!AB74</f>
        <v>6</v>
      </c>
      <c r="O75" s="246">
        <f>'HK2'!J74</f>
        <v>5</v>
      </c>
      <c r="P75" s="246">
        <f>'HK2'!M74</f>
        <v>7</v>
      </c>
      <c r="Q75" s="246">
        <f>'HK2'!P74</f>
        <v>7</v>
      </c>
      <c r="R75" s="246">
        <f>'HK2'!S74</f>
        <v>5</v>
      </c>
      <c r="S75" s="246">
        <f>'HK2'!V74</f>
        <v>6</v>
      </c>
      <c r="T75" s="246">
        <f>'HK2'!Y74</f>
        <v>8</v>
      </c>
      <c r="U75" s="211">
        <f>ROUND(SUMPRODUCT(H75:T75,$H$9:$T$9)/SUMIF($H75:$T75,"&lt;&gt;M",H$9:$T$9),2)</f>
        <v>6.05</v>
      </c>
      <c r="V75" s="210" t="str">
        <f t="shared" si="8"/>
        <v>TB.Khá</v>
      </c>
      <c r="W75" s="210">
        <f t="shared" si="9"/>
        <v>0</v>
      </c>
      <c r="X75" s="210">
        <f t="shared" si="10"/>
        <v>0</v>
      </c>
      <c r="Y75" s="210" t="str">
        <f t="shared" si="11"/>
        <v>Học tiếp</v>
      </c>
      <c r="AA75" s="181"/>
      <c r="AB75" s="167"/>
    </row>
    <row r="76" spans="1:28" s="207" customFormat="1" ht="19.5" customHeight="1">
      <c r="A76" s="210">
        <v>67</v>
      </c>
      <c r="B76" s="72" t="s">
        <v>291</v>
      </c>
      <c r="C76" s="145" t="s">
        <v>292</v>
      </c>
      <c r="D76" s="71" t="s">
        <v>290</v>
      </c>
      <c r="E76" s="73" t="s">
        <v>293</v>
      </c>
      <c r="F76" s="71" t="s">
        <v>153</v>
      </c>
      <c r="G76" s="74" t="s">
        <v>17</v>
      </c>
      <c r="H76" s="245">
        <f>'HK1(87)'!J75</f>
        <v>6</v>
      </c>
      <c r="I76" s="246">
        <f>'HK1(87)'!M75</f>
        <v>6</v>
      </c>
      <c r="J76" s="246">
        <f>'HK1(87)'!P75</f>
        <v>7</v>
      </c>
      <c r="K76" s="246">
        <f>'HK1(87)'!S75</f>
        <v>4</v>
      </c>
      <c r="L76" s="247">
        <f>'HK1(87)'!V75</f>
        <v>5</v>
      </c>
      <c r="M76" s="246">
        <f>'HK1(87)'!Y75</f>
        <v>5</v>
      </c>
      <c r="N76" s="246">
        <f>'HK1(87)'!AB75</f>
        <v>7</v>
      </c>
      <c r="O76" s="246">
        <f>'HK2'!J75</f>
        <v>7</v>
      </c>
      <c r="P76" s="246">
        <f>'HK2'!M75</f>
        <v>7</v>
      </c>
      <c r="Q76" s="246">
        <f>'HK2'!P75</f>
        <v>7</v>
      </c>
      <c r="R76" s="246">
        <f>'HK2'!S75</f>
        <v>5</v>
      </c>
      <c r="S76" s="246">
        <f>'HK2'!V75</f>
        <v>6</v>
      </c>
      <c r="T76" s="246">
        <f>'HK2'!Y75</f>
        <v>10</v>
      </c>
      <c r="U76" s="211">
        <f>ROUND(SUMPRODUCT(H76:T76,$H$9:$T$9)/SUMIF($H76:$T76,"&lt;&gt;M",H$9:$T$9),2)</f>
        <v>5.83</v>
      </c>
      <c r="V76" s="210" t="str">
        <f t="shared" si="8"/>
        <v>Trung Bình</v>
      </c>
      <c r="W76" s="210">
        <f t="shared" si="9"/>
        <v>1</v>
      </c>
      <c r="X76" s="210">
        <f t="shared" si="10"/>
        <v>5</v>
      </c>
      <c r="Y76" s="210" t="str">
        <f t="shared" si="11"/>
        <v>Học tiếp</v>
      </c>
      <c r="AA76" s="181"/>
      <c r="AB76" s="167"/>
    </row>
    <row r="77" spans="1:28" s="207" customFormat="1" ht="19.5" customHeight="1">
      <c r="A77" s="213">
        <v>68</v>
      </c>
      <c r="B77" s="72" t="s">
        <v>295</v>
      </c>
      <c r="C77" s="145" t="s">
        <v>292</v>
      </c>
      <c r="D77" s="71" t="s">
        <v>294</v>
      </c>
      <c r="E77" s="73" t="s">
        <v>296</v>
      </c>
      <c r="F77" s="71" t="s">
        <v>54</v>
      </c>
      <c r="G77" s="74" t="s">
        <v>17</v>
      </c>
      <c r="H77" s="245">
        <f>'HK1(87)'!J76</f>
        <v>8</v>
      </c>
      <c r="I77" s="246">
        <f>'HK1(87)'!M76</f>
        <v>7</v>
      </c>
      <c r="J77" s="246">
        <f>'HK1(87)'!P76</f>
        <v>6</v>
      </c>
      <c r="K77" s="246">
        <f>'HK1(87)'!S76</f>
        <v>7</v>
      </c>
      <c r="L77" s="247">
        <f>'HK1(87)'!V76</f>
        <v>7</v>
      </c>
      <c r="M77" s="246">
        <f>'HK1(87)'!Y76</f>
        <v>6</v>
      </c>
      <c r="N77" s="246">
        <f>'HK1(87)'!AB76</f>
        <v>9</v>
      </c>
      <c r="O77" s="246">
        <f>'HK2'!J76</f>
        <v>7</v>
      </c>
      <c r="P77" s="246">
        <f>'HK2'!M76</f>
        <v>8</v>
      </c>
      <c r="Q77" s="246">
        <f>'HK2'!P76</f>
        <v>10</v>
      </c>
      <c r="R77" s="246">
        <f>'HK2'!S76</f>
        <v>8</v>
      </c>
      <c r="S77" s="246">
        <f>'HK2'!V76</f>
        <v>6</v>
      </c>
      <c r="T77" s="246">
        <f>'HK2'!Y76</f>
        <v>9</v>
      </c>
      <c r="U77" s="211">
        <f>ROUND(SUMPRODUCT(H77:T77,$H$9:$T$9)/SUMIF($H77:$T77,"&lt;&gt;M",H$9:$T$9),2)</f>
        <v>7.36</v>
      </c>
      <c r="V77" s="210" t="str">
        <f t="shared" si="8"/>
        <v>Khá</v>
      </c>
      <c r="W77" s="210">
        <f t="shared" si="9"/>
        <v>0</v>
      </c>
      <c r="X77" s="210">
        <f t="shared" si="10"/>
        <v>0</v>
      </c>
      <c r="Y77" s="210" t="str">
        <f t="shared" si="11"/>
        <v>Học tiếp</v>
      </c>
      <c r="AA77" s="181"/>
      <c r="AB77" s="167"/>
    </row>
    <row r="78" spans="1:28" s="207" customFormat="1" ht="19.5" customHeight="1">
      <c r="A78" s="210">
        <v>69</v>
      </c>
      <c r="B78" s="72" t="s">
        <v>298</v>
      </c>
      <c r="C78" s="145" t="s">
        <v>287</v>
      </c>
      <c r="D78" s="71" t="s">
        <v>297</v>
      </c>
      <c r="E78" s="73" t="s">
        <v>299</v>
      </c>
      <c r="F78" s="71" t="s">
        <v>300</v>
      </c>
      <c r="G78" s="74" t="s">
        <v>17</v>
      </c>
      <c r="H78" s="245">
        <f>'HK1(87)'!J77</f>
        <v>9</v>
      </c>
      <c r="I78" s="246">
        <f>'HK1(87)'!M77</f>
        <v>7</v>
      </c>
      <c r="J78" s="246">
        <f>'HK1(87)'!P77</f>
        <v>7</v>
      </c>
      <c r="K78" s="246">
        <f>'HK1(87)'!S77</f>
        <v>6</v>
      </c>
      <c r="L78" s="247">
        <f>'HK1(87)'!V77</f>
        <v>5</v>
      </c>
      <c r="M78" s="246">
        <f>'HK1(87)'!Y77</f>
        <v>6</v>
      </c>
      <c r="N78" s="246">
        <f>'HK1(87)'!AB77</f>
        <v>8</v>
      </c>
      <c r="O78" s="246">
        <f>'HK2'!J77</f>
        <v>5</v>
      </c>
      <c r="P78" s="246">
        <f>'HK2'!M77</f>
        <v>7</v>
      </c>
      <c r="Q78" s="246">
        <f>'HK2'!P77</f>
        <v>9</v>
      </c>
      <c r="R78" s="246">
        <f>'HK2'!S77</f>
        <v>6</v>
      </c>
      <c r="S78" s="246">
        <f>'HK2'!V77</f>
        <v>7</v>
      </c>
      <c r="T78" s="246">
        <f>'HK2'!Y77</f>
        <v>5</v>
      </c>
      <c r="U78" s="211">
        <f>ROUND(SUMPRODUCT(H78:T78,$H$9:$T$9)/SUMIF($H78:$T78,"&lt;&gt;M",H$9:$T$9),2)</f>
        <v>6.69</v>
      </c>
      <c r="V78" s="210" t="str">
        <f t="shared" si="8"/>
        <v>TB.Khá</v>
      </c>
      <c r="W78" s="210">
        <f t="shared" si="9"/>
        <v>0</v>
      </c>
      <c r="X78" s="210">
        <f t="shared" si="10"/>
        <v>0</v>
      </c>
      <c r="Y78" s="210" t="str">
        <f t="shared" si="11"/>
        <v>Học tiếp</v>
      </c>
      <c r="AA78" s="181"/>
      <c r="AB78" s="167"/>
    </row>
    <row r="79" spans="1:28" s="207" customFormat="1" ht="19.5" customHeight="1">
      <c r="A79" s="213">
        <v>70</v>
      </c>
      <c r="B79" s="72" t="s">
        <v>302</v>
      </c>
      <c r="C79" s="145" t="s">
        <v>287</v>
      </c>
      <c r="D79" s="71" t="s">
        <v>301</v>
      </c>
      <c r="E79" s="73" t="s">
        <v>303</v>
      </c>
      <c r="F79" s="71" t="s">
        <v>77</v>
      </c>
      <c r="G79" s="74" t="s">
        <v>17</v>
      </c>
      <c r="H79" s="245">
        <f>'HK1(87)'!J78</f>
        <v>5</v>
      </c>
      <c r="I79" s="246">
        <f>'HK1(87)'!M78</f>
        <v>6</v>
      </c>
      <c r="J79" s="246">
        <f>'HK1(87)'!P78</f>
        <v>7</v>
      </c>
      <c r="K79" s="246">
        <f>'HK1(87)'!S78</f>
        <v>5</v>
      </c>
      <c r="L79" s="247">
        <f>'HK1(87)'!V78</f>
        <v>6</v>
      </c>
      <c r="M79" s="246">
        <f>'HK1(87)'!Y78</f>
        <v>6</v>
      </c>
      <c r="N79" s="246">
        <f>'HK1(87)'!AB78</f>
        <v>5</v>
      </c>
      <c r="O79" s="246">
        <f>'HK2'!J78</f>
        <v>6</v>
      </c>
      <c r="P79" s="246">
        <f>'HK2'!M78</f>
        <v>8</v>
      </c>
      <c r="Q79" s="246">
        <f>'HK2'!P78</f>
        <v>7</v>
      </c>
      <c r="R79" s="246">
        <f>'HK2'!S78</f>
        <v>7</v>
      </c>
      <c r="S79" s="246">
        <f>'HK2'!V78</f>
        <v>6</v>
      </c>
      <c r="T79" s="246">
        <f>'HK2'!Y78</f>
        <v>8</v>
      </c>
      <c r="U79" s="211">
        <f>ROUND(SUMPRODUCT(H79:T79,$H$9:$T$9)/SUMIF($H79:$T79,"&lt;&gt;M",H$9:$T$9),2)</f>
        <v>6.33</v>
      </c>
      <c r="V79" s="210" t="str">
        <f t="shared" si="8"/>
        <v>TB.Khá</v>
      </c>
      <c r="W79" s="210">
        <f t="shared" si="9"/>
        <v>0</v>
      </c>
      <c r="X79" s="210">
        <f t="shared" si="10"/>
        <v>0</v>
      </c>
      <c r="Y79" s="210" t="str">
        <f t="shared" si="11"/>
        <v>Học tiếp</v>
      </c>
      <c r="AA79" s="181"/>
      <c r="AB79" s="216"/>
    </row>
    <row r="80" spans="1:28" s="207" customFormat="1" ht="19.5" customHeight="1">
      <c r="A80" s="210">
        <v>71</v>
      </c>
      <c r="B80" s="72" t="s">
        <v>305</v>
      </c>
      <c r="C80" s="145" t="s">
        <v>306</v>
      </c>
      <c r="D80" s="71" t="s">
        <v>304</v>
      </c>
      <c r="E80" s="73" t="s">
        <v>307</v>
      </c>
      <c r="F80" s="71" t="s">
        <v>162</v>
      </c>
      <c r="G80" s="74" t="s">
        <v>17</v>
      </c>
      <c r="H80" s="245">
        <f>'HK1(87)'!J79</f>
        <v>7</v>
      </c>
      <c r="I80" s="246">
        <f>'HK1(87)'!M79</f>
        <v>7</v>
      </c>
      <c r="J80" s="246">
        <f>'HK1(87)'!P79</f>
        <v>7</v>
      </c>
      <c r="K80" s="246" t="str">
        <f>'HK1(87)'!S79</f>
        <v>M</v>
      </c>
      <c r="L80" s="247">
        <f>'HK1(87)'!V79</f>
        <v>5</v>
      </c>
      <c r="M80" s="246">
        <f>'HK1(87)'!Y79</f>
        <v>6</v>
      </c>
      <c r="N80" s="246">
        <f>'HK1(87)'!AB79</f>
        <v>7</v>
      </c>
      <c r="O80" s="246">
        <f>'HK2'!J79</f>
        <v>5</v>
      </c>
      <c r="P80" s="246">
        <f>'HK2'!M79</f>
        <v>7</v>
      </c>
      <c r="Q80" s="246">
        <f>'HK2'!P79</f>
        <v>7</v>
      </c>
      <c r="R80" s="246">
        <f>'HK2'!S79</f>
        <v>8</v>
      </c>
      <c r="S80" s="246">
        <f>'HK2'!V79</f>
        <v>6</v>
      </c>
      <c r="T80" s="246">
        <f>'HK2'!Y79</f>
        <v>5</v>
      </c>
      <c r="U80" s="211">
        <f>ROUND(SUMPRODUCT(H80:T80,$H$9:$T$9)/SUMIF($H80:$T80,"&lt;&gt;M",H$9:$T$9),2)</f>
        <v>6.57</v>
      </c>
      <c r="V80" s="210" t="str">
        <f t="shared" si="8"/>
        <v>TB.Khá</v>
      </c>
      <c r="W80" s="210">
        <f t="shared" si="9"/>
        <v>0</v>
      </c>
      <c r="X80" s="210">
        <f t="shared" si="10"/>
        <v>0</v>
      </c>
      <c r="Y80" s="210" t="str">
        <f t="shared" si="11"/>
        <v>Học tiếp</v>
      </c>
      <c r="AA80" s="181"/>
      <c r="AB80" s="216"/>
    </row>
    <row r="81" spans="1:28" s="207" customFormat="1" ht="19.5" customHeight="1">
      <c r="A81" s="213">
        <v>72</v>
      </c>
      <c r="B81" s="72" t="s">
        <v>309</v>
      </c>
      <c r="C81" s="145" t="s">
        <v>310</v>
      </c>
      <c r="D81" s="71" t="s">
        <v>308</v>
      </c>
      <c r="E81" s="73" t="s">
        <v>311</v>
      </c>
      <c r="F81" s="71" t="s">
        <v>73</v>
      </c>
      <c r="G81" s="74" t="s">
        <v>17</v>
      </c>
      <c r="H81" s="245">
        <f>'HK1(87)'!J80</f>
        <v>8</v>
      </c>
      <c r="I81" s="246">
        <f>'HK1(87)'!M80</f>
        <v>7</v>
      </c>
      <c r="J81" s="246">
        <f>'HK1(87)'!P80</f>
        <v>6</v>
      </c>
      <c r="K81" s="246">
        <f>'HK1(87)'!S80</f>
        <v>8</v>
      </c>
      <c r="L81" s="247">
        <f>'HK1(87)'!V80</f>
        <v>5</v>
      </c>
      <c r="M81" s="246">
        <f>'HK1(87)'!Y80</f>
        <v>7</v>
      </c>
      <c r="N81" s="246">
        <f>'HK1(87)'!AB80</f>
        <v>7</v>
      </c>
      <c r="O81" s="246">
        <f>'HK2'!J80</f>
        <v>6</v>
      </c>
      <c r="P81" s="246">
        <f>'HK2'!M80</f>
        <v>8</v>
      </c>
      <c r="Q81" s="246">
        <f>'HK2'!P80</f>
        <v>5</v>
      </c>
      <c r="R81" s="246">
        <f>'HK2'!S80</f>
        <v>7</v>
      </c>
      <c r="S81" s="246">
        <f>'HK2'!V80</f>
        <v>5</v>
      </c>
      <c r="T81" s="246">
        <f>'HK2'!Y80</f>
        <v>8</v>
      </c>
      <c r="U81" s="211">
        <f>ROUND(SUMPRODUCT(H81:T81,$H$9:$T$9)/SUMIF($H81:$T81,"&lt;&gt;M",H$9:$T$9),2)</f>
        <v>6.6</v>
      </c>
      <c r="V81" s="210" t="str">
        <f t="shared" si="8"/>
        <v>TB.Khá</v>
      </c>
      <c r="W81" s="210">
        <f t="shared" si="9"/>
        <v>0</v>
      </c>
      <c r="X81" s="210">
        <f t="shared" si="10"/>
        <v>0</v>
      </c>
      <c r="Y81" s="210" t="str">
        <f t="shared" si="11"/>
        <v>Học tiếp</v>
      </c>
      <c r="AA81" s="181"/>
      <c r="AB81" s="216"/>
    </row>
    <row r="82" spans="1:28" s="207" customFormat="1" ht="19.5" customHeight="1">
      <c r="A82" s="210">
        <v>73</v>
      </c>
      <c r="B82" s="72" t="s">
        <v>88</v>
      </c>
      <c r="C82" s="145" t="s">
        <v>313</v>
      </c>
      <c r="D82" s="71" t="s">
        <v>312</v>
      </c>
      <c r="E82" s="73" t="s">
        <v>314</v>
      </c>
      <c r="F82" s="71" t="s">
        <v>136</v>
      </c>
      <c r="G82" s="74" t="s">
        <v>17</v>
      </c>
      <c r="H82" s="245">
        <f>'HK1(87)'!J81</f>
        <v>8</v>
      </c>
      <c r="I82" s="246">
        <f>'HK1(87)'!M81</f>
        <v>8</v>
      </c>
      <c r="J82" s="246">
        <f>'HK1(87)'!P81</f>
        <v>7</v>
      </c>
      <c r="K82" s="246">
        <f>'HK1(87)'!S81</f>
        <v>5</v>
      </c>
      <c r="L82" s="247">
        <f>'HK1(87)'!V81</f>
        <v>5</v>
      </c>
      <c r="M82" s="246">
        <f>'HK1(87)'!Y81</f>
        <v>6</v>
      </c>
      <c r="N82" s="246">
        <f>'HK1(87)'!AB81</f>
        <v>5</v>
      </c>
      <c r="O82" s="246">
        <f>'HK2'!J81</f>
        <v>6</v>
      </c>
      <c r="P82" s="246">
        <f>'HK2'!M81</f>
        <v>7</v>
      </c>
      <c r="Q82" s="246">
        <f>'HK2'!P81</f>
        <v>9</v>
      </c>
      <c r="R82" s="246">
        <f>'HK2'!S81</f>
        <v>6</v>
      </c>
      <c r="S82" s="246">
        <f>'HK2'!V81</f>
        <v>8</v>
      </c>
      <c r="T82" s="246">
        <f>'HK2'!Y81</f>
        <v>8</v>
      </c>
      <c r="U82" s="211">
        <f>ROUND(SUMPRODUCT(H82:T82,$H$9:$T$9)/SUMIF($H82:$T82,"&lt;&gt;M",H$9:$T$9),2)</f>
        <v>6.74</v>
      </c>
      <c r="V82" s="210" t="str">
        <f t="shared" si="8"/>
        <v>TB.Khá</v>
      </c>
      <c r="W82" s="210">
        <f t="shared" si="9"/>
        <v>0</v>
      </c>
      <c r="X82" s="210">
        <f t="shared" si="10"/>
        <v>0</v>
      </c>
      <c r="Y82" s="210" t="str">
        <f t="shared" si="11"/>
        <v>Học tiếp</v>
      </c>
      <c r="AA82" s="181"/>
      <c r="AB82" s="216"/>
    </row>
    <row r="83" spans="1:28" s="207" customFormat="1" ht="19.5" customHeight="1">
      <c r="A83" s="213">
        <v>74</v>
      </c>
      <c r="B83" s="72" t="s">
        <v>316</v>
      </c>
      <c r="C83" s="145" t="s">
        <v>313</v>
      </c>
      <c r="D83" s="71" t="s">
        <v>315</v>
      </c>
      <c r="E83" s="73" t="s">
        <v>317</v>
      </c>
      <c r="F83" s="71" t="s">
        <v>68</v>
      </c>
      <c r="G83" s="74" t="s">
        <v>17</v>
      </c>
      <c r="H83" s="245">
        <f>'HK1(87)'!J82</f>
        <v>7</v>
      </c>
      <c r="I83" s="246">
        <f>'HK1(87)'!M82</f>
        <v>6</v>
      </c>
      <c r="J83" s="246">
        <f>'HK1(87)'!P82</f>
        <v>7</v>
      </c>
      <c r="K83" s="246">
        <f>'HK1(87)'!S82</f>
        <v>4</v>
      </c>
      <c r="L83" s="247">
        <f>'HK1(87)'!V82</f>
        <v>6</v>
      </c>
      <c r="M83" s="246">
        <f>'HK1(87)'!Y82</f>
        <v>5</v>
      </c>
      <c r="N83" s="246">
        <f>'HK1(87)'!AB82</f>
        <v>7</v>
      </c>
      <c r="O83" s="246">
        <f>'HK2'!J82</f>
        <v>7</v>
      </c>
      <c r="P83" s="246">
        <f>'HK2'!M82</f>
        <v>8</v>
      </c>
      <c r="Q83" s="246">
        <f>'HK2'!P82</f>
        <v>8</v>
      </c>
      <c r="R83" s="246">
        <f>'HK2'!S82</f>
        <v>5</v>
      </c>
      <c r="S83" s="246">
        <f>'HK2'!V82</f>
        <v>8</v>
      </c>
      <c r="T83" s="246">
        <f>'HK2'!Y82</f>
        <v>8</v>
      </c>
      <c r="U83" s="211">
        <f>ROUND(SUMPRODUCT(H83:T83,$H$9:$T$9)/SUMIF($H83:$T83,"&lt;&gt;M",H$9:$T$9),2)</f>
        <v>6.4</v>
      </c>
      <c r="V83" s="210" t="str">
        <f t="shared" si="8"/>
        <v>TB.Khá</v>
      </c>
      <c r="W83" s="210">
        <f t="shared" si="9"/>
        <v>1</v>
      </c>
      <c r="X83" s="210">
        <f t="shared" si="10"/>
        <v>5</v>
      </c>
      <c r="Y83" s="210" t="str">
        <f t="shared" si="11"/>
        <v>Học tiếp</v>
      </c>
      <c r="AA83" s="181"/>
      <c r="AB83" s="216"/>
    </row>
    <row r="84" spans="1:28" s="207" customFormat="1" ht="19.5" customHeight="1">
      <c r="A84" s="210">
        <v>75</v>
      </c>
      <c r="B84" s="72" t="s">
        <v>319</v>
      </c>
      <c r="C84" s="145" t="s">
        <v>320</v>
      </c>
      <c r="D84" s="71" t="s">
        <v>318</v>
      </c>
      <c r="E84" s="73" t="s">
        <v>321</v>
      </c>
      <c r="F84" s="71" t="s">
        <v>162</v>
      </c>
      <c r="G84" s="74" t="s">
        <v>17</v>
      </c>
      <c r="H84" s="245">
        <f>'HK1(87)'!J83</f>
        <v>6</v>
      </c>
      <c r="I84" s="246">
        <f>'HK1(87)'!M83</f>
        <v>7</v>
      </c>
      <c r="J84" s="246">
        <f>'HK1(87)'!P83</f>
        <v>7</v>
      </c>
      <c r="K84" s="246">
        <f>'HK1(87)'!S83</f>
        <v>6</v>
      </c>
      <c r="L84" s="247">
        <f>'HK1(87)'!V83</f>
        <v>6</v>
      </c>
      <c r="M84" s="246">
        <f>'HK1(87)'!Y83</f>
        <v>5</v>
      </c>
      <c r="N84" s="246">
        <f>'HK1(87)'!AB83</f>
        <v>5</v>
      </c>
      <c r="O84" s="246">
        <f>'HK2'!J83</f>
        <v>7</v>
      </c>
      <c r="P84" s="246">
        <f>'HK2'!M83</f>
        <v>8</v>
      </c>
      <c r="Q84" s="246">
        <f>'HK2'!P83</f>
        <v>5</v>
      </c>
      <c r="R84" s="246">
        <f>'HK2'!S83</f>
        <v>5</v>
      </c>
      <c r="S84" s="246">
        <f>'HK2'!V83</f>
        <v>7</v>
      </c>
      <c r="T84" s="246">
        <f>'HK2'!Y83</f>
        <v>8</v>
      </c>
      <c r="U84" s="211">
        <f>ROUND(SUMPRODUCT(H84:T84,$H$9:$T$9)/SUMIF($H84:$T84,"&lt;&gt;M",H$9:$T$9),2)</f>
        <v>6.26</v>
      </c>
      <c r="V84" s="210" t="str">
        <f t="shared" si="8"/>
        <v>TB.Khá</v>
      </c>
      <c r="W84" s="210">
        <f t="shared" si="9"/>
        <v>0</v>
      </c>
      <c r="X84" s="210">
        <f t="shared" si="10"/>
        <v>0</v>
      </c>
      <c r="Y84" s="210" t="str">
        <f t="shared" si="11"/>
        <v>Học tiếp</v>
      </c>
      <c r="AA84" s="181"/>
      <c r="AB84" s="216"/>
    </row>
    <row r="85" spans="1:28" s="207" customFormat="1" ht="19.5" customHeight="1">
      <c r="A85" s="213">
        <v>76</v>
      </c>
      <c r="B85" s="72" t="s">
        <v>323</v>
      </c>
      <c r="C85" s="145" t="s">
        <v>324</v>
      </c>
      <c r="D85" s="71" t="s">
        <v>322</v>
      </c>
      <c r="E85" s="73" t="s">
        <v>203</v>
      </c>
      <c r="F85" s="71" t="s">
        <v>25</v>
      </c>
      <c r="G85" s="74" t="s">
        <v>17</v>
      </c>
      <c r="H85" s="245">
        <f>'HK1(87)'!J84</f>
        <v>5</v>
      </c>
      <c r="I85" s="246">
        <f>'HK1(87)'!M84</f>
        <v>7</v>
      </c>
      <c r="J85" s="246">
        <f>'HK1(87)'!P84</f>
        <v>6</v>
      </c>
      <c r="K85" s="246">
        <f>'HK1(87)'!S84</f>
        <v>5</v>
      </c>
      <c r="L85" s="247">
        <f>'HK1(87)'!V84</f>
        <v>6</v>
      </c>
      <c r="M85" s="246">
        <f>'HK1(87)'!Y84</f>
        <v>6</v>
      </c>
      <c r="N85" s="246">
        <f>'HK1(87)'!AB84</f>
        <v>5</v>
      </c>
      <c r="O85" s="246">
        <f>'HK2'!J84</f>
        <v>6</v>
      </c>
      <c r="P85" s="246">
        <f>'HK2'!M84</f>
        <v>7</v>
      </c>
      <c r="Q85" s="246">
        <f>'HK2'!P84</f>
        <v>7</v>
      </c>
      <c r="R85" s="246">
        <f>'HK2'!S84</f>
        <v>8</v>
      </c>
      <c r="S85" s="246">
        <f>'HK2'!V84</f>
        <v>8</v>
      </c>
      <c r="T85" s="246">
        <f>'HK2'!Y84</f>
        <v>7</v>
      </c>
      <c r="U85" s="211">
        <f>ROUND(SUMPRODUCT(H85:T85,$H$9:$T$9)/SUMIF($H85:$T85,"&lt;&gt;M",H$9:$T$9),2)</f>
        <v>6.52</v>
      </c>
      <c r="V85" s="210" t="str">
        <f t="shared" si="8"/>
        <v>TB.Khá</v>
      </c>
      <c r="W85" s="210">
        <f t="shared" si="9"/>
        <v>0</v>
      </c>
      <c r="X85" s="210">
        <f t="shared" si="10"/>
        <v>0</v>
      </c>
      <c r="Y85" s="210" t="str">
        <f t="shared" si="11"/>
        <v>Học tiếp</v>
      </c>
      <c r="AA85" s="181"/>
      <c r="AB85" s="216"/>
    </row>
    <row r="86" spans="1:28" s="207" customFormat="1" ht="19.5" customHeight="1">
      <c r="A86" s="210">
        <v>77</v>
      </c>
      <c r="B86" s="72" t="s">
        <v>142</v>
      </c>
      <c r="C86" s="145" t="s">
        <v>326</v>
      </c>
      <c r="D86" s="71" t="s">
        <v>325</v>
      </c>
      <c r="E86" s="73" t="s">
        <v>98</v>
      </c>
      <c r="F86" s="71" t="s">
        <v>327</v>
      </c>
      <c r="G86" s="74" t="s">
        <v>17</v>
      </c>
      <c r="H86" s="245">
        <f>'HK1(87)'!J85</f>
        <v>5</v>
      </c>
      <c r="I86" s="246">
        <f>'HK1(87)'!M85</f>
        <v>7</v>
      </c>
      <c r="J86" s="246">
        <f>'HK1(87)'!P85</f>
        <v>8</v>
      </c>
      <c r="K86" s="246">
        <f>'HK1(87)'!S85</f>
        <v>7</v>
      </c>
      <c r="L86" s="247">
        <f>'HK1(87)'!V85</f>
        <v>7</v>
      </c>
      <c r="M86" s="246">
        <f>'HK1(87)'!Y85</f>
        <v>7</v>
      </c>
      <c r="N86" s="246">
        <f>'HK1(87)'!AB85</f>
        <v>7</v>
      </c>
      <c r="O86" s="246">
        <f>'HK2'!J85</f>
        <v>8</v>
      </c>
      <c r="P86" s="246">
        <f>'HK2'!M85</f>
        <v>8</v>
      </c>
      <c r="Q86" s="246">
        <f>'HK2'!P85</f>
        <v>5</v>
      </c>
      <c r="R86" s="246">
        <f>'HK2'!S85</f>
        <v>8</v>
      </c>
      <c r="S86" s="246">
        <f>'HK2'!V85</f>
        <v>8</v>
      </c>
      <c r="T86" s="246">
        <f>'HK2'!Y85</f>
        <v>8</v>
      </c>
      <c r="U86" s="211">
        <f>ROUND(SUMPRODUCT(H86:T86,$H$9:$T$9)/SUMIF($H86:$T86,"&lt;&gt;M",H$9:$T$9),2)</f>
        <v>7.14</v>
      </c>
      <c r="V86" s="210" t="str">
        <f t="shared" si="8"/>
        <v>Khá</v>
      </c>
      <c r="W86" s="210">
        <f t="shared" si="9"/>
        <v>0</v>
      </c>
      <c r="X86" s="210">
        <f t="shared" si="10"/>
        <v>0</v>
      </c>
      <c r="Y86" s="210" t="str">
        <f t="shared" si="11"/>
        <v>Học tiếp</v>
      </c>
      <c r="AA86" s="181"/>
      <c r="AB86" s="167"/>
    </row>
    <row r="87" spans="1:28" s="207" customFormat="1" ht="19.5" customHeight="1">
      <c r="A87" s="213">
        <v>78</v>
      </c>
      <c r="B87" s="72" t="s">
        <v>329</v>
      </c>
      <c r="C87" s="145" t="s">
        <v>326</v>
      </c>
      <c r="D87" s="71" t="s">
        <v>328</v>
      </c>
      <c r="E87" s="73" t="s">
        <v>330</v>
      </c>
      <c r="F87" s="71" t="s">
        <v>25</v>
      </c>
      <c r="G87" s="74" t="s">
        <v>17</v>
      </c>
      <c r="H87" s="245">
        <f>'HK1(87)'!J86</f>
        <v>7</v>
      </c>
      <c r="I87" s="246">
        <f>'HK1(87)'!M86</f>
        <v>6</v>
      </c>
      <c r="J87" s="246">
        <f>'HK1(87)'!P86</f>
        <v>7</v>
      </c>
      <c r="K87" s="246">
        <f>'HK1(87)'!S86</f>
        <v>4</v>
      </c>
      <c r="L87" s="247">
        <f>'HK1(87)'!V86</f>
        <v>6</v>
      </c>
      <c r="M87" s="246">
        <f>'HK1(87)'!Y86</f>
        <v>6</v>
      </c>
      <c r="N87" s="246">
        <f>'HK1(87)'!AB86</f>
        <v>6</v>
      </c>
      <c r="O87" s="246">
        <f>'HK2'!J86</f>
        <v>8</v>
      </c>
      <c r="P87" s="246">
        <f>'HK2'!M86</f>
        <v>7</v>
      </c>
      <c r="Q87" s="246">
        <f>'HK2'!P86</f>
        <v>7</v>
      </c>
      <c r="R87" s="246">
        <f>'HK2'!S86</f>
        <v>5</v>
      </c>
      <c r="S87" s="246">
        <f>'HK2'!V86</f>
        <v>6</v>
      </c>
      <c r="T87" s="246">
        <f>'HK2'!Y86</f>
        <v>9</v>
      </c>
      <c r="U87" s="211">
        <f>ROUND(SUMPRODUCT(H87:T87,$H$9:$T$9)/SUMIF($H87:$T87,"&lt;&gt;M",H$9:$T$9),2)</f>
        <v>6.14</v>
      </c>
      <c r="V87" s="210" t="str">
        <f t="shared" si="8"/>
        <v>TB.Khá</v>
      </c>
      <c r="W87" s="210">
        <f t="shared" si="9"/>
        <v>1</v>
      </c>
      <c r="X87" s="210">
        <f t="shared" si="10"/>
        <v>5</v>
      </c>
      <c r="Y87" s="210" t="str">
        <f t="shared" si="11"/>
        <v>Học tiếp</v>
      </c>
      <c r="AA87" s="181"/>
      <c r="AB87" s="167"/>
    </row>
    <row r="88" spans="1:28" s="207" customFormat="1" ht="19.5" customHeight="1">
      <c r="A88" s="210">
        <v>79</v>
      </c>
      <c r="B88" s="72" t="s">
        <v>332</v>
      </c>
      <c r="C88" s="145" t="s">
        <v>333</v>
      </c>
      <c r="D88" s="71" t="s">
        <v>331</v>
      </c>
      <c r="E88" s="73" t="s">
        <v>118</v>
      </c>
      <c r="F88" s="71" t="s">
        <v>334</v>
      </c>
      <c r="G88" s="74" t="s">
        <v>17</v>
      </c>
      <c r="H88" s="245">
        <f>'HK1(87)'!J87</f>
        <v>6</v>
      </c>
      <c r="I88" s="246">
        <f>'HK1(87)'!M87</f>
        <v>7</v>
      </c>
      <c r="J88" s="246">
        <f>'HK1(87)'!P87</f>
        <v>7</v>
      </c>
      <c r="K88" s="246">
        <f>'HK1(87)'!S87</f>
        <v>9</v>
      </c>
      <c r="L88" s="247">
        <f>'HK1(87)'!V87</f>
        <v>7</v>
      </c>
      <c r="M88" s="246">
        <f>'HK1(87)'!Y87</f>
        <v>6</v>
      </c>
      <c r="N88" s="246">
        <f>'HK1(87)'!AB87</f>
        <v>6</v>
      </c>
      <c r="O88" s="246">
        <f>'HK2'!J87</f>
        <v>7</v>
      </c>
      <c r="P88" s="246">
        <f>'HK2'!M87</f>
        <v>8</v>
      </c>
      <c r="Q88" s="246">
        <f>'HK2'!P87</f>
        <v>7</v>
      </c>
      <c r="R88" s="246">
        <f>'HK2'!S87</f>
        <v>10</v>
      </c>
      <c r="S88" s="246">
        <f>'HK2'!V87</f>
        <v>8</v>
      </c>
      <c r="T88" s="246">
        <f>'HK2'!Y87</f>
        <v>10</v>
      </c>
      <c r="U88" s="211">
        <f>ROUND(SUMPRODUCT(H88:T88,$H$9:$T$9)/SUMIF($H88:$T88,"&lt;&gt;M",H$9:$T$9),2)</f>
        <v>7.67</v>
      </c>
      <c r="V88" s="210" t="str">
        <f t="shared" si="8"/>
        <v>Khá</v>
      </c>
      <c r="W88" s="210">
        <f t="shared" si="9"/>
        <v>0</v>
      </c>
      <c r="X88" s="210">
        <f t="shared" si="10"/>
        <v>0</v>
      </c>
      <c r="Y88" s="210" t="str">
        <f t="shared" si="11"/>
        <v>Học tiếp</v>
      </c>
      <c r="AA88" s="181"/>
      <c r="AB88" s="167"/>
    </row>
    <row r="89" spans="1:28" s="207" customFormat="1" ht="19.5" customHeight="1">
      <c r="A89" s="213">
        <v>80</v>
      </c>
      <c r="B89" s="72" t="s">
        <v>336</v>
      </c>
      <c r="C89" s="145" t="s">
        <v>333</v>
      </c>
      <c r="D89" s="71" t="s">
        <v>335</v>
      </c>
      <c r="E89" s="73" t="s">
        <v>311</v>
      </c>
      <c r="F89" s="71" t="s">
        <v>19</v>
      </c>
      <c r="G89" s="74" t="s">
        <v>17</v>
      </c>
      <c r="H89" s="245">
        <f>'HK1(87)'!J88</f>
        <v>7</v>
      </c>
      <c r="I89" s="246">
        <f>'HK1(87)'!M88</f>
        <v>6</v>
      </c>
      <c r="J89" s="246">
        <f>'HK1(87)'!P88</f>
        <v>6</v>
      </c>
      <c r="K89" s="246">
        <f>'HK1(87)'!S88</f>
        <v>5</v>
      </c>
      <c r="L89" s="247">
        <f>'HK1(87)'!V88</f>
        <v>5</v>
      </c>
      <c r="M89" s="246">
        <f>'HK1(87)'!Y88</f>
        <v>6</v>
      </c>
      <c r="N89" s="246">
        <f>'HK1(87)'!AB88</f>
        <v>7</v>
      </c>
      <c r="O89" s="246">
        <f>'HK2'!J88</f>
        <v>6</v>
      </c>
      <c r="P89" s="246">
        <f>'HK2'!M88</f>
        <v>7</v>
      </c>
      <c r="Q89" s="246">
        <f>'HK2'!P88</f>
        <v>5</v>
      </c>
      <c r="R89" s="246">
        <f>'HK2'!S88</f>
        <v>5</v>
      </c>
      <c r="S89" s="246">
        <f>'HK2'!V88</f>
        <v>6</v>
      </c>
      <c r="T89" s="246">
        <f>'HK2'!Y88</f>
        <v>2</v>
      </c>
      <c r="U89" s="211">
        <f>ROUND(SUMPRODUCT(H89:T89,$H$9:$T$9)/SUMIF($H89:$T89,"&lt;&gt;M",H$9:$T$9),2)</f>
        <v>5.76</v>
      </c>
      <c r="V89" s="210" t="str">
        <f t="shared" si="8"/>
        <v>Trung Bình</v>
      </c>
      <c r="W89" s="210">
        <f t="shared" si="9"/>
        <v>1</v>
      </c>
      <c r="X89" s="210">
        <f t="shared" si="10"/>
        <v>0</v>
      </c>
      <c r="Y89" s="210" t="str">
        <f t="shared" si="11"/>
        <v>Học tiếp</v>
      </c>
      <c r="AA89" s="181"/>
      <c r="AB89" s="167"/>
    </row>
    <row r="90" spans="1:28" s="207" customFormat="1" ht="19.5" customHeight="1">
      <c r="A90" s="210">
        <v>81</v>
      </c>
      <c r="B90" s="72" t="s">
        <v>338</v>
      </c>
      <c r="C90" s="145" t="s">
        <v>339</v>
      </c>
      <c r="D90" s="71" t="s">
        <v>337</v>
      </c>
      <c r="E90" s="73" t="s">
        <v>340</v>
      </c>
      <c r="F90" s="71" t="s">
        <v>136</v>
      </c>
      <c r="G90" s="74" t="s">
        <v>17</v>
      </c>
      <c r="H90" s="245">
        <f>'HK1(87)'!J89</f>
        <v>9</v>
      </c>
      <c r="I90" s="246">
        <f>'HK1(87)'!M89</f>
        <v>7</v>
      </c>
      <c r="J90" s="246">
        <f>'HK1(87)'!P89</f>
        <v>6</v>
      </c>
      <c r="K90" s="246">
        <f>'HK1(87)'!S89</f>
        <v>5</v>
      </c>
      <c r="L90" s="247">
        <f>'HK1(87)'!V89</f>
        <v>5</v>
      </c>
      <c r="M90" s="246">
        <f>'HK1(87)'!Y89</f>
        <v>7</v>
      </c>
      <c r="N90" s="246">
        <f>'HK1(87)'!AB89</f>
        <v>5</v>
      </c>
      <c r="O90" s="246">
        <f>'HK2'!J89</f>
        <v>6</v>
      </c>
      <c r="P90" s="246">
        <f>'HK2'!M89</f>
        <v>7</v>
      </c>
      <c r="Q90" s="246">
        <f>'HK2'!P89</f>
        <v>9</v>
      </c>
      <c r="R90" s="246">
        <f>'HK2'!S89</f>
        <v>6</v>
      </c>
      <c r="S90" s="246">
        <f>'HK2'!V89</f>
        <v>8</v>
      </c>
      <c r="T90" s="246">
        <f>'HK2'!Y89</f>
        <v>7</v>
      </c>
      <c r="U90" s="211">
        <f>ROUND(SUMPRODUCT(H90:T90,$H$9:$T$9)/SUMIF($H90:$T90,"&lt;&gt;M",H$9:$T$9),2)</f>
        <v>6.74</v>
      </c>
      <c r="V90" s="210" t="str">
        <f t="shared" si="8"/>
        <v>TB.Khá</v>
      </c>
      <c r="W90" s="210">
        <f t="shared" si="9"/>
        <v>0</v>
      </c>
      <c r="X90" s="210">
        <f t="shared" si="10"/>
        <v>0</v>
      </c>
      <c r="Y90" s="210" t="str">
        <f t="shared" si="11"/>
        <v>Học tiếp</v>
      </c>
      <c r="AA90" s="181"/>
      <c r="AB90" s="167"/>
    </row>
    <row r="91" spans="1:28" s="207" customFormat="1" ht="19.5" customHeight="1">
      <c r="A91" s="213">
        <v>82</v>
      </c>
      <c r="B91" s="72" t="s">
        <v>88</v>
      </c>
      <c r="C91" s="145" t="s">
        <v>339</v>
      </c>
      <c r="D91" s="71" t="s">
        <v>341</v>
      </c>
      <c r="E91" s="73" t="s">
        <v>342</v>
      </c>
      <c r="F91" s="71" t="s">
        <v>136</v>
      </c>
      <c r="G91" s="74" t="s">
        <v>17</v>
      </c>
      <c r="H91" s="245">
        <f>'HK1(87)'!J90</f>
        <v>8</v>
      </c>
      <c r="I91" s="246">
        <f>'HK1(87)'!M90</f>
        <v>7</v>
      </c>
      <c r="J91" s="246">
        <f>'HK1(87)'!P90</f>
        <v>6</v>
      </c>
      <c r="K91" s="246">
        <f>'HK1(87)'!S90</f>
        <v>6</v>
      </c>
      <c r="L91" s="247">
        <f>'HK1(87)'!V90</f>
        <v>5</v>
      </c>
      <c r="M91" s="246">
        <f>'HK1(87)'!Y90</f>
        <v>7</v>
      </c>
      <c r="N91" s="246">
        <f>'HK1(87)'!AB90</f>
        <v>5</v>
      </c>
      <c r="O91" s="246">
        <f>'HK2'!J90</f>
        <v>5</v>
      </c>
      <c r="P91" s="246">
        <f>'HK2'!M90</f>
        <v>7</v>
      </c>
      <c r="Q91" s="246">
        <f>'HK2'!P90</f>
        <v>8</v>
      </c>
      <c r="R91" s="246">
        <f>'HK2'!S90</f>
        <v>5</v>
      </c>
      <c r="S91" s="246">
        <f>'HK2'!V90</f>
        <v>5</v>
      </c>
      <c r="T91" s="246">
        <f>'HK2'!Y90</f>
        <v>9</v>
      </c>
      <c r="U91" s="211">
        <f>ROUND(SUMPRODUCT(H91:T91,$H$9:$T$9)/SUMIF($H91:$T91,"&lt;&gt;M",H$9:$T$9),2)</f>
        <v>6.21</v>
      </c>
      <c r="V91" s="210" t="str">
        <f t="shared" si="8"/>
        <v>TB.Khá</v>
      </c>
      <c r="W91" s="210">
        <f t="shared" si="9"/>
        <v>0</v>
      </c>
      <c r="X91" s="210">
        <f t="shared" si="10"/>
        <v>0</v>
      </c>
      <c r="Y91" s="210" t="str">
        <f t="shared" si="11"/>
        <v>Học tiếp</v>
      </c>
      <c r="AA91" s="181"/>
      <c r="AB91" s="167"/>
    </row>
    <row r="92" spans="1:28" s="207" customFormat="1" ht="19.5" customHeight="1">
      <c r="A92" s="210">
        <v>83</v>
      </c>
      <c r="B92" s="72" t="s">
        <v>344</v>
      </c>
      <c r="C92" s="145" t="s">
        <v>345</v>
      </c>
      <c r="D92" s="71" t="s">
        <v>343</v>
      </c>
      <c r="E92" s="73" t="s">
        <v>53</v>
      </c>
      <c r="F92" s="71" t="s">
        <v>193</v>
      </c>
      <c r="G92" s="74" t="s">
        <v>23</v>
      </c>
      <c r="H92" s="245">
        <f>'HK1(87)'!J91</f>
        <v>8</v>
      </c>
      <c r="I92" s="246">
        <f>'HK1(87)'!M91</f>
        <v>7</v>
      </c>
      <c r="J92" s="246">
        <f>'HK1(87)'!P91</f>
        <v>7</v>
      </c>
      <c r="K92" s="246">
        <f>'HK1(87)'!S91</f>
        <v>8</v>
      </c>
      <c r="L92" s="247">
        <f>'HK1(87)'!V91</f>
        <v>5</v>
      </c>
      <c r="M92" s="246">
        <f>'HK1(87)'!Y91</f>
        <v>6</v>
      </c>
      <c r="N92" s="246">
        <f>'HK1(87)'!AB91</f>
        <v>7</v>
      </c>
      <c r="O92" s="246">
        <f>'HK2'!J91</f>
        <v>5</v>
      </c>
      <c r="P92" s="246">
        <f>'HK2'!M91</f>
        <v>7</v>
      </c>
      <c r="Q92" s="246">
        <f>'HK2'!P91</f>
        <v>7</v>
      </c>
      <c r="R92" s="246">
        <f>'HK2'!S91</f>
        <v>8</v>
      </c>
      <c r="S92" s="246">
        <f>'HK2'!V91</f>
        <v>7</v>
      </c>
      <c r="T92" s="246">
        <f>'HK2'!Y91</f>
        <v>7</v>
      </c>
      <c r="U92" s="211">
        <f>ROUND(SUMPRODUCT(H92:T92,$H$9:$T$9)/SUMIF($H92:$T92,"&lt;&gt;M",H$9:$T$9),2)</f>
        <v>6.9</v>
      </c>
      <c r="V92" s="210" t="str">
        <f t="shared" si="8"/>
        <v>TB.Khá</v>
      </c>
      <c r="W92" s="210">
        <f t="shared" si="9"/>
        <v>0</v>
      </c>
      <c r="X92" s="210">
        <f t="shared" si="10"/>
        <v>0</v>
      </c>
      <c r="Y92" s="210" t="str">
        <f t="shared" si="11"/>
        <v>Học tiếp</v>
      </c>
      <c r="AA92" s="181"/>
      <c r="AB92" s="167"/>
    </row>
    <row r="93" spans="1:28" s="207" customFormat="1" ht="19.5" customHeight="1">
      <c r="A93" s="213">
        <v>84</v>
      </c>
      <c r="B93" s="72" t="s">
        <v>347</v>
      </c>
      <c r="C93" s="145" t="s">
        <v>348</v>
      </c>
      <c r="D93" s="71" t="s">
        <v>346</v>
      </c>
      <c r="E93" s="73" t="s">
        <v>349</v>
      </c>
      <c r="F93" s="71" t="s">
        <v>45</v>
      </c>
      <c r="G93" s="74" t="s">
        <v>17</v>
      </c>
      <c r="H93" s="245">
        <f>'HK1(87)'!J92</f>
        <v>6</v>
      </c>
      <c r="I93" s="246">
        <f>'HK1(87)'!M92</f>
        <v>6</v>
      </c>
      <c r="J93" s="246">
        <f>'HK1(87)'!P92</f>
        <v>0</v>
      </c>
      <c r="K93" s="246">
        <f>'HK1(87)'!S92</f>
        <v>3</v>
      </c>
      <c r="L93" s="247">
        <f>'HK1(87)'!V92</f>
        <v>5</v>
      </c>
      <c r="M93" s="246">
        <f>'HK1(87)'!Y92</f>
        <v>5</v>
      </c>
      <c r="N93" s="246">
        <f>'HK1(87)'!AB92</f>
        <v>5</v>
      </c>
      <c r="O93" s="246">
        <f>'HK2'!J92</f>
        <v>5</v>
      </c>
      <c r="P93" s="246">
        <f>'HK2'!M92</f>
        <v>5</v>
      </c>
      <c r="Q93" s="246">
        <f>'HK2'!P92</f>
        <v>4</v>
      </c>
      <c r="R93" s="246">
        <f>'HK2'!S92</f>
        <v>3</v>
      </c>
      <c r="S93" s="246">
        <f>'HK2'!V92</f>
        <v>0</v>
      </c>
      <c r="T93" s="246">
        <f>'HK2'!Y92</f>
        <v>0</v>
      </c>
      <c r="U93" s="211">
        <f>ROUND(SUMPRODUCT(H93:T93,$H$9:$T$9)/SUMIF($H93:$T93,"&lt;&gt;M",H$9:$T$9),2)</f>
        <v>3.74</v>
      </c>
      <c r="V93" s="210" t="str">
        <f t="shared" si="8"/>
        <v>Kém</v>
      </c>
      <c r="W93" s="210">
        <f t="shared" si="9"/>
        <v>6</v>
      </c>
      <c r="X93" s="210">
        <f t="shared" si="10"/>
        <v>21</v>
      </c>
      <c r="Y93" s="285" t="str">
        <f t="shared" si="11"/>
        <v>Ngừng học</v>
      </c>
      <c r="AA93" s="181"/>
      <c r="AB93" s="167"/>
    </row>
    <row r="94" spans="1:28" s="207" customFormat="1" ht="19.5" customHeight="1">
      <c r="A94" s="210">
        <v>85</v>
      </c>
      <c r="B94" s="72" t="s">
        <v>351</v>
      </c>
      <c r="C94" s="145" t="s">
        <v>348</v>
      </c>
      <c r="D94" s="71" t="s">
        <v>350</v>
      </c>
      <c r="E94" s="73" t="s">
        <v>340</v>
      </c>
      <c r="F94" s="71" t="s">
        <v>204</v>
      </c>
      <c r="G94" s="74" t="s">
        <v>17</v>
      </c>
      <c r="H94" s="245">
        <f>'HK1(87)'!J93</f>
        <v>7</v>
      </c>
      <c r="I94" s="246">
        <f>'HK1(87)'!M93</f>
        <v>7</v>
      </c>
      <c r="J94" s="246">
        <f>'HK1(87)'!P93</f>
        <v>6</v>
      </c>
      <c r="K94" s="246">
        <f>'HK1(87)'!S93</f>
        <v>6</v>
      </c>
      <c r="L94" s="247">
        <f>'HK1(87)'!V93</f>
        <v>6</v>
      </c>
      <c r="M94" s="246">
        <f>'HK1(87)'!Y93</f>
        <v>6</v>
      </c>
      <c r="N94" s="246">
        <f>'HK1(87)'!AB93</f>
        <v>5</v>
      </c>
      <c r="O94" s="246">
        <f>'HK2'!J93</f>
        <v>6</v>
      </c>
      <c r="P94" s="246">
        <f>'HK2'!M93</f>
        <v>7</v>
      </c>
      <c r="Q94" s="246">
        <f>'HK2'!P93</f>
        <v>9</v>
      </c>
      <c r="R94" s="246">
        <f>'HK2'!S93</f>
        <v>6</v>
      </c>
      <c r="S94" s="246">
        <f>'HK2'!V93</f>
        <v>8</v>
      </c>
      <c r="T94" s="246">
        <f>'HK2'!Y93</f>
        <v>8</v>
      </c>
      <c r="U94" s="211">
        <f>ROUND(SUMPRODUCT(H94:T94,$H$9:$T$9)/SUMIF($H94:$T94,"&lt;&gt;M",H$9:$T$9),2)</f>
        <v>6.74</v>
      </c>
      <c r="V94" s="210" t="str">
        <f t="shared" si="8"/>
        <v>TB.Khá</v>
      </c>
      <c r="W94" s="210">
        <f t="shared" si="9"/>
        <v>0</v>
      </c>
      <c r="X94" s="210">
        <f t="shared" si="10"/>
        <v>0</v>
      </c>
      <c r="Y94" s="210" t="str">
        <f t="shared" si="11"/>
        <v>Học tiếp</v>
      </c>
      <c r="AA94" s="181"/>
      <c r="AB94" s="167"/>
    </row>
    <row r="95" spans="1:28" s="207" customFormat="1" ht="19.5" customHeight="1">
      <c r="A95" s="213">
        <v>86</v>
      </c>
      <c r="B95" s="137" t="s">
        <v>353</v>
      </c>
      <c r="C95" s="146" t="s">
        <v>16</v>
      </c>
      <c r="D95" s="138" t="s">
        <v>352</v>
      </c>
      <c r="E95" s="139" t="s">
        <v>391</v>
      </c>
      <c r="F95" s="140" t="s">
        <v>354</v>
      </c>
      <c r="G95" s="74" t="s">
        <v>23</v>
      </c>
      <c r="H95" s="245">
        <f>'HK1(87)'!J94</f>
        <v>6</v>
      </c>
      <c r="I95" s="246">
        <f>'HK1(87)'!M94</f>
        <v>7</v>
      </c>
      <c r="J95" s="246">
        <f>'HK1(87)'!P94</f>
        <v>6</v>
      </c>
      <c r="K95" s="246">
        <f>'HK1(87)'!S94</f>
        <v>4</v>
      </c>
      <c r="L95" s="247">
        <f>'HK1(87)'!V94</f>
        <v>6</v>
      </c>
      <c r="M95" s="246">
        <f>'HK1(87)'!Y94</f>
        <v>8</v>
      </c>
      <c r="N95" s="246">
        <f>'HK1(87)'!AB94</f>
        <v>7</v>
      </c>
      <c r="O95" s="246">
        <f>'HK2'!J94</f>
        <v>0</v>
      </c>
      <c r="P95" s="246">
        <f>'HK2'!M94</f>
        <v>0</v>
      </c>
      <c r="Q95" s="246">
        <f>'HK2'!P94</f>
        <v>6</v>
      </c>
      <c r="R95" s="246">
        <f>'HK2'!S94</f>
        <v>3</v>
      </c>
      <c r="S95" s="246">
        <f>'HK2'!V94</f>
        <v>0</v>
      </c>
      <c r="T95" s="246">
        <f>'HK2'!Y94</f>
        <v>2</v>
      </c>
      <c r="U95" s="211">
        <f>ROUND(SUMPRODUCT(H95:T95,$H$9:$T$9)/SUMIF($H95:$T95,"&lt;&gt;M",H$9:$T$9),2)</f>
        <v>3.9</v>
      </c>
      <c r="V95" s="210" t="str">
        <f t="shared" si="8"/>
        <v>Kém</v>
      </c>
      <c r="W95" s="210">
        <f t="shared" si="9"/>
        <v>6</v>
      </c>
      <c r="X95" s="210">
        <f t="shared" si="10"/>
        <v>22</v>
      </c>
      <c r="Y95" s="285" t="str">
        <f t="shared" si="11"/>
        <v>Ngừng học</v>
      </c>
      <c r="AA95" s="181"/>
      <c r="AB95" s="167"/>
    </row>
    <row r="96" spans="1:28" s="207" customFormat="1" ht="19.5" customHeight="1">
      <c r="A96" s="219">
        <v>87</v>
      </c>
      <c r="B96" s="119" t="s">
        <v>356</v>
      </c>
      <c r="C96" s="147" t="s">
        <v>357</v>
      </c>
      <c r="D96" s="75">
        <v>409180176</v>
      </c>
      <c r="E96" s="142" t="s">
        <v>392</v>
      </c>
      <c r="F96" s="75" t="s">
        <v>272</v>
      </c>
      <c r="G96" s="76" t="s">
        <v>23</v>
      </c>
      <c r="H96" s="248">
        <f>'HK1(87)'!J95</f>
        <v>8</v>
      </c>
      <c r="I96" s="249">
        <f>'HK1(87)'!M95</f>
        <v>7</v>
      </c>
      <c r="J96" s="249">
        <f>'HK1(87)'!P95</f>
        <v>5</v>
      </c>
      <c r="K96" s="249">
        <f>'HK1(87)'!S95</f>
        <v>2</v>
      </c>
      <c r="L96" s="250">
        <f>'HK1(87)'!V95</f>
        <v>5</v>
      </c>
      <c r="M96" s="249">
        <f>'HK1(87)'!Y95</f>
        <v>6</v>
      </c>
      <c r="N96" s="249">
        <f>'HK1(87)'!AB95</f>
        <v>3</v>
      </c>
      <c r="O96" s="249">
        <f>'HK2'!J95</f>
        <v>6</v>
      </c>
      <c r="P96" s="249">
        <f>'HK2'!M95</f>
        <v>6</v>
      </c>
      <c r="Q96" s="249">
        <f>'HK2'!P95</f>
        <v>5</v>
      </c>
      <c r="R96" s="249">
        <f>'HK2'!S95</f>
        <v>4</v>
      </c>
      <c r="S96" s="249">
        <f>'HK2'!V95</f>
        <v>0</v>
      </c>
      <c r="T96" s="249">
        <f>'HK2'!Y95</f>
        <v>7</v>
      </c>
      <c r="U96" s="218">
        <f>ROUND(SUMPRODUCT(H96:T96,$H$9:$T$9)/SUMIF($H96:$T96,"&lt;&gt;M",H$9:$T$9),2)</f>
        <v>4.67</v>
      </c>
      <c r="V96" s="219" t="str">
        <f t="shared" si="8"/>
        <v>Yếu</v>
      </c>
      <c r="W96" s="219">
        <f t="shared" si="9"/>
        <v>4</v>
      </c>
      <c r="X96" s="219">
        <f t="shared" si="10"/>
        <v>14</v>
      </c>
      <c r="Y96" s="286" t="str">
        <f t="shared" si="11"/>
        <v>Ngừng học</v>
      </c>
      <c r="AA96" s="181"/>
      <c r="AB96" s="167"/>
    </row>
    <row r="97" spans="1:35" s="228" customFormat="1" ht="15.75">
      <c r="A97" s="220"/>
      <c r="B97" s="221"/>
      <c r="C97" s="221"/>
      <c r="D97" s="185"/>
      <c r="E97" s="222"/>
      <c r="F97" s="185"/>
      <c r="G97" s="185"/>
      <c r="H97" s="223"/>
      <c r="I97" s="224"/>
      <c r="J97" s="224"/>
      <c r="K97" s="224"/>
      <c r="L97" s="224"/>
      <c r="M97" s="224"/>
      <c r="N97" s="224"/>
      <c r="O97" s="224"/>
      <c r="P97" s="224"/>
      <c r="Q97" s="225"/>
      <c r="R97" s="225"/>
      <c r="S97" s="226"/>
      <c r="T97" s="226"/>
      <c r="U97" s="227"/>
      <c r="V97" s="227"/>
      <c r="W97" s="227"/>
      <c r="X97" s="227"/>
      <c r="Z97" s="217"/>
      <c r="AA97" s="181"/>
      <c r="AB97" s="167"/>
      <c r="AC97" s="217"/>
      <c r="AD97" s="217"/>
      <c r="AE97" s="217"/>
      <c r="AF97" s="217"/>
      <c r="AG97" s="217"/>
      <c r="AH97" s="217"/>
      <c r="AI97" s="217"/>
    </row>
    <row r="98" spans="1:35" s="228" customFormat="1" ht="27.75" customHeight="1">
      <c r="A98" s="220"/>
      <c r="B98" s="221"/>
      <c r="C98" s="221"/>
      <c r="D98" s="288"/>
      <c r="E98" s="289"/>
      <c r="F98" s="288"/>
      <c r="G98" s="288"/>
      <c r="H98" s="223"/>
      <c r="I98" s="224"/>
      <c r="J98" s="224"/>
      <c r="K98" s="224"/>
      <c r="L98" s="224"/>
      <c r="M98" s="224"/>
      <c r="N98" s="224"/>
      <c r="O98" s="224"/>
      <c r="Q98" s="224"/>
      <c r="S98" s="232" t="s">
        <v>486</v>
      </c>
      <c r="T98" s="226"/>
      <c r="V98" s="227"/>
      <c r="W98" s="227"/>
      <c r="X98" s="227"/>
      <c r="Z98" s="217"/>
      <c r="AA98" s="181"/>
      <c r="AB98" s="181"/>
      <c r="AC98" s="217"/>
      <c r="AD98" s="217"/>
      <c r="AE98" s="217"/>
      <c r="AF98" s="217"/>
      <c r="AG98" s="217"/>
      <c r="AH98" s="217"/>
      <c r="AI98" s="217"/>
    </row>
    <row r="99" spans="1:35" s="228" customFormat="1" ht="15" customHeight="1">
      <c r="A99" s="220"/>
      <c r="B99" s="221"/>
      <c r="D99" s="229"/>
      <c r="E99" s="230"/>
      <c r="F99" s="231"/>
      <c r="G99" s="230"/>
      <c r="H99" s="235"/>
      <c r="I99" s="224"/>
      <c r="J99" s="224"/>
      <c r="K99" s="224"/>
      <c r="L99" s="224"/>
      <c r="M99" s="224"/>
      <c r="N99" s="224"/>
      <c r="O99" s="224"/>
      <c r="Q99" s="224"/>
      <c r="S99" s="227" t="s">
        <v>487</v>
      </c>
      <c r="T99" s="226"/>
      <c r="V99" s="227"/>
      <c r="W99" s="227"/>
      <c r="X99" s="227"/>
      <c r="Z99" s="217"/>
      <c r="AA99" s="181"/>
      <c r="AB99" s="181"/>
      <c r="AC99" s="217"/>
      <c r="AD99" s="217"/>
      <c r="AE99" s="217"/>
      <c r="AF99" s="217"/>
      <c r="AG99" s="217"/>
      <c r="AH99" s="217"/>
      <c r="AI99" s="217"/>
    </row>
    <row r="100" spans="1:35" s="228" customFormat="1" ht="15" customHeight="1">
      <c r="A100" s="220"/>
      <c r="B100" s="233" t="s">
        <v>416</v>
      </c>
      <c r="E100" s="220"/>
      <c r="F100" s="234"/>
      <c r="G100" s="220"/>
      <c r="H100" s="236"/>
      <c r="I100" s="224"/>
      <c r="J100" s="224"/>
      <c r="K100" s="224"/>
      <c r="L100" s="224"/>
      <c r="M100" s="224"/>
      <c r="N100" s="224"/>
      <c r="O100" s="224"/>
      <c r="Q100" s="224"/>
      <c r="S100" s="227"/>
      <c r="T100" s="226"/>
      <c r="V100" s="227"/>
      <c r="W100" s="227"/>
      <c r="X100" s="227"/>
      <c r="Z100" s="217"/>
      <c r="AA100" s="181"/>
      <c r="AB100" s="181"/>
      <c r="AC100" s="217"/>
      <c r="AD100" s="217"/>
      <c r="AE100" s="217"/>
      <c r="AF100" s="217"/>
      <c r="AG100" s="217"/>
      <c r="AH100" s="217"/>
      <c r="AI100" s="217"/>
    </row>
    <row r="101" spans="1:35" s="228" customFormat="1" ht="15.75">
      <c r="A101" s="220"/>
      <c r="D101" s="232"/>
      <c r="E101" s="220"/>
      <c r="F101" s="234"/>
      <c r="G101" s="220"/>
      <c r="H101" s="236"/>
      <c r="I101" s="224"/>
      <c r="J101" s="224"/>
      <c r="K101" s="224"/>
      <c r="L101" s="224"/>
      <c r="M101" s="224"/>
      <c r="N101" s="224"/>
      <c r="O101" s="224"/>
      <c r="Q101" s="224"/>
      <c r="S101" s="227"/>
      <c r="T101" s="226"/>
      <c r="V101" s="227"/>
      <c r="W101" s="227"/>
      <c r="X101" s="227"/>
      <c r="Z101" s="217"/>
      <c r="AA101" s="181"/>
      <c r="AB101" s="181"/>
      <c r="AC101" s="217"/>
      <c r="AD101" s="217"/>
      <c r="AE101" s="217"/>
      <c r="AF101" s="217"/>
      <c r="AG101" s="217"/>
      <c r="AH101" s="217"/>
      <c r="AI101" s="217"/>
    </row>
    <row r="102" spans="1:35" s="228" customFormat="1" ht="22.5" customHeight="1">
      <c r="A102" s="220"/>
      <c r="C102" s="227"/>
      <c r="D102" s="227"/>
      <c r="E102" s="220"/>
      <c r="F102" s="234"/>
      <c r="G102" s="220"/>
      <c r="H102" s="236"/>
      <c r="I102" s="224"/>
      <c r="J102" s="224"/>
      <c r="K102" s="224"/>
      <c r="L102" s="224"/>
      <c r="M102" s="224"/>
      <c r="N102" s="224"/>
      <c r="O102" s="224"/>
      <c r="Q102" s="224"/>
      <c r="S102" s="237"/>
      <c r="T102" s="226"/>
      <c r="V102" s="227"/>
      <c r="W102" s="227"/>
      <c r="X102" s="227"/>
      <c r="Z102" s="217"/>
      <c r="AA102" s="181"/>
      <c r="AB102" s="181"/>
      <c r="AC102" s="217"/>
      <c r="AD102" s="217"/>
      <c r="AE102" s="217"/>
      <c r="AF102" s="217"/>
      <c r="AG102" s="217"/>
      <c r="AH102" s="217"/>
      <c r="AI102" s="217"/>
    </row>
    <row r="103" spans="1:35" s="228" customFormat="1" ht="15.75">
      <c r="A103" s="290"/>
      <c r="C103" s="290"/>
      <c r="D103" s="291"/>
      <c r="E103" s="220"/>
      <c r="F103" s="234"/>
      <c r="G103" s="220"/>
      <c r="H103" s="236"/>
      <c r="I103" s="224"/>
      <c r="J103" s="224"/>
      <c r="K103" s="224"/>
      <c r="L103" s="224"/>
      <c r="M103" s="224"/>
      <c r="N103" s="224"/>
      <c r="O103" s="224"/>
      <c r="Q103" s="224"/>
      <c r="S103" s="227" t="s">
        <v>385</v>
      </c>
      <c r="T103" s="226"/>
      <c r="V103" s="237"/>
      <c r="W103" s="237"/>
      <c r="X103" s="238"/>
      <c r="Z103" s="217"/>
      <c r="AA103" s="181"/>
      <c r="AB103" s="181"/>
      <c r="AC103" s="217"/>
      <c r="AD103" s="217"/>
      <c r="AE103" s="217"/>
      <c r="AF103" s="217"/>
      <c r="AG103" s="217"/>
      <c r="AH103" s="217"/>
      <c r="AI103" s="217"/>
    </row>
  </sheetData>
  <sheetProtection/>
  <mergeCells count="3">
    <mergeCell ref="A5:Y5"/>
    <mergeCell ref="A6:Y6"/>
    <mergeCell ref="A9:G9"/>
  </mergeCells>
  <printOptions/>
  <pageMargins left="0.36" right="0.19" top="0.4" bottom="0.38" header="0.17" footer="0.2362204724409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M89"/>
  <sheetViews>
    <sheetView workbookViewId="0" topLeftCell="A1">
      <selection activeCell="AA11" sqref="AA11"/>
    </sheetView>
  </sheetViews>
  <sheetFormatPr defaultColWidth="8.796875" defaultRowHeight="15"/>
  <cols>
    <col min="1" max="1" width="3.59765625" style="181" customWidth="1"/>
    <col min="2" max="2" width="15.09765625" style="239" bestFit="1" customWidth="1"/>
    <col min="3" max="3" width="8.09765625" style="240" customWidth="1"/>
    <col min="4" max="4" width="11.69921875" style="240" customWidth="1"/>
    <col min="5" max="5" width="9" style="239" customWidth="1"/>
    <col min="6" max="6" width="13.69921875" style="239" customWidth="1"/>
    <col min="7" max="7" width="4.59765625" style="241" customWidth="1"/>
    <col min="8" max="9" width="4.59765625" style="242" customWidth="1"/>
    <col min="10" max="32" width="4.59765625" style="243" customWidth="1"/>
    <col min="33" max="33" width="6.59765625" style="244" customWidth="1"/>
    <col min="34" max="34" width="9.59765625" style="165" customWidth="1"/>
    <col min="35" max="35" width="4.19921875" style="181" customWidth="1"/>
    <col min="36" max="36" width="4.8984375" style="181" customWidth="1"/>
    <col min="37" max="37" width="9.69921875" style="181" customWidth="1"/>
    <col min="38" max="38" width="27.59765625" style="181" customWidth="1"/>
    <col min="39" max="39" width="9" style="167" customWidth="1"/>
    <col min="40" max="16384" width="9" style="181" customWidth="1"/>
  </cols>
  <sheetData>
    <row r="1" spans="1:37" s="195" customFormat="1" ht="96" customHeight="1">
      <c r="A1" s="188" t="s">
        <v>407</v>
      </c>
      <c r="B1" s="189" t="s">
        <v>389</v>
      </c>
      <c r="C1" s="190" t="s">
        <v>390</v>
      </c>
      <c r="D1" s="188" t="s">
        <v>408</v>
      </c>
      <c r="E1" s="188" t="s">
        <v>409</v>
      </c>
      <c r="F1" s="188" t="s">
        <v>371</v>
      </c>
      <c r="G1" s="188" t="s">
        <v>388</v>
      </c>
      <c r="H1" s="192" t="s">
        <v>372</v>
      </c>
      <c r="I1" s="192" t="s">
        <v>417</v>
      </c>
      <c r="J1" s="192" t="s">
        <v>375</v>
      </c>
      <c r="K1" s="192" t="s">
        <v>417</v>
      </c>
      <c r="L1" s="192" t="s">
        <v>386</v>
      </c>
      <c r="M1" s="192" t="s">
        <v>417</v>
      </c>
      <c r="N1" s="192" t="s">
        <v>395</v>
      </c>
      <c r="O1" s="192" t="s">
        <v>417</v>
      </c>
      <c r="P1" s="192" t="s">
        <v>377</v>
      </c>
      <c r="Q1" s="192" t="s">
        <v>417</v>
      </c>
      <c r="R1" s="192" t="s">
        <v>378</v>
      </c>
      <c r="S1" s="192" t="s">
        <v>417</v>
      </c>
      <c r="T1" s="192" t="s">
        <v>379</v>
      </c>
      <c r="U1" s="192" t="s">
        <v>417</v>
      </c>
      <c r="V1" s="192" t="s">
        <v>400</v>
      </c>
      <c r="W1" s="192" t="s">
        <v>417</v>
      </c>
      <c r="X1" s="192" t="s">
        <v>399</v>
      </c>
      <c r="Y1" s="192" t="s">
        <v>417</v>
      </c>
      <c r="Z1" s="192" t="s">
        <v>401</v>
      </c>
      <c r="AA1" s="192" t="s">
        <v>417</v>
      </c>
      <c r="AB1" s="192" t="s">
        <v>396</v>
      </c>
      <c r="AC1" s="192" t="s">
        <v>417</v>
      </c>
      <c r="AD1" s="192" t="s">
        <v>402</v>
      </c>
      <c r="AE1" s="192" t="s">
        <v>417</v>
      </c>
      <c r="AF1" s="193" t="s">
        <v>394</v>
      </c>
      <c r="AG1" s="193" t="s">
        <v>410</v>
      </c>
      <c r="AH1" s="191" t="s">
        <v>411</v>
      </c>
      <c r="AI1" s="194" t="s">
        <v>412</v>
      </c>
      <c r="AJ1" s="194" t="s">
        <v>413</v>
      </c>
      <c r="AK1" s="194" t="s">
        <v>414</v>
      </c>
    </row>
    <row r="2" spans="1:37" s="195" customFormat="1" ht="12.75" customHeight="1">
      <c r="A2" s="304" t="s">
        <v>415</v>
      </c>
      <c r="B2" s="305"/>
      <c r="C2" s="305"/>
      <c r="D2" s="305"/>
      <c r="E2" s="305"/>
      <c r="F2" s="305"/>
      <c r="G2" s="306"/>
      <c r="H2" s="196">
        <v>3</v>
      </c>
      <c r="I2" s="196"/>
      <c r="J2" s="196">
        <v>3</v>
      </c>
      <c r="K2" s="196"/>
      <c r="L2" s="196">
        <v>3</v>
      </c>
      <c r="M2" s="196"/>
      <c r="N2" s="196">
        <v>5</v>
      </c>
      <c r="O2" s="196"/>
      <c r="P2" s="196">
        <v>4</v>
      </c>
      <c r="Q2" s="196"/>
      <c r="R2" s="196">
        <v>3</v>
      </c>
      <c r="S2" s="196"/>
      <c r="T2" s="196">
        <v>0</v>
      </c>
      <c r="U2" s="196"/>
      <c r="V2" s="197">
        <v>3</v>
      </c>
      <c r="W2" s="197"/>
      <c r="X2" s="197">
        <v>5</v>
      </c>
      <c r="Y2" s="197"/>
      <c r="Z2" s="197">
        <v>4</v>
      </c>
      <c r="AA2" s="197"/>
      <c r="AB2" s="197">
        <v>5</v>
      </c>
      <c r="AC2" s="197"/>
      <c r="AD2" s="197">
        <v>4</v>
      </c>
      <c r="AE2" s="197"/>
      <c r="AF2" s="197">
        <v>0</v>
      </c>
      <c r="AG2" s="198">
        <f>SUM(H2:AF2)</f>
        <v>42</v>
      </c>
      <c r="AH2" s="199"/>
      <c r="AI2" s="200"/>
      <c r="AJ2" s="200"/>
      <c r="AK2" s="200"/>
    </row>
    <row r="3" spans="1:39" s="207" customFormat="1" ht="17.25" customHeight="1">
      <c r="A3" s="201">
        <v>1</v>
      </c>
      <c r="B3" s="68" t="s">
        <v>15</v>
      </c>
      <c r="C3" s="144" t="s">
        <v>16</v>
      </c>
      <c r="D3" s="67" t="s">
        <v>14</v>
      </c>
      <c r="E3" s="69" t="s">
        <v>18</v>
      </c>
      <c r="F3" s="67" t="s">
        <v>19</v>
      </c>
      <c r="G3" s="70" t="s">
        <v>17</v>
      </c>
      <c r="H3" s="202">
        <v>8</v>
      </c>
      <c r="I3" s="202" t="s">
        <v>426</v>
      </c>
      <c r="J3" s="203">
        <v>7</v>
      </c>
      <c r="K3" s="203" t="s">
        <v>426</v>
      </c>
      <c r="L3" s="203">
        <v>7</v>
      </c>
      <c r="M3" s="203" t="s">
        <v>426</v>
      </c>
      <c r="N3" s="203">
        <v>6</v>
      </c>
      <c r="O3" s="203"/>
      <c r="P3" s="204">
        <v>5</v>
      </c>
      <c r="Q3" s="204"/>
      <c r="R3" s="203">
        <v>7</v>
      </c>
      <c r="S3" s="203"/>
      <c r="T3" s="203">
        <v>8</v>
      </c>
      <c r="U3" s="203"/>
      <c r="V3" s="203">
        <v>0</v>
      </c>
      <c r="W3" s="203"/>
      <c r="X3" s="203">
        <v>0</v>
      </c>
      <c r="Y3" s="203"/>
      <c r="Z3" s="203">
        <v>0</v>
      </c>
      <c r="AA3" s="203"/>
      <c r="AB3" s="203">
        <v>0</v>
      </c>
      <c r="AC3" s="203"/>
      <c r="AD3" s="203">
        <v>0</v>
      </c>
      <c r="AE3" s="203"/>
      <c r="AF3" s="203">
        <v>0</v>
      </c>
      <c r="AG3" s="205" t="s">
        <v>427</v>
      </c>
      <c r="AH3" s="206" t="s">
        <v>418</v>
      </c>
      <c r="AI3" s="206">
        <v>18</v>
      </c>
      <c r="AJ3" s="206">
        <v>21</v>
      </c>
      <c r="AK3" s="206" t="s">
        <v>419</v>
      </c>
      <c r="AL3" s="253" t="s">
        <v>372</v>
      </c>
      <c r="AM3" s="209">
        <v>3</v>
      </c>
    </row>
    <row r="4" spans="1:39" s="207" customFormat="1" ht="17.25" customHeight="1">
      <c r="A4" s="210">
        <v>2</v>
      </c>
      <c r="B4" s="72" t="s">
        <v>22</v>
      </c>
      <c r="C4" s="145" t="s">
        <v>16</v>
      </c>
      <c r="D4" s="71" t="s">
        <v>21</v>
      </c>
      <c r="E4" s="73" t="s">
        <v>24</v>
      </c>
      <c r="F4" s="71" t="s">
        <v>25</v>
      </c>
      <c r="G4" s="74" t="s">
        <v>23</v>
      </c>
      <c r="H4" s="245">
        <v>5</v>
      </c>
      <c r="I4" s="202" t="s">
        <v>426</v>
      </c>
      <c r="J4" s="246">
        <v>7</v>
      </c>
      <c r="K4" s="203" t="s">
        <v>426</v>
      </c>
      <c r="L4" s="246">
        <v>7</v>
      </c>
      <c r="M4" s="203" t="s">
        <v>426</v>
      </c>
      <c r="N4" s="246">
        <v>3</v>
      </c>
      <c r="O4" s="203">
        <v>3</v>
      </c>
      <c r="P4" s="247">
        <v>6</v>
      </c>
      <c r="Q4" s="204"/>
      <c r="R4" s="246">
        <v>5</v>
      </c>
      <c r="S4" s="203"/>
      <c r="T4" s="246">
        <v>6</v>
      </c>
      <c r="U4" s="203"/>
      <c r="V4" s="246">
        <v>5</v>
      </c>
      <c r="W4" s="203"/>
      <c r="X4" s="246">
        <v>7</v>
      </c>
      <c r="Y4" s="203"/>
      <c r="Z4" s="246">
        <v>7</v>
      </c>
      <c r="AA4" s="203"/>
      <c r="AB4" s="246">
        <v>6</v>
      </c>
      <c r="AC4" s="203"/>
      <c r="AD4" s="246">
        <v>6</v>
      </c>
      <c r="AE4" s="203"/>
      <c r="AF4" s="246">
        <v>0</v>
      </c>
      <c r="AG4" s="211" t="s">
        <v>428</v>
      </c>
      <c r="AH4" s="210" t="s">
        <v>418</v>
      </c>
      <c r="AI4" s="210">
        <v>14</v>
      </c>
      <c r="AJ4" s="210">
        <v>5</v>
      </c>
      <c r="AK4" s="210" t="s">
        <v>420</v>
      </c>
      <c r="AL4" s="209" t="s">
        <v>375</v>
      </c>
      <c r="AM4" s="209">
        <v>3</v>
      </c>
    </row>
    <row r="5" spans="1:39" s="207" customFormat="1" ht="17.25" customHeight="1">
      <c r="A5" s="210">
        <v>3</v>
      </c>
      <c r="B5" s="72" t="s">
        <v>27</v>
      </c>
      <c r="C5" s="145" t="s">
        <v>28</v>
      </c>
      <c r="D5" s="71" t="s">
        <v>26</v>
      </c>
      <c r="E5" s="73" t="s">
        <v>29</v>
      </c>
      <c r="F5" s="71" t="s">
        <v>30</v>
      </c>
      <c r="G5" s="74" t="s">
        <v>23</v>
      </c>
      <c r="H5" s="245">
        <v>6</v>
      </c>
      <c r="I5" s="202">
        <v>6</v>
      </c>
      <c r="J5" s="246">
        <v>7</v>
      </c>
      <c r="K5" s="203" t="s">
        <v>426</v>
      </c>
      <c r="L5" s="246">
        <v>6</v>
      </c>
      <c r="M5" s="203" t="s">
        <v>426</v>
      </c>
      <c r="N5" s="246">
        <v>5</v>
      </c>
      <c r="O5" s="203"/>
      <c r="P5" s="247">
        <v>5</v>
      </c>
      <c r="Q5" s="204"/>
      <c r="R5" s="246">
        <v>6</v>
      </c>
      <c r="S5" s="203"/>
      <c r="T5" s="246">
        <v>8</v>
      </c>
      <c r="U5" s="203"/>
      <c r="V5" s="246">
        <v>5</v>
      </c>
      <c r="W5" s="203"/>
      <c r="X5" s="246">
        <v>7</v>
      </c>
      <c r="Y5" s="203"/>
      <c r="Z5" s="246">
        <v>6</v>
      </c>
      <c r="AA5" s="203"/>
      <c r="AB5" s="246">
        <v>6</v>
      </c>
      <c r="AC5" s="203"/>
      <c r="AD5" s="246">
        <v>5</v>
      </c>
      <c r="AE5" s="203"/>
      <c r="AF5" s="246">
        <v>0</v>
      </c>
      <c r="AG5" s="211" t="s">
        <v>429</v>
      </c>
      <c r="AH5" s="210" t="s">
        <v>418</v>
      </c>
      <c r="AI5" s="210">
        <v>12</v>
      </c>
      <c r="AJ5" s="210">
        <v>0</v>
      </c>
      <c r="AK5" s="210" t="s">
        <v>420</v>
      </c>
      <c r="AL5" s="209" t="s">
        <v>386</v>
      </c>
      <c r="AM5" s="254">
        <v>3</v>
      </c>
    </row>
    <row r="6" spans="1:39" s="207" customFormat="1" ht="17.25" customHeight="1">
      <c r="A6" s="213">
        <v>4</v>
      </c>
      <c r="B6" s="72" t="s">
        <v>32</v>
      </c>
      <c r="C6" s="145" t="s">
        <v>33</v>
      </c>
      <c r="D6" s="71" t="s">
        <v>31</v>
      </c>
      <c r="E6" s="73" t="s">
        <v>34</v>
      </c>
      <c r="F6" s="71" t="s">
        <v>35</v>
      </c>
      <c r="G6" s="74" t="s">
        <v>23</v>
      </c>
      <c r="H6" s="245">
        <v>2</v>
      </c>
      <c r="I6" s="202" t="s">
        <v>426</v>
      </c>
      <c r="J6" s="246">
        <v>3</v>
      </c>
      <c r="K6" s="203" t="s">
        <v>426</v>
      </c>
      <c r="L6" s="246">
        <v>0</v>
      </c>
      <c r="M6" s="203" t="s">
        <v>426</v>
      </c>
      <c r="N6" s="246">
        <v>0</v>
      </c>
      <c r="O6" s="203"/>
      <c r="P6" s="247">
        <v>2</v>
      </c>
      <c r="Q6" s="204"/>
      <c r="R6" s="246">
        <v>2</v>
      </c>
      <c r="S6" s="203"/>
      <c r="T6" s="246">
        <v>4</v>
      </c>
      <c r="U6" s="203"/>
      <c r="V6" s="246">
        <v>0</v>
      </c>
      <c r="W6" s="203"/>
      <c r="X6" s="246">
        <v>0</v>
      </c>
      <c r="Y6" s="203"/>
      <c r="Z6" s="246">
        <v>0</v>
      </c>
      <c r="AA6" s="203"/>
      <c r="AB6" s="246">
        <v>0</v>
      </c>
      <c r="AC6" s="203"/>
      <c r="AD6" s="246">
        <v>0</v>
      </c>
      <c r="AE6" s="203"/>
      <c r="AF6" s="246">
        <v>0</v>
      </c>
      <c r="AG6" s="211" t="s">
        <v>430</v>
      </c>
      <c r="AH6" s="210" t="s">
        <v>421</v>
      </c>
      <c r="AI6" s="210">
        <v>25</v>
      </c>
      <c r="AJ6" s="210">
        <v>42</v>
      </c>
      <c r="AK6" s="210" t="s">
        <v>419</v>
      </c>
      <c r="AL6" s="253" t="s">
        <v>395</v>
      </c>
      <c r="AM6" s="209">
        <v>5</v>
      </c>
    </row>
    <row r="7" spans="1:39" s="207" customFormat="1" ht="17.25" customHeight="1">
      <c r="A7" s="210">
        <v>5</v>
      </c>
      <c r="B7" s="72" t="s">
        <v>37</v>
      </c>
      <c r="C7" s="145" t="s">
        <v>38</v>
      </c>
      <c r="D7" s="71" t="s">
        <v>36</v>
      </c>
      <c r="E7" s="73" t="s">
        <v>39</v>
      </c>
      <c r="F7" s="71" t="s">
        <v>40</v>
      </c>
      <c r="G7" s="74" t="s">
        <v>23</v>
      </c>
      <c r="H7" s="245">
        <v>6</v>
      </c>
      <c r="I7" s="202" t="s">
        <v>426</v>
      </c>
      <c r="J7" s="246">
        <v>7</v>
      </c>
      <c r="K7" s="203" t="s">
        <v>426</v>
      </c>
      <c r="L7" s="246">
        <v>7</v>
      </c>
      <c r="M7" s="203" t="s">
        <v>426</v>
      </c>
      <c r="N7" s="246">
        <v>7</v>
      </c>
      <c r="O7" s="203"/>
      <c r="P7" s="247">
        <v>7</v>
      </c>
      <c r="Q7" s="204"/>
      <c r="R7" s="246">
        <v>6</v>
      </c>
      <c r="S7" s="203"/>
      <c r="T7" s="246">
        <v>7</v>
      </c>
      <c r="U7" s="203"/>
      <c r="V7" s="246">
        <v>3</v>
      </c>
      <c r="W7" s="203"/>
      <c r="X7" s="246">
        <v>7</v>
      </c>
      <c r="Y7" s="203"/>
      <c r="Z7" s="246">
        <v>5</v>
      </c>
      <c r="AA7" s="203"/>
      <c r="AB7" s="246">
        <v>7</v>
      </c>
      <c r="AC7" s="203"/>
      <c r="AD7" s="246">
        <v>6</v>
      </c>
      <c r="AE7" s="203"/>
      <c r="AF7" s="246">
        <v>0</v>
      </c>
      <c r="AG7" s="211" t="s">
        <v>431</v>
      </c>
      <c r="AH7" s="210" t="s">
        <v>422</v>
      </c>
      <c r="AI7" s="210">
        <v>14</v>
      </c>
      <c r="AJ7" s="210">
        <v>3</v>
      </c>
      <c r="AK7" s="210" t="s">
        <v>420</v>
      </c>
      <c r="AL7" s="209" t="s">
        <v>377</v>
      </c>
      <c r="AM7" s="209">
        <v>4</v>
      </c>
    </row>
    <row r="8" spans="1:39" s="207" customFormat="1" ht="17.25" customHeight="1">
      <c r="A8" s="210">
        <v>6</v>
      </c>
      <c r="B8" s="72" t="s">
        <v>42</v>
      </c>
      <c r="C8" s="145" t="s">
        <v>43</v>
      </c>
      <c r="D8" s="71" t="s">
        <v>41</v>
      </c>
      <c r="E8" s="73" t="s">
        <v>44</v>
      </c>
      <c r="F8" s="71" t="s">
        <v>45</v>
      </c>
      <c r="G8" s="74" t="s">
        <v>23</v>
      </c>
      <c r="H8" s="245">
        <v>8</v>
      </c>
      <c r="I8" s="202" t="s">
        <v>426</v>
      </c>
      <c r="J8" s="246">
        <v>6</v>
      </c>
      <c r="K8" s="203" t="s">
        <v>426</v>
      </c>
      <c r="L8" s="246">
        <v>7</v>
      </c>
      <c r="M8" s="203" t="s">
        <v>426</v>
      </c>
      <c r="N8" s="246">
        <v>6</v>
      </c>
      <c r="O8" s="203"/>
      <c r="P8" s="247">
        <v>6</v>
      </c>
      <c r="Q8" s="204"/>
      <c r="R8" s="246">
        <v>5</v>
      </c>
      <c r="S8" s="203"/>
      <c r="T8" s="246">
        <v>5</v>
      </c>
      <c r="U8" s="203"/>
      <c r="V8" s="246">
        <v>8</v>
      </c>
      <c r="W8" s="203"/>
      <c r="X8" s="246">
        <v>7</v>
      </c>
      <c r="Y8" s="203"/>
      <c r="Z8" s="246">
        <v>9</v>
      </c>
      <c r="AA8" s="203"/>
      <c r="AB8" s="246">
        <v>7</v>
      </c>
      <c r="AC8" s="203"/>
      <c r="AD8" s="246">
        <v>7</v>
      </c>
      <c r="AE8" s="203"/>
      <c r="AF8" s="246">
        <v>0</v>
      </c>
      <c r="AG8" s="211" t="s">
        <v>432</v>
      </c>
      <c r="AH8" s="210" t="s">
        <v>422</v>
      </c>
      <c r="AI8" s="210">
        <v>13</v>
      </c>
      <c r="AJ8" s="210">
        <v>0</v>
      </c>
      <c r="AK8" s="210" t="s">
        <v>420</v>
      </c>
      <c r="AL8" s="209" t="s">
        <v>378</v>
      </c>
      <c r="AM8" s="209">
        <v>3</v>
      </c>
    </row>
    <row r="9" spans="1:39" s="207" customFormat="1" ht="17.25" customHeight="1">
      <c r="A9" s="213">
        <v>7</v>
      </c>
      <c r="B9" s="72" t="s">
        <v>47</v>
      </c>
      <c r="C9" s="145" t="s">
        <v>43</v>
      </c>
      <c r="D9" s="71" t="s">
        <v>46</v>
      </c>
      <c r="E9" s="73" t="s">
        <v>48</v>
      </c>
      <c r="F9" s="71" t="s">
        <v>49</v>
      </c>
      <c r="G9" s="74" t="s">
        <v>23</v>
      </c>
      <c r="H9" s="245">
        <v>3</v>
      </c>
      <c r="I9" s="202">
        <v>2</v>
      </c>
      <c r="J9" s="246">
        <v>7</v>
      </c>
      <c r="K9" s="203" t="s">
        <v>426</v>
      </c>
      <c r="L9" s="246">
        <v>6</v>
      </c>
      <c r="M9" s="203" t="s">
        <v>426</v>
      </c>
      <c r="N9" s="246">
        <v>5</v>
      </c>
      <c r="O9" s="203">
        <v>5</v>
      </c>
      <c r="P9" s="247">
        <v>6</v>
      </c>
      <c r="Q9" s="204"/>
      <c r="R9" s="246">
        <v>6</v>
      </c>
      <c r="S9" s="203"/>
      <c r="T9" s="246">
        <v>8</v>
      </c>
      <c r="U9" s="203"/>
      <c r="V9" s="246">
        <v>6</v>
      </c>
      <c r="W9" s="203"/>
      <c r="X9" s="246">
        <v>7</v>
      </c>
      <c r="Y9" s="203"/>
      <c r="Z9" s="246">
        <v>5</v>
      </c>
      <c r="AA9" s="203"/>
      <c r="AB9" s="246">
        <v>4</v>
      </c>
      <c r="AC9" s="203"/>
      <c r="AD9" s="246">
        <v>6</v>
      </c>
      <c r="AE9" s="203"/>
      <c r="AF9" s="246">
        <v>0</v>
      </c>
      <c r="AG9" s="211" t="s">
        <v>433</v>
      </c>
      <c r="AH9" s="210" t="s">
        <v>418</v>
      </c>
      <c r="AI9" s="210">
        <v>14</v>
      </c>
      <c r="AJ9" s="210">
        <v>8</v>
      </c>
      <c r="AK9" s="210" t="s">
        <v>420</v>
      </c>
      <c r="AL9" s="209" t="s">
        <v>379</v>
      </c>
      <c r="AM9" s="209">
        <v>0</v>
      </c>
    </row>
    <row r="10" spans="1:39" s="207" customFormat="1" ht="17.25" customHeight="1">
      <c r="A10" s="210">
        <v>8</v>
      </c>
      <c r="B10" s="72" t="s">
        <v>51</v>
      </c>
      <c r="C10" s="145" t="s">
        <v>52</v>
      </c>
      <c r="D10" s="71" t="s">
        <v>50</v>
      </c>
      <c r="E10" s="73" t="s">
        <v>53</v>
      </c>
      <c r="F10" s="71" t="s">
        <v>54</v>
      </c>
      <c r="G10" s="74" t="s">
        <v>23</v>
      </c>
      <c r="H10" s="245">
        <v>5</v>
      </c>
      <c r="I10" s="202" t="s">
        <v>426</v>
      </c>
      <c r="J10" s="246">
        <v>7</v>
      </c>
      <c r="K10" s="203" t="s">
        <v>426</v>
      </c>
      <c r="L10" s="246">
        <v>6</v>
      </c>
      <c r="M10" s="203" t="s">
        <v>426</v>
      </c>
      <c r="N10" s="246">
        <v>6</v>
      </c>
      <c r="O10" s="203"/>
      <c r="P10" s="247">
        <v>6</v>
      </c>
      <c r="Q10" s="204"/>
      <c r="R10" s="246">
        <v>7</v>
      </c>
      <c r="S10" s="203"/>
      <c r="T10" s="246">
        <v>5</v>
      </c>
      <c r="U10" s="203"/>
      <c r="V10" s="246">
        <v>5</v>
      </c>
      <c r="W10" s="203"/>
      <c r="X10" s="246">
        <v>7</v>
      </c>
      <c r="Y10" s="203"/>
      <c r="Z10" s="246">
        <v>4</v>
      </c>
      <c r="AA10" s="203"/>
      <c r="AB10" s="246">
        <v>8</v>
      </c>
      <c r="AC10" s="203"/>
      <c r="AD10" s="246">
        <v>7</v>
      </c>
      <c r="AE10" s="203"/>
      <c r="AF10" s="246">
        <v>0</v>
      </c>
      <c r="AG10" s="211" t="s">
        <v>434</v>
      </c>
      <c r="AH10" s="210" t="s">
        <v>422</v>
      </c>
      <c r="AI10" s="210">
        <v>14</v>
      </c>
      <c r="AJ10" s="210">
        <v>4</v>
      </c>
      <c r="AK10" s="210" t="s">
        <v>420</v>
      </c>
      <c r="AL10" s="209" t="s">
        <v>400</v>
      </c>
      <c r="AM10" s="214">
        <v>3</v>
      </c>
    </row>
    <row r="11" spans="1:39" s="207" customFormat="1" ht="17.25" customHeight="1">
      <c r="A11" s="210">
        <v>9</v>
      </c>
      <c r="B11" s="72" t="s">
        <v>56</v>
      </c>
      <c r="C11" s="145" t="s">
        <v>57</v>
      </c>
      <c r="D11" s="71" t="s">
        <v>55</v>
      </c>
      <c r="E11" s="73" t="s">
        <v>58</v>
      </c>
      <c r="F11" s="71" t="s">
        <v>59</v>
      </c>
      <c r="G11" s="74" t="s">
        <v>23</v>
      </c>
      <c r="H11" s="245">
        <v>5</v>
      </c>
      <c r="I11" s="202" t="s">
        <v>426</v>
      </c>
      <c r="J11" s="246">
        <v>7</v>
      </c>
      <c r="K11" s="203" t="s">
        <v>426</v>
      </c>
      <c r="L11" s="246">
        <v>6</v>
      </c>
      <c r="M11" s="203" t="s">
        <v>426</v>
      </c>
      <c r="N11" s="246">
        <v>5</v>
      </c>
      <c r="O11" s="203"/>
      <c r="P11" s="247">
        <v>6</v>
      </c>
      <c r="Q11" s="204"/>
      <c r="R11" s="246">
        <v>6</v>
      </c>
      <c r="S11" s="203"/>
      <c r="T11" s="246">
        <v>8</v>
      </c>
      <c r="U11" s="203"/>
      <c r="V11" s="246">
        <v>5</v>
      </c>
      <c r="W11" s="203"/>
      <c r="X11" s="246">
        <v>7</v>
      </c>
      <c r="Y11" s="203"/>
      <c r="Z11" s="246">
        <v>4</v>
      </c>
      <c r="AA11" s="203"/>
      <c r="AB11" s="246">
        <v>5</v>
      </c>
      <c r="AC11" s="203"/>
      <c r="AD11" s="246">
        <v>6</v>
      </c>
      <c r="AE11" s="203"/>
      <c r="AF11" s="246">
        <v>0</v>
      </c>
      <c r="AG11" s="211" t="s">
        <v>435</v>
      </c>
      <c r="AH11" s="210" t="s">
        <v>418</v>
      </c>
      <c r="AI11" s="210">
        <v>14</v>
      </c>
      <c r="AJ11" s="210">
        <v>4</v>
      </c>
      <c r="AK11" s="210" t="s">
        <v>420</v>
      </c>
      <c r="AL11" s="209" t="s">
        <v>399</v>
      </c>
      <c r="AM11" s="214">
        <v>3</v>
      </c>
    </row>
    <row r="12" spans="1:39" s="207" customFormat="1" ht="17.25" customHeight="1">
      <c r="A12" s="213">
        <v>10</v>
      </c>
      <c r="B12" s="72" t="s">
        <v>61</v>
      </c>
      <c r="C12" s="145" t="s">
        <v>62</v>
      </c>
      <c r="D12" s="71" t="s">
        <v>60</v>
      </c>
      <c r="E12" s="73" t="s">
        <v>63</v>
      </c>
      <c r="F12" s="71" t="s">
        <v>64</v>
      </c>
      <c r="G12" s="74" t="s">
        <v>23</v>
      </c>
      <c r="H12" s="245">
        <v>6</v>
      </c>
      <c r="I12" s="202" t="s">
        <v>426</v>
      </c>
      <c r="J12" s="246">
        <v>7</v>
      </c>
      <c r="K12" s="203" t="s">
        <v>426</v>
      </c>
      <c r="L12" s="246">
        <v>6</v>
      </c>
      <c r="M12" s="203" t="s">
        <v>426</v>
      </c>
      <c r="N12" s="246">
        <v>5</v>
      </c>
      <c r="O12" s="203"/>
      <c r="P12" s="247">
        <v>6</v>
      </c>
      <c r="Q12" s="204"/>
      <c r="R12" s="246">
        <v>5</v>
      </c>
      <c r="S12" s="203"/>
      <c r="T12" s="246">
        <v>7</v>
      </c>
      <c r="U12" s="203"/>
      <c r="V12" s="246">
        <v>3</v>
      </c>
      <c r="W12" s="203"/>
      <c r="X12" s="246">
        <v>7</v>
      </c>
      <c r="Y12" s="203"/>
      <c r="Z12" s="246">
        <v>6</v>
      </c>
      <c r="AA12" s="203"/>
      <c r="AB12" s="246">
        <v>6</v>
      </c>
      <c r="AC12" s="203"/>
      <c r="AD12" s="246">
        <v>7</v>
      </c>
      <c r="AE12" s="203"/>
      <c r="AF12" s="246">
        <v>0</v>
      </c>
      <c r="AG12" s="211" t="s">
        <v>436</v>
      </c>
      <c r="AH12" s="210" t="s">
        <v>418</v>
      </c>
      <c r="AI12" s="210">
        <v>14</v>
      </c>
      <c r="AJ12" s="210">
        <v>3</v>
      </c>
      <c r="AK12" s="210" t="s">
        <v>420</v>
      </c>
      <c r="AL12" s="209" t="s">
        <v>401</v>
      </c>
      <c r="AM12" s="214">
        <v>4</v>
      </c>
    </row>
    <row r="13" spans="1:39" s="207" customFormat="1" ht="17.25" customHeight="1">
      <c r="A13" s="210">
        <v>11</v>
      </c>
      <c r="B13" s="72" t="s">
        <v>66</v>
      </c>
      <c r="C13" s="145" t="s">
        <v>62</v>
      </c>
      <c r="D13" s="71" t="s">
        <v>65</v>
      </c>
      <c r="E13" s="73" t="s">
        <v>67</v>
      </c>
      <c r="F13" s="71" t="s">
        <v>68</v>
      </c>
      <c r="G13" s="74" t="s">
        <v>23</v>
      </c>
      <c r="H13" s="245">
        <v>6</v>
      </c>
      <c r="I13" s="202" t="s">
        <v>426</v>
      </c>
      <c r="J13" s="246">
        <v>7</v>
      </c>
      <c r="K13" s="203" t="s">
        <v>426</v>
      </c>
      <c r="L13" s="246">
        <v>6</v>
      </c>
      <c r="M13" s="203" t="s">
        <v>426</v>
      </c>
      <c r="N13" s="246">
        <v>5</v>
      </c>
      <c r="O13" s="203"/>
      <c r="P13" s="247">
        <v>5</v>
      </c>
      <c r="Q13" s="204"/>
      <c r="R13" s="246">
        <v>6</v>
      </c>
      <c r="S13" s="203"/>
      <c r="T13" s="246">
        <v>6</v>
      </c>
      <c r="U13" s="203"/>
      <c r="V13" s="246">
        <v>4</v>
      </c>
      <c r="W13" s="203"/>
      <c r="X13" s="246">
        <v>7</v>
      </c>
      <c r="Y13" s="203"/>
      <c r="Z13" s="246">
        <v>5</v>
      </c>
      <c r="AA13" s="203"/>
      <c r="AB13" s="246">
        <v>5</v>
      </c>
      <c r="AC13" s="203"/>
      <c r="AD13" s="246">
        <v>5</v>
      </c>
      <c r="AE13" s="203"/>
      <c r="AF13" s="246">
        <v>0</v>
      </c>
      <c r="AG13" s="211" t="s">
        <v>433</v>
      </c>
      <c r="AH13" s="210" t="s">
        <v>418</v>
      </c>
      <c r="AI13" s="210">
        <v>14</v>
      </c>
      <c r="AJ13" s="210">
        <v>3</v>
      </c>
      <c r="AK13" s="210" t="s">
        <v>420</v>
      </c>
      <c r="AL13" s="209" t="s">
        <v>396</v>
      </c>
      <c r="AM13" s="215">
        <v>5</v>
      </c>
    </row>
    <row r="14" spans="1:39" s="207" customFormat="1" ht="17.25" customHeight="1">
      <c r="A14" s="210">
        <v>12</v>
      </c>
      <c r="B14" s="72" t="s">
        <v>70</v>
      </c>
      <c r="C14" s="145" t="s">
        <v>71</v>
      </c>
      <c r="D14" s="71" t="s">
        <v>69</v>
      </c>
      <c r="E14" s="73" t="s">
        <v>72</v>
      </c>
      <c r="F14" s="71" t="s">
        <v>73</v>
      </c>
      <c r="G14" s="74" t="s">
        <v>17</v>
      </c>
      <c r="H14" s="245">
        <v>8</v>
      </c>
      <c r="I14" s="202" t="s">
        <v>426</v>
      </c>
      <c r="J14" s="246">
        <v>7</v>
      </c>
      <c r="K14" s="203" t="s">
        <v>426</v>
      </c>
      <c r="L14" s="246">
        <v>6</v>
      </c>
      <c r="M14" s="203" t="s">
        <v>426</v>
      </c>
      <c r="N14" s="246">
        <v>5</v>
      </c>
      <c r="O14" s="203"/>
      <c r="P14" s="247">
        <v>5</v>
      </c>
      <c r="Q14" s="204"/>
      <c r="R14" s="246">
        <v>6</v>
      </c>
      <c r="S14" s="203"/>
      <c r="T14" s="246">
        <v>6</v>
      </c>
      <c r="U14" s="203"/>
      <c r="V14" s="246">
        <v>7</v>
      </c>
      <c r="W14" s="203"/>
      <c r="X14" s="246">
        <v>7</v>
      </c>
      <c r="Y14" s="203"/>
      <c r="Z14" s="246">
        <v>9</v>
      </c>
      <c r="AA14" s="203"/>
      <c r="AB14" s="246">
        <v>5</v>
      </c>
      <c r="AC14" s="203"/>
      <c r="AD14" s="246">
        <v>7</v>
      </c>
      <c r="AE14" s="203"/>
      <c r="AF14" s="246">
        <v>0</v>
      </c>
      <c r="AG14" s="211" t="s">
        <v>437</v>
      </c>
      <c r="AH14" s="210" t="s">
        <v>422</v>
      </c>
      <c r="AI14" s="210">
        <v>13</v>
      </c>
      <c r="AJ14" s="210">
        <v>0</v>
      </c>
      <c r="AK14" s="210" t="s">
        <v>420</v>
      </c>
      <c r="AL14" s="214" t="s">
        <v>402</v>
      </c>
      <c r="AM14" s="215">
        <v>4</v>
      </c>
    </row>
    <row r="15" spans="1:39" s="207" customFormat="1" ht="17.25" customHeight="1">
      <c r="A15" s="213">
        <v>13</v>
      </c>
      <c r="B15" s="72" t="s">
        <v>75</v>
      </c>
      <c r="C15" s="145" t="s">
        <v>71</v>
      </c>
      <c r="D15" s="71" t="s">
        <v>74</v>
      </c>
      <c r="E15" s="73" t="s">
        <v>76</v>
      </c>
      <c r="F15" s="71" t="s">
        <v>77</v>
      </c>
      <c r="G15" s="74" t="s">
        <v>17</v>
      </c>
      <c r="H15" s="245">
        <v>7</v>
      </c>
      <c r="I15" s="202">
        <v>7</v>
      </c>
      <c r="J15" s="246">
        <v>6</v>
      </c>
      <c r="K15" s="203" t="s">
        <v>426</v>
      </c>
      <c r="L15" s="246">
        <v>5</v>
      </c>
      <c r="M15" s="203" t="s">
        <v>426</v>
      </c>
      <c r="N15" s="246">
        <v>8</v>
      </c>
      <c r="O15" s="203"/>
      <c r="P15" s="247">
        <v>6</v>
      </c>
      <c r="Q15" s="204"/>
      <c r="R15" s="246">
        <v>6</v>
      </c>
      <c r="S15" s="203"/>
      <c r="T15" s="246">
        <v>5</v>
      </c>
      <c r="U15" s="203"/>
      <c r="V15" s="246">
        <v>6</v>
      </c>
      <c r="W15" s="203"/>
      <c r="X15" s="246">
        <v>6</v>
      </c>
      <c r="Y15" s="203"/>
      <c r="Z15" s="246">
        <v>9</v>
      </c>
      <c r="AA15" s="203"/>
      <c r="AB15" s="246">
        <v>8</v>
      </c>
      <c r="AC15" s="203"/>
      <c r="AD15" s="246">
        <v>6</v>
      </c>
      <c r="AE15" s="203"/>
      <c r="AF15" s="246">
        <v>0</v>
      </c>
      <c r="AG15" s="211" t="s">
        <v>438</v>
      </c>
      <c r="AH15" s="210" t="s">
        <v>422</v>
      </c>
      <c r="AI15" s="210">
        <v>12</v>
      </c>
      <c r="AJ15" s="210">
        <v>0</v>
      </c>
      <c r="AK15" s="210" t="s">
        <v>420</v>
      </c>
      <c r="AL15" s="214" t="s">
        <v>394</v>
      </c>
      <c r="AM15" s="167">
        <v>0</v>
      </c>
    </row>
    <row r="16" spans="1:39" s="207" customFormat="1" ht="17.25" customHeight="1">
      <c r="A16" s="210">
        <v>14</v>
      </c>
      <c r="B16" s="72" t="s">
        <v>79</v>
      </c>
      <c r="C16" s="145" t="s">
        <v>80</v>
      </c>
      <c r="D16" s="71" t="s">
        <v>78</v>
      </c>
      <c r="E16" s="73" t="s">
        <v>81</v>
      </c>
      <c r="F16" s="71" t="s">
        <v>82</v>
      </c>
      <c r="G16" s="74" t="s">
        <v>23</v>
      </c>
      <c r="H16" s="245">
        <v>5</v>
      </c>
      <c r="I16" s="202" t="s">
        <v>426</v>
      </c>
      <c r="J16" s="246">
        <v>5</v>
      </c>
      <c r="K16" s="203" t="s">
        <v>426</v>
      </c>
      <c r="L16" s="246">
        <v>7</v>
      </c>
      <c r="M16" s="203" t="s">
        <v>426</v>
      </c>
      <c r="N16" s="246">
        <v>7</v>
      </c>
      <c r="O16" s="203"/>
      <c r="P16" s="247">
        <v>5</v>
      </c>
      <c r="Q16" s="204"/>
      <c r="R16" s="246">
        <v>7</v>
      </c>
      <c r="S16" s="203"/>
      <c r="T16" s="246">
        <v>5</v>
      </c>
      <c r="U16" s="203"/>
      <c r="V16" s="246">
        <v>5</v>
      </c>
      <c r="W16" s="203"/>
      <c r="X16" s="246">
        <v>7</v>
      </c>
      <c r="Y16" s="203"/>
      <c r="Z16" s="246">
        <v>6</v>
      </c>
      <c r="AA16" s="203"/>
      <c r="AB16" s="246">
        <v>5</v>
      </c>
      <c r="AC16" s="203"/>
      <c r="AD16" s="246">
        <v>5</v>
      </c>
      <c r="AE16" s="203"/>
      <c r="AF16" s="246">
        <v>0</v>
      </c>
      <c r="AG16" s="211" t="s">
        <v>439</v>
      </c>
      <c r="AH16" s="210" t="s">
        <v>418</v>
      </c>
      <c r="AI16" s="210">
        <v>13</v>
      </c>
      <c r="AJ16" s="210">
        <v>0</v>
      </c>
      <c r="AK16" s="210" t="s">
        <v>420</v>
      </c>
      <c r="AL16" s="216"/>
      <c r="AM16" s="167"/>
    </row>
    <row r="17" spans="1:39" s="207" customFormat="1" ht="17.25" customHeight="1">
      <c r="A17" s="210">
        <v>15</v>
      </c>
      <c r="B17" s="72" t="s">
        <v>84</v>
      </c>
      <c r="C17" s="145" t="s">
        <v>85</v>
      </c>
      <c r="D17" s="71" t="s">
        <v>83</v>
      </c>
      <c r="E17" s="73" t="s">
        <v>86</v>
      </c>
      <c r="F17" s="71" t="s">
        <v>54</v>
      </c>
      <c r="G17" s="74" t="s">
        <v>17</v>
      </c>
      <c r="H17" s="245">
        <v>9</v>
      </c>
      <c r="I17" s="202">
        <v>9</v>
      </c>
      <c r="J17" s="246">
        <v>6</v>
      </c>
      <c r="K17" s="203" t="s">
        <v>426</v>
      </c>
      <c r="L17" s="246">
        <v>6</v>
      </c>
      <c r="M17" s="203" t="s">
        <v>426</v>
      </c>
      <c r="N17" s="246">
        <v>9</v>
      </c>
      <c r="O17" s="203"/>
      <c r="P17" s="247">
        <v>6</v>
      </c>
      <c r="Q17" s="204"/>
      <c r="R17" s="246">
        <v>6</v>
      </c>
      <c r="S17" s="203"/>
      <c r="T17" s="246">
        <v>7</v>
      </c>
      <c r="U17" s="203"/>
      <c r="V17" s="246">
        <v>6</v>
      </c>
      <c r="W17" s="203"/>
      <c r="X17" s="246">
        <v>7</v>
      </c>
      <c r="Y17" s="203"/>
      <c r="Z17" s="246">
        <v>4</v>
      </c>
      <c r="AA17" s="203"/>
      <c r="AB17" s="246">
        <v>10</v>
      </c>
      <c r="AC17" s="203"/>
      <c r="AD17" s="246">
        <v>7</v>
      </c>
      <c r="AE17" s="203"/>
      <c r="AF17" s="246">
        <v>0</v>
      </c>
      <c r="AG17" s="211" t="s">
        <v>440</v>
      </c>
      <c r="AH17" s="210" t="s">
        <v>423</v>
      </c>
      <c r="AI17" s="210">
        <v>13</v>
      </c>
      <c r="AJ17" s="210">
        <v>4</v>
      </c>
      <c r="AK17" s="210" t="s">
        <v>420</v>
      </c>
      <c r="AL17" s="217"/>
      <c r="AM17" s="167"/>
    </row>
    <row r="18" spans="1:39" s="207" customFormat="1" ht="17.25" customHeight="1">
      <c r="A18" s="213">
        <v>16</v>
      </c>
      <c r="B18" s="72" t="s">
        <v>88</v>
      </c>
      <c r="C18" s="145" t="s">
        <v>89</v>
      </c>
      <c r="D18" s="71" t="s">
        <v>87</v>
      </c>
      <c r="E18" s="73" t="s">
        <v>90</v>
      </c>
      <c r="F18" s="71" t="s">
        <v>30</v>
      </c>
      <c r="G18" s="74" t="s">
        <v>17</v>
      </c>
      <c r="H18" s="245">
        <v>6</v>
      </c>
      <c r="I18" s="202" t="s">
        <v>426</v>
      </c>
      <c r="J18" s="246">
        <v>7</v>
      </c>
      <c r="K18" s="203" t="s">
        <v>426</v>
      </c>
      <c r="L18" s="246">
        <v>7</v>
      </c>
      <c r="M18" s="203" t="s">
        <v>426</v>
      </c>
      <c r="N18" s="246">
        <v>7</v>
      </c>
      <c r="O18" s="203"/>
      <c r="P18" s="247">
        <v>5</v>
      </c>
      <c r="Q18" s="204"/>
      <c r="R18" s="246">
        <v>6</v>
      </c>
      <c r="S18" s="203"/>
      <c r="T18" s="246">
        <v>6</v>
      </c>
      <c r="U18" s="203"/>
      <c r="V18" s="246">
        <v>7</v>
      </c>
      <c r="W18" s="203"/>
      <c r="X18" s="246">
        <v>8</v>
      </c>
      <c r="Y18" s="203"/>
      <c r="Z18" s="246">
        <v>10</v>
      </c>
      <c r="AA18" s="203"/>
      <c r="AB18" s="246">
        <v>6</v>
      </c>
      <c r="AC18" s="203"/>
      <c r="AD18" s="246">
        <v>8</v>
      </c>
      <c r="AE18" s="203"/>
      <c r="AF18" s="246">
        <v>0</v>
      </c>
      <c r="AG18" s="211" t="s">
        <v>441</v>
      </c>
      <c r="AH18" s="210" t="s">
        <v>423</v>
      </c>
      <c r="AI18" s="210">
        <v>13</v>
      </c>
      <c r="AJ18" s="210">
        <v>0</v>
      </c>
      <c r="AK18" s="210" t="s">
        <v>420</v>
      </c>
      <c r="AL18" s="217"/>
      <c r="AM18" s="167"/>
    </row>
    <row r="19" spans="1:39" s="207" customFormat="1" ht="17.25" customHeight="1">
      <c r="A19" s="210">
        <v>17</v>
      </c>
      <c r="B19" s="72" t="s">
        <v>92</v>
      </c>
      <c r="C19" s="145" t="s">
        <v>93</v>
      </c>
      <c r="D19" s="71" t="s">
        <v>91</v>
      </c>
      <c r="E19" s="73" t="s">
        <v>94</v>
      </c>
      <c r="F19" s="71" t="s">
        <v>49</v>
      </c>
      <c r="G19" s="74" t="s">
        <v>17</v>
      </c>
      <c r="H19" s="245">
        <v>6</v>
      </c>
      <c r="I19" s="202" t="s">
        <v>426</v>
      </c>
      <c r="J19" s="246">
        <v>8</v>
      </c>
      <c r="K19" s="203" t="s">
        <v>426</v>
      </c>
      <c r="L19" s="246">
        <v>7</v>
      </c>
      <c r="M19" s="203" t="s">
        <v>426</v>
      </c>
      <c r="N19" s="246">
        <v>5</v>
      </c>
      <c r="O19" s="203">
        <v>5</v>
      </c>
      <c r="P19" s="247">
        <v>5</v>
      </c>
      <c r="Q19" s="204"/>
      <c r="R19" s="246">
        <v>5</v>
      </c>
      <c r="S19" s="203"/>
      <c r="T19" s="246">
        <v>5</v>
      </c>
      <c r="U19" s="203">
        <v>5</v>
      </c>
      <c r="V19" s="246">
        <v>4</v>
      </c>
      <c r="W19" s="203"/>
      <c r="X19" s="246">
        <v>8</v>
      </c>
      <c r="Y19" s="203"/>
      <c r="Z19" s="246">
        <v>5</v>
      </c>
      <c r="AA19" s="203"/>
      <c r="AB19" s="246">
        <v>6</v>
      </c>
      <c r="AC19" s="203"/>
      <c r="AD19" s="246">
        <v>6</v>
      </c>
      <c r="AE19" s="203"/>
      <c r="AF19" s="246">
        <v>0</v>
      </c>
      <c r="AG19" s="211" t="s">
        <v>442</v>
      </c>
      <c r="AH19" s="210" t="s">
        <v>418</v>
      </c>
      <c r="AI19" s="210">
        <v>12</v>
      </c>
      <c r="AJ19" s="210">
        <v>3</v>
      </c>
      <c r="AK19" s="210" t="s">
        <v>420</v>
      </c>
      <c r="AL19" s="181"/>
      <c r="AM19" s="167"/>
    </row>
    <row r="20" spans="1:39" s="207" customFormat="1" ht="17.25" customHeight="1">
      <c r="A20" s="210">
        <v>18</v>
      </c>
      <c r="B20" s="72" t="s">
        <v>96</v>
      </c>
      <c r="C20" s="145" t="s">
        <v>97</v>
      </c>
      <c r="D20" s="71" t="s">
        <v>95</v>
      </c>
      <c r="E20" s="73" t="s">
        <v>98</v>
      </c>
      <c r="F20" s="71" t="s">
        <v>99</v>
      </c>
      <c r="G20" s="74" t="s">
        <v>23</v>
      </c>
      <c r="H20" s="245">
        <v>6</v>
      </c>
      <c r="I20" s="202" t="s">
        <v>426</v>
      </c>
      <c r="J20" s="246">
        <v>6</v>
      </c>
      <c r="K20" s="203" t="s">
        <v>426</v>
      </c>
      <c r="L20" s="246">
        <v>6</v>
      </c>
      <c r="M20" s="203" t="s">
        <v>426</v>
      </c>
      <c r="N20" s="246">
        <v>6</v>
      </c>
      <c r="O20" s="203"/>
      <c r="P20" s="247">
        <v>6</v>
      </c>
      <c r="Q20" s="204"/>
      <c r="R20" s="246">
        <v>5</v>
      </c>
      <c r="S20" s="203"/>
      <c r="T20" s="246">
        <v>6</v>
      </c>
      <c r="U20" s="203">
        <v>6</v>
      </c>
      <c r="V20" s="246">
        <v>6</v>
      </c>
      <c r="W20" s="203"/>
      <c r="X20" s="246">
        <v>7</v>
      </c>
      <c r="Y20" s="203"/>
      <c r="Z20" s="246">
        <v>10</v>
      </c>
      <c r="AA20" s="203"/>
      <c r="AB20" s="246">
        <v>5</v>
      </c>
      <c r="AC20" s="203"/>
      <c r="AD20" s="246">
        <v>8</v>
      </c>
      <c r="AE20" s="203"/>
      <c r="AF20" s="246">
        <v>0</v>
      </c>
      <c r="AG20" s="211" t="s">
        <v>443</v>
      </c>
      <c r="AH20" s="210" t="s">
        <v>422</v>
      </c>
      <c r="AI20" s="210">
        <v>12</v>
      </c>
      <c r="AJ20" s="210">
        <v>0</v>
      </c>
      <c r="AK20" s="210" t="s">
        <v>420</v>
      </c>
      <c r="AL20" s="181"/>
      <c r="AM20" s="167"/>
    </row>
    <row r="21" spans="1:39" s="207" customFormat="1" ht="17.25" customHeight="1">
      <c r="A21" s="213">
        <v>19</v>
      </c>
      <c r="B21" s="72" t="s">
        <v>101</v>
      </c>
      <c r="C21" s="145" t="s">
        <v>102</v>
      </c>
      <c r="D21" s="71" t="s">
        <v>100</v>
      </c>
      <c r="E21" s="73" t="s">
        <v>103</v>
      </c>
      <c r="F21" s="71" t="s">
        <v>54</v>
      </c>
      <c r="G21" s="74" t="s">
        <v>17</v>
      </c>
      <c r="H21" s="245">
        <v>8</v>
      </c>
      <c r="I21" s="202" t="s">
        <v>426</v>
      </c>
      <c r="J21" s="246">
        <v>7</v>
      </c>
      <c r="K21" s="203" t="s">
        <v>426</v>
      </c>
      <c r="L21" s="246">
        <v>7</v>
      </c>
      <c r="M21" s="203" t="s">
        <v>426</v>
      </c>
      <c r="N21" s="246">
        <v>7</v>
      </c>
      <c r="O21" s="203"/>
      <c r="P21" s="247">
        <v>6</v>
      </c>
      <c r="Q21" s="204"/>
      <c r="R21" s="246">
        <v>7</v>
      </c>
      <c r="S21" s="203"/>
      <c r="T21" s="246">
        <v>5</v>
      </c>
      <c r="U21" s="203"/>
      <c r="V21" s="246">
        <v>7</v>
      </c>
      <c r="W21" s="203"/>
      <c r="X21" s="246">
        <v>8</v>
      </c>
      <c r="Y21" s="203"/>
      <c r="Z21" s="246">
        <v>9</v>
      </c>
      <c r="AA21" s="203"/>
      <c r="AB21" s="246">
        <v>7</v>
      </c>
      <c r="AC21" s="203"/>
      <c r="AD21" s="246">
        <v>8</v>
      </c>
      <c r="AE21" s="203"/>
      <c r="AF21" s="246">
        <v>0</v>
      </c>
      <c r="AG21" s="211" t="s">
        <v>444</v>
      </c>
      <c r="AH21" s="210" t="s">
        <v>423</v>
      </c>
      <c r="AI21" s="210">
        <v>13</v>
      </c>
      <c r="AJ21" s="210">
        <v>0</v>
      </c>
      <c r="AK21" s="210" t="s">
        <v>420</v>
      </c>
      <c r="AL21" s="181"/>
      <c r="AM21" s="167"/>
    </row>
    <row r="22" spans="1:39" s="207" customFormat="1" ht="17.25" customHeight="1">
      <c r="A22" s="210">
        <v>20</v>
      </c>
      <c r="B22" s="72" t="s">
        <v>105</v>
      </c>
      <c r="C22" s="145" t="s">
        <v>106</v>
      </c>
      <c r="D22" s="71" t="s">
        <v>104</v>
      </c>
      <c r="E22" s="73" t="s">
        <v>107</v>
      </c>
      <c r="F22" s="71" t="s">
        <v>73</v>
      </c>
      <c r="G22" s="74" t="s">
        <v>17</v>
      </c>
      <c r="H22" s="245">
        <v>7</v>
      </c>
      <c r="I22" s="202" t="s">
        <v>426</v>
      </c>
      <c r="J22" s="246">
        <v>7</v>
      </c>
      <c r="K22" s="203" t="s">
        <v>426</v>
      </c>
      <c r="L22" s="246">
        <v>7</v>
      </c>
      <c r="M22" s="203" t="s">
        <v>426</v>
      </c>
      <c r="N22" s="246">
        <v>7</v>
      </c>
      <c r="O22" s="203"/>
      <c r="P22" s="247">
        <v>7</v>
      </c>
      <c r="Q22" s="204"/>
      <c r="R22" s="246">
        <v>6</v>
      </c>
      <c r="S22" s="203"/>
      <c r="T22" s="246">
        <v>7</v>
      </c>
      <c r="U22" s="203"/>
      <c r="V22" s="246">
        <v>7</v>
      </c>
      <c r="W22" s="203"/>
      <c r="X22" s="246">
        <v>8</v>
      </c>
      <c r="Y22" s="203"/>
      <c r="Z22" s="246">
        <v>10</v>
      </c>
      <c r="AA22" s="203"/>
      <c r="AB22" s="246">
        <v>7</v>
      </c>
      <c r="AC22" s="203"/>
      <c r="AD22" s="246">
        <v>7</v>
      </c>
      <c r="AE22" s="203"/>
      <c r="AF22" s="246">
        <v>0</v>
      </c>
      <c r="AG22" s="211" t="s">
        <v>445</v>
      </c>
      <c r="AH22" s="210" t="s">
        <v>423</v>
      </c>
      <c r="AI22" s="210">
        <v>13</v>
      </c>
      <c r="AJ22" s="210">
        <v>0</v>
      </c>
      <c r="AK22" s="210" t="s">
        <v>420</v>
      </c>
      <c r="AL22" s="181"/>
      <c r="AM22" s="167"/>
    </row>
    <row r="23" spans="1:39" s="207" customFormat="1" ht="17.25" customHeight="1">
      <c r="A23" s="210">
        <v>21</v>
      </c>
      <c r="B23" s="72" t="s">
        <v>88</v>
      </c>
      <c r="C23" s="145" t="s">
        <v>106</v>
      </c>
      <c r="D23" s="71" t="s">
        <v>108</v>
      </c>
      <c r="E23" s="73" t="s">
        <v>109</v>
      </c>
      <c r="F23" s="71" t="s">
        <v>68</v>
      </c>
      <c r="G23" s="74" t="s">
        <v>17</v>
      </c>
      <c r="H23" s="245">
        <v>9</v>
      </c>
      <c r="I23" s="202" t="s">
        <v>426</v>
      </c>
      <c r="J23" s="246">
        <v>7</v>
      </c>
      <c r="K23" s="203" t="s">
        <v>426</v>
      </c>
      <c r="L23" s="246">
        <v>7</v>
      </c>
      <c r="M23" s="203" t="s">
        <v>426</v>
      </c>
      <c r="N23" s="246">
        <v>7</v>
      </c>
      <c r="O23" s="203"/>
      <c r="P23" s="247">
        <v>6</v>
      </c>
      <c r="Q23" s="204"/>
      <c r="R23" s="246">
        <v>7</v>
      </c>
      <c r="S23" s="203"/>
      <c r="T23" s="246">
        <v>8</v>
      </c>
      <c r="U23" s="203"/>
      <c r="V23" s="246">
        <v>8</v>
      </c>
      <c r="W23" s="203"/>
      <c r="X23" s="246">
        <v>8</v>
      </c>
      <c r="Y23" s="203"/>
      <c r="Z23" s="246">
        <v>10</v>
      </c>
      <c r="AA23" s="203"/>
      <c r="AB23" s="246">
        <v>7</v>
      </c>
      <c r="AC23" s="203"/>
      <c r="AD23" s="246">
        <v>8</v>
      </c>
      <c r="AE23" s="203"/>
      <c r="AF23" s="246">
        <v>0</v>
      </c>
      <c r="AG23" s="211" t="s">
        <v>446</v>
      </c>
      <c r="AH23" s="210" t="s">
        <v>423</v>
      </c>
      <c r="AI23" s="210">
        <v>13</v>
      </c>
      <c r="AJ23" s="210">
        <v>0</v>
      </c>
      <c r="AK23" s="210" t="s">
        <v>420</v>
      </c>
      <c r="AL23" s="181"/>
      <c r="AM23" s="167"/>
    </row>
    <row r="24" spans="1:39" s="207" customFormat="1" ht="17.25" customHeight="1">
      <c r="A24" s="213">
        <v>22</v>
      </c>
      <c r="B24" s="72" t="s">
        <v>111</v>
      </c>
      <c r="C24" s="145" t="s">
        <v>112</v>
      </c>
      <c r="D24" s="71" t="s">
        <v>110</v>
      </c>
      <c r="E24" s="73" t="s">
        <v>113</v>
      </c>
      <c r="F24" s="71" t="s">
        <v>114</v>
      </c>
      <c r="G24" s="74" t="s">
        <v>23</v>
      </c>
      <c r="H24" s="245">
        <v>7</v>
      </c>
      <c r="I24" s="202" t="s">
        <v>426</v>
      </c>
      <c r="J24" s="246">
        <v>7</v>
      </c>
      <c r="K24" s="203" t="s">
        <v>426</v>
      </c>
      <c r="L24" s="246">
        <v>6</v>
      </c>
      <c r="M24" s="203" t="s">
        <v>426</v>
      </c>
      <c r="N24" s="246">
        <v>7</v>
      </c>
      <c r="O24" s="203"/>
      <c r="P24" s="247">
        <v>6</v>
      </c>
      <c r="Q24" s="204"/>
      <c r="R24" s="246">
        <v>6</v>
      </c>
      <c r="S24" s="203"/>
      <c r="T24" s="246">
        <v>5</v>
      </c>
      <c r="U24" s="203"/>
      <c r="V24" s="246">
        <v>3</v>
      </c>
      <c r="W24" s="203"/>
      <c r="X24" s="246">
        <v>7</v>
      </c>
      <c r="Y24" s="203"/>
      <c r="Z24" s="246">
        <v>9</v>
      </c>
      <c r="AA24" s="203"/>
      <c r="AB24" s="246">
        <v>7</v>
      </c>
      <c r="AC24" s="203"/>
      <c r="AD24" s="246">
        <v>6</v>
      </c>
      <c r="AE24" s="203"/>
      <c r="AF24" s="246">
        <v>0</v>
      </c>
      <c r="AG24" s="211" t="s">
        <v>447</v>
      </c>
      <c r="AH24" s="210" t="s">
        <v>422</v>
      </c>
      <c r="AI24" s="210">
        <v>14</v>
      </c>
      <c r="AJ24" s="210">
        <v>3</v>
      </c>
      <c r="AK24" s="210" t="s">
        <v>420</v>
      </c>
      <c r="AL24" s="181"/>
      <c r="AM24" s="167"/>
    </row>
    <row r="25" spans="1:39" s="207" customFormat="1" ht="17.25" customHeight="1">
      <c r="A25" s="210">
        <v>23</v>
      </c>
      <c r="B25" s="72" t="s">
        <v>116</v>
      </c>
      <c r="C25" s="145" t="s">
        <v>117</v>
      </c>
      <c r="D25" s="71" t="s">
        <v>115</v>
      </c>
      <c r="E25" s="73" t="s">
        <v>118</v>
      </c>
      <c r="F25" s="71" t="s">
        <v>119</v>
      </c>
      <c r="G25" s="74" t="s">
        <v>17</v>
      </c>
      <c r="H25" s="245">
        <v>7</v>
      </c>
      <c r="I25" s="202" t="s">
        <v>426</v>
      </c>
      <c r="J25" s="246">
        <v>7</v>
      </c>
      <c r="K25" s="203" t="s">
        <v>426</v>
      </c>
      <c r="L25" s="246">
        <v>8</v>
      </c>
      <c r="M25" s="203" t="s">
        <v>426</v>
      </c>
      <c r="N25" s="246">
        <v>8</v>
      </c>
      <c r="O25" s="203"/>
      <c r="P25" s="247">
        <v>5</v>
      </c>
      <c r="Q25" s="204"/>
      <c r="R25" s="246">
        <v>7</v>
      </c>
      <c r="S25" s="203"/>
      <c r="T25" s="246">
        <v>6</v>
      </c>
      <c r="U25" s="203"/>
      <c r="V25" s="246">
        <v>7</v>
      </c>
      <c r="W25" s="203"/>
      <c r="X25" s="246">
        <v>7</v>
      </c>
      <c r="Y25" s="203"/>
      <c r="Z25" s="246">
        <v>10</v>
      </c>
      <c r="AA25" s="203"/>
      <c r="AB25" s="246">
        <v>8</v>
      </c>
      <c r="AC25" s="203"/>
      <c r="AD25" s="246">
        <v>7</v>
      </c>
      <c r="AE25" s="203"/>
      <c r="AF25" s="246">
        <v>0</v>
      </c>
      <c r="AG25" s="211" t="s">
        <v>448</v>
      </c>
      <c r="AH25" s="210" t="s">
        <v>423</v>
      </c>
      <c r="AI25" s="210">
        <v>13</v>
      </c>
      <c r="AJ25" s="210">
        <v>0</v>
      </c>
      <c r="AK25" s="210" t="s">
        <v>420</v>
      </c>
      <c r="AL25" s="181"/>
      <c r="AM25" s="167"/>
    </row>
    <row r="26" spans="1:39" s="207" customFormat="1" ht="17.25" customHeight="1">
      <c r="A26" s="213">
        <v>24</v>
      </c>
      <c r="B26" s="72" t="s">
        <v>121</v>
      </c>
      <c r="C26" s="145" t="s">
        <v>117</v>
      </c>
      <c r="D26" s="71" t="s">
        <v>120</v>
      </c>
      <c r="E26" s="73" t="s">
        <v>122</v>
      </c>
      <c r="F26" s="71" t="s">
        <v>30</v>
      </c>
      <c r="G26" s="74" t="s">
        <v>17</v>
      </c>
      <c r="H26" s="245">
        <v>8</v>
      </c>
      <c r="I26" s="202" t="s">
        <v>426</v>
      </c>
      <c r="J26" s="246">
        <v>8</v>
      </c>
      <c r="K26" s="203" t="s">
        <v>426</v>
      </c>
      <c r="L26" s="246">
        <v>7</v>
      </c>
      <c r="M26" s="203" t="s">
        <v>426</v>
      </c>
      <c r="N26" s="246">
        <v>9</v>
      </c>
      <c r="O26" s="203"/>
      <c r="P26" s="247">
        <v>6</v>
      </c>
      <c r="Q26" s="204"/>
      <c r="R26" s="246">
        <v>6</v>
      </c>
      <c r="S26" s="203"/>
      <c r="T26" s="246">
        <v>5</v>
      </c>
      <c r="U26" s="203"/>
      <c r="V26" s="246">
        <v>7</v>
      </c>
      <c r="W26" s="203"/>
      <c r="X26" s="246">
        <v>7</v>
      </c>
      <c r="Y26" s="203"/>
      <c r="Z26" s="246">
        <v>7</v>
      </c>
      <c r="AA26" s="203"/>
      <c r="AB26" s="246">
        <v>9</v>
      </c>
      <c r="AC26" s="203"/>
      <c r="AD26" s="246">
        <v>7</v>
      </c>
      <c r="AE26" s="203"/>
      <c r="AF26" s="246">
        <v>0</v>
      </c>
      <c r="AG26" s="211" t="s">
        <v>449</v>
      </c>
      <c r="AH26" s="210" t="s">
        <v>421</v>
      </c>
      <c r="AI26" s="210">
        <v>13</v>
      </c>
      <c r="AJ26" s="210">
        <v>0</v>
      </c>
      <c r="AK26" s="210" t="s">
        <v>420</v>
      </c>
      <c r="AL26" s="181"/>
      <c r="AM26" s="167"/>
    </row>
    <row r="27" spans="1:39" s="207" customFormat="1" ht="17.25" customHeight="1">
      <c r="A27" s="210">
        <v>25</v>
      </c>
      <c r="B27" s="72" t="s">
        <v>124</v>
      </c>
      <c r="C27" s="145" t="s">
        <v>125</v>
      </c>
      <c r="D27" s="71" t="s">
        <v>123</v>
      </c>
      <c r="E27" s="73" t="s">
        <v>126</v>
      </c>
      <c r="F27" s="71" t="s">
        <v>127</v>
      </c>
      <c r="G27" s="74" t="s">
        <v>23</v>
      </c>
      <c r="H27" s="245">
        <v>0</v>
      </c>
      <c r="I27" s="202" t="s">
        <v>426</v>
      </c>
      <c r="J27" s="246">
        <v>0</v>
      </c>
      <c r="K27" s="203" t="s">
        <v>426</v>
      </c>
      <c r="L27" s="246">
        <v>0</v>
      </c>
      <c r="M27" s="203" t="s">
        <v>426</v>
      </c>
      <c r="N27" s="246">
        <v>0</v>
      </c>
      <c r="O27" s="203"/>
      <c r="P27" s="247">
        <v>2</v>
      </c>
      <c r="Q27" s="204"/>
      <c r="R27" s="246">
        <v>2</v>
      </c>
      <c r="S27" s="203"/>
      <c r="T27" s="246">
        <v>4</v>
      </c>
      <c r="U27" s="203"/>
      <c r="V27" s="246">
        <v>4</v>
      </c>
      <c r="W27" s="203"/>
      <c r="X27" s="246">
        <v>5</v>
      </c>
      <c r="Y27" s="203"/>
      <c r="Z27" s="246">
        <v>3</v>
      </c>
      <c r="AA27" s="203"/>
      <c r="AB27" s="246">
        <v>0</v>
      </c>
      <c r="AC27" s="203"/>
      <c r="AD27" s="246">
        <v>0</v>
      </c>
      <c r="AE27" s="203"/>
      <c r="AF27" s="246">
        <v>0</v>
      </c>
      <c r="AG27" s="211" t="s">
        <v>450</v>
      </c>
      <c r="AH27" s="210" t="s">
        <v>421</v>
      </c>
      <c r="AI27" s="210">
        <v>24</v>
      </c>
      <c r="AJ27" s="210">
        <v>37</v>
      </c>
      <c r="AK27" s="210" t="s">
        <v>419</v>
      </c>
      <c r="AL27" s="181"/>
      <c r="AM27" s="167"/>
    </row>
    <row r="28" spans="1:39" s="207" customFormat="1" ht="17.25" customHeight="1">
      <c r="A28" s="213">
        <v>26</v>
      </c>
      <c r="B28" s="72" t="s">
        <v>70</v>
      </c>
      <c r="C28" s="145" t="s">
        <v>129</v>
      </c>
      <c r="D28" s="71" t="s">
        <v>128</v>
      </c>
      <c r="E28" s="73" t="s">
        <v>130</v>
      </c>
      <c r="F28" s="71" t="s">
        <v>131</v>
      </c>
      <c r="G28" s="74" t="s">
        <v>17</v>
      </c>
      <c r="H28" s="245">
        <v>6</v>
      </c>
      <c r="I28" s="202" t="s">
        <v>426</v>
      </c>
      <c r="J28" s="246">
        <v>7</v>
      </c>
      <c r="K28" s="203" t="s">
        <v>426</v>
      </c>
      <c r="L28" s="246">
        <v>6</v>
      </c>
      <c r="M28" s="203" t="s">
        <v>426</v>
      </c>
      <c r="N28" s="246">
        <v>5</v>
      </c>
      <c r="O28" s="203">
        <v>5</v>
      </c>
      <c r="P28" s="247">
        <v>6</v>
      </c>
      <c r="Q28" s="204"/>
      <c r="R28" s="246">
        <v>5</v>
      </c>
      <c r="S28" s="203"/>
      <c r="T28" s="246">
        <v>6</v>
      </c>
      <c r="U28" s="203"/>
      <c r="V28" s="246">
        <v>5</v>
      </c>
      <c r="W28" s="203"/>
      <c r="X28" s="246">
        <v>6</v>
      </c>
      <c r="Y28" s="203"/>
      <c r="Z28" s="246">
        <v>4</v>
      </c>
      <c r="AA28" s="203"/>
      <c r="AB28" s="246">
        <v>6</v>
      </c>
      <c r="AC28" s="203"/>
      <c r="AD28" s="246">
        <v>7</v>
      </c>
      <c r="AE28" s="203"/>
      <c r="AF28" s="246">
        <v>0</v>
      </c>
      <c r="AG28" s="211" t="s">
        <v>451</v>
      </c>
      <c r="AH28" s="210" t="s">
        <v>418</v>
      </c>
      <c r="AI28" s="210">
        <v>13</v>
      </c>
      <c r="AJ28" s="210">
        <v>4</v>
      </c>
      <c r="AK28" s="210" t="s">
        <v>420</v>
      </c>
      <c r="AL28" s="181"/>
      <c r="AM28" s="167"/>
    </row>
    <row r="29" spans="1:39" s="207" customFormat="1" ht="17.25" customHeight="1">
      <c r="A29" s="210">
        <v>27</v>
      </c>
      <c r="B29" s="72" t="s">
        <v>133</v>
      </c>
      <c r="C29" s="145" t="s">
        <v>134</v>
      </c>
      <c r="D29" s="71" t="s">
        <v>132</v>
      </c>
      <c r="E29" s="73" t="s">
        <v>135</v>
      </c>
      <c r="F29" s="71" t="s">
        <v>136</v>
      </c>
      <c r="G29" s="74" t="s">
        <v>17</v>
      </c>
      <c r="H29" s="245">
        <v>7</v>
      </c>
      <c r="I29" s="202">
        <v>7</v>
      </c>
      <c r="J29" s="246">
        <v>0</v>
      </c>
      <c r="K29" s="203" t="s">
        <v>426</v>
      </c>
      <c r="L29" s="246">
        <v>6</v>
      </c>
      <c r="M29" s="203" t="s">
        <v>426</v>
      </c>
      <c r="N29" s="246">
        <v>5</v>
      </c>
      <c r="O29" s="203"/>
      <c r="P29" s="247">
        <v>6</v>
      </c>
      <c r="Q29" s="204"/>
      <c r="R29" s="246">
        <v>7</v>
      </c>
      <c r="S29" s="203"/>
      <c r="T29" s="246">
        <v>0</v>
      </c>
      <c r="U29" s="203"/>
      <c r="V29" s="246">
        <v>2</v>
      </c>
      <c r="W29" s="203"/>
      <c r="X29" s="246">
        <v>5</v>
      </c>
      <c r="Y29" s="203"/>
      <c r="Z29" s="246">
        <v>7</v>
      </c>
      <c r="AA29" s="203"/>
      <c r="AB29" s="246">
        <v>4</v>
      </c>
      <c r="AC29" s="203"/>
      <c r="AD29" s="246">
        <v>5</v>
      </c>
      <c r="AE29" s="203"/>
      <c r="AF29" s="246">
        <v>0</v>
      </c>
      <c r="AG29" s="211" t="s">
        <v>452</v>
      </c>
      <c r="AH29" s="210" t="s">
        <v>424</v>
      </c>
      <c r="AI29" s="210">
        <v>16</v>
      </c>
      <c r="AJ29" s="210">
        <v>11</v>
      </c>
      <c r="AK29" s="210" t="s">
        <v>425</v>
      </c>
      <c r="AL29" s="181"/>
      <c r="AM29" s="167"/>
    </row>
    <row r="30" spans="1:39" s="207" customFormat="1" ht="17.25" customHeight="1">
      <c r="A30" s="213">
        <v>28</v>
      </c>
      <c r="B30" s="72" t="s">
        <v>88</v>
      </c>
      <c r="C30" s="145" t="s">
        <v>138</v>
      </c>
      <c r="D30" s="71" t="s">
        <v>137</v>
      </c>
      <c r="E30" s="73" t="s">
        <v>139</v>
      </c>
      <c r="F30" s="71" t="s">
        <v>140</v>
      </c>
      <c r="G30" s="74" t="s">
        <v>17</v>
      </c>
      <c r="H30" s="245">
        <v>5</v>
      </c>
      <c r="I30" s="202" t="s">
        <v>426</v>
      </c>
      <c r="J30" s="246">
        <v>8</v>
      </c>
      <c r="K30" s="203" t="s">
        <v>426</v>
      </c>
      <c r="L30" s="246">
        <v>6</v>
      </c>
      <c r="M30" s="203" t="s">
        <v>426</v>
      </c>
      <c r="N30" s="246">
        <v>5</v>
      </c>
      <c r="O30" s="203"/>
      <c r="P30" s="247">
        <v>7</v>
      </c>
      <c r="Q30" s="204"/>
      <c r="R30" s="246">
        <v>7</v>
      </c>
      <c r="S30" s="203"/>
      <c r="T30" s="246">
        <v>5</v>
      </c>
      <c r="U30" s="203"/>
      <c r="V30" s="246">
        <v>7</v>
      </c>
      <c r="W30" s="203"/>
      <c r="X30" s="246">
        <v>8</v>
      </c>
      <c r="Y30" s="203"/>
      <c r="Z30" s="246">
        <v>7</v>
      </c>
      <c r="AA30" s="203"/>
      <c r="AB30" s="246">
        <v>7</v>
      </c>
      <c r="AC30" s="203"/>
      <c r="AD30" s="246">
        <v>8</v>
      </c>
      <c r="AE30" s="203"/>
      <c r="AF30" s="246">
        <v>0</v>
      </c>
      <c r="AG30" s="211" t="s">
        <v>453</v>
      </c>
      <c r="AH30" s="210" t="s">
        <v>422</v>
      </c>
      <c r="AI30" s="210">
        <v>13</v>
      </c>
      <c r="AJ30" s="210">
        <v>0</v>
      </c>
      <c r="AK30" s="210" t="s">
        <v>420</v>
      </c>
      <c r="AL30" s="181"/>
      <c r="AM30" s="167"/>
    </row>
    <row r="31" spans="1:39" s="207" customFormat="1" ht="17.25" customHeight="1">
      <c r="A31" s="210">
        <v>29</v>
      </c>
      <c r="B31" s="72" t="s">
        <v>142</v>
      </c>
      <c r="C31" s="145" t="s">
        <v>143</v>
      </c>
      <c r="D31" s="71" t="s">
        <v>141</v>
      </c>
      <c r="E31" s="73" t="s">
        <v>144</v>
      </c>
      <c r="F31" s="71" t="s">
        <v>64</v>
      </c>
      <c r="G31" s="74" t="s">
        <v>17</v>
      </c>
      <c r="H31" s="245">
        <v>7</v>
      </c>
      <c r="I31" s="202" t="s">
        <v>426</v>
      </c>
      <c r="J31" s="246">
        <v>7</v>
      </c>
      <c r="K31" s="203" t="s">
        <v>426</v>
      </c>
      <c r="L31" s="246">
        <v>6</v>
      </c>
      <c r="M31" s="203" t="s">
        <v>426</v>
      </c>
      <c r="N31" s="246">
        <v>4</v>
      </c>
      <c r="O31" s="203">
        <v>4</v>
      </c>
      <c r="P31" s="247">
        <v>5</v>
      </c>
      <c r="Q31" s="204"/>
      <c r="R31" s="246">
        <v>6</v>
      </c>
      <c r="S31" s="203"/>
      <c r="T31" s="246">
        <v>5</v>
      </c>
      <c r="U31" s="203"/>
      <c r="V31" s="246">
        <v>4</v>
      </c>
      <c r="W31" s="203"/>
      <c r="X31" s="246">
        <v>7</v>
      </c>
      <c r="Y31" s="203"/>
      <c r="Z31" s="246">
        <v>7</v>
      </c>
      <c r="AA31" s="203"/>
      <c r="AB31" s="246">
        <v>3</v>
      </c>
      <c r="AC31" s="203"/>
      <c r="AD31" s="246">
        <v>6</v>
      </c>
      <c r="AE31" s="203"/>
      <c r="AF31" s="246">
        <v>0</v>
      </c>
      <c r="AG31" s="211" t="s">
        <v>433</v>
      </c>
      <c r="AH31" s="210" t="s">
        <v>418</v>
      </c>
      <c r="AI31" s="210">
        <v>16</v>
      </c>
      <c r="AJ31" s="210">
        <v>13</v>
      </c>
      <c r="AK31" s="210" t="s">
        <v>420</v>
      </c>
      <c r="AL31" s="181"/>
      <c r="AM31" s="167"/>
    </row>
    <row r="32" spans="1:39" s="207" customFormat="1" ht="17.25" customHeight="1">
      <c r="A32" s="213">
        <v>30</v>
      </c>
      <c r="B32" s="72" t="s">
        <v>146</v>
      </c>
      <c r="C32" s="145" t="s">
        <v>147</v>
      </c>
      <c r="D32" s="71" t="s">
        <v>145</v>
      </c>
      <c r="E32" s="73" t="s">
        <v>148</v>
      </c>
      <c r="F32" s="71" t="s">
        <v>149</v>
      </c>
      <c r="G32" s="74" t="s">
        <v>17</v>
      </c>
      <c r="H32" s="245">
        <v>5</v>
      </c>
      <c r="I32" s="202" t="s">
        <v>426</v>
      </c>
      <c r="J32" s="246">
        <v>6</v>
      </c>
      <c r="K32" s="203" t="s">
        <v>426</v>
      </c>
      <c r="L32" s="246">
        <v>7</v>
      </c>
      <c r="M32" s="203" t="s">
        <v>426</v>
      </c>
      <c r="N32" s="246">
        <v>5</v>
      </c>
      <c r="O32" s="203"/>
      <c r="P32" s="247">
        <v>5</v>
      </c>
      <c r="Q32" s="204"/>
      <c r="R32" s="246">
        <v>6</v>
      </c>
      <c r="S32" s="203"/>
      <c r="T32" s="246">
        <v>7</v>
      </c>
      <c r="U32" s="203"/>
      <c r="V32" s="246">
        <v>3</v>
      </c>
      <c r="W32" s="203"/>
      <c r="X32" s="246">
        <v>7</v>
      </c>
      <c r="Y32" s="203"/>
      <c r="Z32" s="246">
        <v>7</v>
      </c>
      <c r="AA32" s="203"/>
      <c r="AB32" s="246">
        <v>4</v>
      </c>
      <c r="AC32" s="203"/>
      <c r="AD32" s="246">
        <v>6</v>
      </c>
      <c r="AE32" s="203"/>
      <c r="AF32" s="246">
        <v>0</v>
      </c>
      <c r="AG32" s="211" t="s">
        <v>454</v>
      </c>
      <c r="AH32" s="210" t="s">
        <v>418</v>
      </c>
      <c r="AI32" s="210">
        <v>15</v>
      </c>
      <c r="AJ32" s="210">
        <v>8</v>
      </c>
      <c r="AK32" s="210" t="s">
        <v>420</v>
      </c>
      <c r="AL32" s="181"/>
      <c r="AM32" s="167"/>
    </row>
    <row r="33" spans="1:39" s="207" customFormat="1" ht="17.25" customHeight="1">
      <c r="A33" s="210">
        <v>31</v>
      </c>
      <c r="B33" s="72" t="s">
        <v>151</v>
      </c>
      <c r="C33" s="145" t="s">
        <v>152</v>
      </c>
      <c r="D33" s="71" t="s">
        <v>150</v>
      </c>
      <c r="E33" s="73" t="s">
        <v>72</v>
      </c>
      <c r="F33" s="71" t="s">
        <v>153</v>
      </c>
      <c r="G33" s="74" t="s">
        <v>17</v>
      </c>
      <c r="H33" s="245">
        <v>5</v>
      </c>
      <c r="I33" s="202" t="s">
        <v>426</v>
      </c>
      <c r="J33" s="246">
        <v>7</v>
      </c>
      <c r="K33" s="203" t="s">
        <v>426</v>
      </c>
      <c r="L33" s="246">
        <v>7</v>
      </c>
      <c r="M33" s="203" t="s">
        <v>426</v>
      </c>
      <c r="N33" s="246">
        <v>6</v>
      </c>
      <c r="O33" s="203"/>
      <c r="P33" s="247">
        <v>5</v>
      </c>
      <c r="Q33" s="204"/>
      <c r="R33" s="246">
        <v>5</v>
      </c>
      <c r="S33" s="203"/>
      <c r="T33" s="246">
        <v>7</v>
      </c>
      <c r="U33" s="203"/>
      <c r="V33" s="246">
        <v>5</v>
      </c>
      <c r="W33" s="203"/>
      <c r="X33" s="246">
        <v>6</v>
      </c>
      <c r="Y33" s="203"/>
      <c r="Z33" s="246">
        <v>5</v>
      </c>
      <c r="AA33" s="203"/>
      <c r="AB33" s="246">
        <v>5</v>
      </c>
      <c r="AC33" s="203"/>
      <c r="AD33" s="246">
        <v>5</v>
      </c>
      <c r="AE33" s="203"/>
      <c r="AF33" s="246">
        <v>0</v>
      </c>
      <c r="AG33" s="211" t="s">
        <v>433</v>
      </c>
      <c r="AH33" s="210" t="s">
        <v>418</v>
      </c>
      <c r="AI33" s="210">
        <v>13</v>
      </c>
      <c r="AJ33" s="210">
        <v>0</v>
      </c>
      <c r="AK33" s="210" t="s">
        <v>420</v>
      </c>
      <c r="AL33" s="181"/>
      <c r="AM33" s="167"/>
    </row>
    <row r="34" spans="1:39" s="207" customFormat="1" ht="17.25" customHeight="1">
      <c r="A34" s="213">
        <v>32</v>
      </c>
      <c r="B34" s="72" t="s">
        <v>155</v>
      </c>
      <c r="C34" s="145" t="s">
        <v>156</v>
      </c>
      <c r="D34" s="71" t="s">
        <v>154</v>
      </c>
      <c r="E34" s="73" t="s">
        <v>157</v>
      </c>
      <c r="F34" s="71" t="s">
        <v>158</v>
      </c>
      <c r="G34" s="74" t="s">
        <v>17</v>
      </c>
      <c r="H34" s="245">
        <v>5</v>
      </c>
      <c r="I34" s="202" t="s">
        <v>426</v>
      </c>
      <c r="J34" s="246">
        <v>7</v>
      </c>
      <c r="K34" s="203" t="s">
        <v>426</v>
      </c>
      <c r="L34" s="246">
        <v>6</v>
      </c>
      <c r="M34" s="203" t="s">
        <v>426</v>
      </c>
      <c r="N34" s="246">
        <v>4</v>
      </c>
      <c r="O34" s="203">
        <v>4</v>
      </c>
      <c r="P34" s="247">
        <v>6</v>
      </c>
      <c r="Q34" s="204"/>
      <c r="R34" s="246">
        <v>6</v>
      </c>
      <c r="S34" s="203"/>
      <c r="T34" s="246">
        <v>8</v>
      </c>
      <c r="U34" s="203"/>
      <c r="V34" s="246">
        <v>5</v>
      </c>
      <c r="W34" s="203"/>
      <c r="X34" s="246">
        <v>7</v>
      </c>
      <c r="Y34" s="203"/>
      <c r="Z34" s="246">
        <v>7</v>
      </c>
      <c r="AA34" s="203"/>
      <c r="AB34" s="246">
        <v>5</v>
      </c>
      <c r="AC34" s="203"/>
      <c r="AD34" s="246">
        <v>5</v>
      </c>
      <c r="AE34" s="203"/>
      <c r="AF34" s="246">
        <v>0</v>
      </c>
      <c r="AG34" s="211" t="s">
        <v>455</v>
      </c>
      <c r="AH34" s="210" t="s">
        <v>418</v>
      </c>
      <c r="AI34" s="210">
        <v>14</v>
      </c>
      <c r="AJ34" s="210">
        <v>5</v>
      </c>
      <c r="AK34" s="210" t="s">
        <v>420</v>
      </c>
      <c r="AL34" s="181"/>
      <c r="AM34" s="167"/>
    </row>
    <row r="35" spans="1:39" s="207" customFormat="1" ht="17.25" customHeight="1">
      <c r="A35" s="210">
        <v>33</v>
      </c>
      <c r="B35" s="72" t="s">
        <v>160</v>
      </c>
      <c r="C35" s="145" t="s">
        <v>156</v>
      </c>
      <c r="D35" s="71" t="s">
        <v>159</v>
      </c>
      <c r="E35" s="73" t="s">
        <v>161</v>
      </c>
      <c r="F35" s="71" t="s">
        <v>162</v>
      </c>
      <c r="G35" s="74" t="s">
        <v>17</v>
      </c>
      <c r="H35" s="245">
        <v>7</v>
      </c>
      <c r="I35" s="202" t="s">
        <v>426</v>
      </c>
      <c r="J35" s="246">
        <v>6</v>
      </c>
      <c r="K35" s="203" t="s">
        <v>426</v>
      </c>
      <c r="L35" s="246">
        <v>6</v>
      </c>
      <c r="M35" s="203" t="s">
        <v>426</v>
      </c>
      <c r="N35" s="246">
        <v>7</v>
      </c>
      <c r="O35" s="203"/>
      <c r="P35" s="247">
        <v>7</v>
      </c>
      <c r="Q35" s="204"/>
      <c r="R35" s="246">
        <v>7</v>
      </c>
      <c r="S35" s="203"/>
      <c r="T35" s="246">
        <v>9</v>
      </c>
      <c r="U35" s="203"/>
      <c r="V35" s="246">
        <v>7</v>
      </c>
      <c r="W35" s="203"/>
      <c r="X35" s="246">
        <v>7</v>
      </c>
      <c r="Y35" s="203"/>
      <c r="Z35" s="246">
        <v>7</v>
      </c>
      <c r="AA35" s="203"/>
      <c r="AB35" s="246">
        <v>7</v>
      </c>
      <c r="AC35" s="203"/>
      <c r="AD35" s="246">
        <v>6</v>
      </c>
      <c r="AE35" s="203"/>
      <c r="AF35" s="246">
        <v>0</v>
      </c>
      <c r="AG35" s="211" t="s">
        <v>438</v>
      </c>
      <c r="AH35" s="210" t="s">
        <v>422</v>
      </c>
      <c r="AI35" s="210">
        <v>13</v>
      </c>
      <c r="AJ35" s="210">
        <v>0</v>
      </c>
      <c r="AK35" s="210" t="s">
        <v>420</v>
      </c>
      <c r="AL35" s="181"/>
      <c r="AM35" s="167"/>
    </row>
    <row r="36" spans="1:39" s="207" customFormat="1" ht="17.25" customHeight="1">
      <c r="A36" s="213">
        <v>34</v>
      </c>
      <c r="B36" s="72" t="s">
        <v>164</v>
      </c>
      <c r="C36" s="145" t="s">
        <v>165</v>
      </c>
      <c r="D36" s="71" t="s">
        <v>163</v>
      </c>
      <c r="E36" s="73" t="s">
        <v>166</v>
      </c>
      <c r="F36" s="71" t="s">
        <v>149</v>
      </c>
      <c r="G36" s="74" t="s">
        <v>23</v>
      </c>
      <c r="H36" s="245">
        <v>5</v>
      </c>
      <c r="I36" s="202" t="s">
        <v>426</v>
      </c>
      <c r="J36" s="246">
        <v>7</v>
      </c>
      <c r="K36" s="203" t="s">
        <v>426</v>
      </c>
      <c r="L36" s="246">
        <v>7</v>
      </c>
      <c r="M36" s="203" t="s">
        <v>426</v>
      </c>
      <c r="N36" s="246">
        <v>6</v>
      </c>
      <c r="O36" s="203"/>
      <c r="P36" s="247">
        <v>5</v>
      </c>
      <c r="Q36" s="204"/>
      <c r="R36" s="246">
        <v>7</v>
      </c>
      <c r="S36" s="203"/>
      <c r="T36" s="246">
        <v>8</v>
      </c>
      <c r="U36" s="203"/>
      <c r="V36" s="246">
        <v>5</v>
      </c>
      <c r="W36" s="203"/>
      <c r="X36" s="246">
        <v>7</v>
      </c>
      <c r="Y36" s="203"/>
      <c r="Z36" s="246">
        <v>6</v>
      </c>
      <c r="AA36" s="203"/>
      <c r="AB36" s="246">
        <v>7</v>
      </c>
      <c r="AC36" s="203"/>
      <c r="AD36" s="246">
        <v>7</v>
      </c>
      <c r="AE36" s="203"/>
      <c r="AF36" s="246">
        <v>0</v>
      </c>
      <c r="AG36" s="211" t="s">
        <v>456</v>
      </c>
      <c r="AH36" s="210" t="s">
        <v>422</v>
      </c>
      <c r="AI36" s="210">
        <v>13</v>
      </c>
      <c r="AJ36" s="210">
        <v>0</v>
      </c>
      <c r="AK36" s="210" t="s">
        <v>420</v>
      </c>
      <c r="AL36" s="181"/>
      <c r="AM36" s="167"/>
    </row>
    <row r="37" spans="1:39" s="207" customFormat="1" ht="17.25" customHeight="1">
      <c r="A37" s="210">
        <v>35</v>
      </c>
      <c r="B37" s="72" t="s">
        <v>168</v>
      </c>
      <c r="C37" s="145" t="s">
        <v>169</v>
      </c>
      <c r="D37" s="71" t="s">
        <v>167</v>
      </c>
      <c r="E37" s="73" t="s">
        <v>170</v>
      </c>
      <c r="F37" s="71" t="s">
        <v>73</v>
      </c>
      <c r="G37" s="74" t="s">
        <v>23</v>
      </c>
      <c r="H37" s="245">
        <v>2</v>
      </c>
      <c r="I37" s="202" t="s">
        <v>426</v>
      </c>
      <c r="J37" s="246">
        <v>4</v>
      </c>
      <c r="K37" s="203" t="s">
        <v>426</v>
      </c>
      <c r="L37" s="246">
        <v>1</v>
      </c>
      <c r="M37" s="203" t="s">
        <v>426</v>
      </c>
      <c r="N37" s="246">
        <v>0</v>
      </c>
      <c r="O37" s="203"/>
      <c r="P37" s="247">
        <v>2</v>
      </c>
      <c r="Q37" s="204"/>
      <c r="R37" s="246">
        <v>2</v>
      </c>
      <c r="S37" s="203"/>
      <c r="T37" s="246">
        <v>6</v>
      </c>
      <c r="U37" s="203"/>
      <c r="V37" s="246">
        <v>0</v>
      </c>
      <c r="W37" s="203"/>
      <c r="X37" s="246">
        <v>0</v>
      </c>
      <c r="Y37" s="203"/>
      <c r="Z37" s="246">
        <v>0</v>
      </c>
      <c r="AA37" s="203"/>
      <c r="AB37" s="246">
        <v>0</v>
      </c>
      <c r="AC37" s="203"/>
      <c r="AD37" s="246">
        <v>0</v>
      </c>
      <c r="AE37" s="203"/>
      <c r="AF37" s="246">
        <v>0</v>
      </c>
      <c r="AG37" s="211" t="s">
        <v>457</v>
      </c>
      <c r="AH37" s="210" t="s">
        <v>421</v>
      </c>
      <c r="AI37" s="210">
        <v>24</v>
      </c>
      <c r="AJ37" s="210">
        <v>42</v>
      </c>
      <c r="AK37" s="210" t="s">
        <v>419</v>
      </c>
      <c r="AL37" s="181"/>
      <c r="AM37" s="167"/>
    </row>
    <row r="38" spans="1:39" s="207" customFormat="1" ht="17.25" customHeight="1">
      <c r="A38" s="213">
        <v>36</v>
      </c>
      <c r="B38" s="72" t="s">
        <v>172</v>
      </c>
      <c r="C38" s="145" t="s">
        <v>173</v>
      </c>
      <c r="D38" s="71" t="s">
        <v>171</v>
      </c>
      <c r="E38" s="73" t="s">
        <v>174</v>
      </c>
      <c r="F38" s="71" t="s">
        <v>158</v>
      </c>
      <c r="G38" s="74" t="s">
        <v>17</v>
      </c>
      <c r="H38" s="245">
        <v>8</v>
      </c>
      <c r="I38" s="202" t="s">
        <v>426</v>
      </c>
      <c r="J38" s="246">
        <v>7</v>
      </c>
      <c r="K38" s="203" t="s">
        <v>426</v>
      </c>
      <c r="L38" s="246">
        <v>6</v>
      </c>
      <c r="M38" s="203" t="s">
        <v>426</v>
      </c>
      <c r="N38" s="246">
        <v>5</v>
      </c>
      <c r="O38" s="203">
        <v>5</v>
      </c>
      <c r="P38" s="247">
        <v>6</v>
      </c>
      <c r="Q38" s="204"/>
      <c r="R38" s="246">
        <v>6</v>
      </c>
      <c r="S38" s="203"/>
      <c r="T38" s="246">
        <v>6</v>
      </c>
      <c r="U38" s="203"/>
      <c r="V38" s="246">
        <v>6</v>
      </c>
      <c r="W38" s="203"/>
      <c r="X38" s="246">
        <v>7</v>
      </c>
      <c r="Y38" s="203"/>
      <c r="Z38" s="246">
        <v>10</v>
      </c>
      <c r="AA38" s="203"/>
      <c r="AB38" s="246">
        <v>4</v>
      </c>
      <c r="AC38" s="203"/>
      <c r="AD38" s="246">
        <v>8</v>
      </c>
      <c r="AE38" s="203"/>
      <c r="AF38" s="246">
        <v>0</v>
      </c>
      <c r="AG38" s="211" t="s">
        <v>458</v>
      </c>
      <c r="AH38" s="210" t="s">
        <v>422</v>
      </c>
      <c r="AI38" s="210">
        <v>13</v>
      </c>
      <c r="AJ38" s="210">
        <v>5</v>
      </c>
      <c r="AK38" s="210" t="s">
        <v>420</v>
      </c>
      <c r="AL38" s="181"/>
      <c r="AM38" s="167"/>
    </row>
    <row r="39" spans="1:39" s="207" customFormat="1" ht="17.25" customHeight="1">
      <c r="A39" s="210">
        <v>37</v>
      </c>
      <c r="B39" s="72" t="s">
        <v>176</v>
      </c>
      <c r="C39" s="145" t="s">
        <v>177</v>
      </c>
      <c r="D39" s="71" t="s">
        <v>175</v>
      </c>
      <c r="E39" s="73" t="s">
        <v>178</v>
      </c>
      <c r="F39" s="71" t="s">
        <v>179</v>
      </c>
      <c r="G39" s="74" t="s">
        <v>17</v>
      </c>
      <c r="H39" s="245">
        <v>5</v>
      </c>
      <c r="I39" s="202" t="s">
        <v>426</v>
      </c>
      <c r="J39" s="246">
        <v>7</v>
      </c>
      <c r="K39" s="203" t="s">
        <v>426</v>
      </c>
      <c r="L39" s="246">
        <v>6</v>
      </c>
      <c r="M39" s="203" t="s">
        <v>426</v>
      </c>
      <c r="N39" s="246">
        <v>7</v>
      </c>
      <c r="O39" s="203"/>
      <c r="P39" s="247">
        <v>5</v>
      </c>
      <c r="Q39" s="204"/>
      <c r="R39" s="246">
        <v>5</v>
      </c>
      <c r="S39" s="203"/>
      <c r="T39" s="246">
        <v>5</v>
      </c>
      <c r="U39" s="203"/>
      <c r="V39" s="246">
        <v>6</v>
      </c>
      <c r="W39" s="203"/>
      <c r="X39" s="246">
        <v>7</v>
      </c>
      <c r="Y39" s="203"/>
      <c r="Z39" s="246">
        <v>6</v>
      </c>
      <c r="AA39" s="203"/>
      <c r="AB39" s="246">
        <v>8</v>
      </c>
      <c r="AC39" s="203"/>
      <c r="AD39" s="246">
        <v>7</v>
      </c>
      <c r="AE39" s="203"/>
      <c r="AF39" s="246">
        <v>0</v>
      </c>
      <c r="AG39" s="211" t="s">
        <v>459</v>
      </c>
      <c r="AH39" s="210" t="s">
        <v>422</v>
      </c>
      <c r="AI39" s="210">
        <v>13</v>
      </c>
      <c r="AJ39" s="210">
        <v>0</v>
      </c>
      <c r="AK39" s="210" t="s">
        <v>420</v>
      </c>
      <c r="AL39" s="181"/>
      <c r="AM39" s="167"/>
    </row>
    <row r="40" spans="1:39" s="207" customFormat="1" ht="17.25" customHeight="1">
      <c r="A40" s="213">
        <v>38</v>
      </c>
      <c r="B40" s="72" t="s">
        <v>181</v>
      </c>
      <c r="C40" s="145" t="s">
        <v>182</v>
      </c>
      <c r="D40" s="71" t="s">
        <v>180</v>
      </c>
      <c r="E40" s="73" t="s">
        <v>183</v>
      </c>
      <c r="F40" s="71" t="s">
        <v>149</v>
      </c>
      <c r="G40" s="74" t="s">
        <v>23</v>
      </c>
      <c r="H40" s="245">
        <v>5</v>
      </c>
      <c r="I40" s="202" t="s">
        <v>426</v>
      </c>
      <c r="J40" s="246">
        <v>6</v>
      </c>
      <c r="K40" s="203" t="s">
        <v>426</v>
      </c>
      <c r="L40" s="246">
        <v>6</v>
      </c>
      <c r="M40" s="203" t="s">
        <v>426</v>
      </c>
      <c r="N40" s="246">
        <v>4</v>
      </c>
      <c r="O40" s="203">
        <v>4</v>
      </c>
      <c r="P40" s="247">
        <v>5</v>
      </c>
      <c r="Q40" s="204"/>
      <c r="R40" s="246">
        <v>5</v>
      </c>
      <c r="S40" s="203"/>
      <c r="T40" s="246">
        <v>8</v>
      </c>
      <c r="U40" s="203"/>
      <c r="V40" s="246">
        <v>5</v>
      </c>
      <c r="W40" s="203"/>
      <c r="X40" s="246">
        <v>7</v>
      </c>
      <c r="Y40" s="203"/>
      <c r="Z40" s="246">
        <v>7</v>
      </c>
      <c r="AA40" s="203"/>
      <c r="AB40" s="246">
        <v>5</v>
      </c>
      <c r="AC40" s="203"/>
      <c r="AD40" s="246">
        <v>6</v>
      </c>
      <c r="AE40" s="203"/>
      <c r="AF40" s="246">
        <v>0</v>
      </c>
      <c r="AG40" s="211" t="s">
        <v>454</v>
      </c>
      <c r="AH40" s="210" t="s">
        <v>418</v>
      </c>
      <c r="AI40" s="210">
        <v>14</v>
      </c>
      <c r="AJ40" s="210">
        <v>5</v>
      </c>
      <c r="AK40" s="210" t="s">
        <v>420</v>
      </c>
      <c r="AL40" s="181"/>
      <c r="AM40" s="167"/>
    </row>
    <row r="41" spans="1:39" s="207" customFormat="1" ht="17.25" customHeight="1">
      <c r="A41" s="210">
        <v>39</v>
      </c>
      <c r="B41" s="72" t="s">
        <v>186</v>
      </c>
      <c r="C41" s="145" t="s">
        <v>187</v>
      </c>
      <c r="D41" s="71" t="s">
        <v>185</v>
      </c>
      <c r="E41" s="73" t="s">
        <v>188</v>
      </c>
      <c r="F41" s="71" t="s">
        <v>99</v>
      </c>
      <c r="G41" s="74" t="s">
        <v>17</v>
      </c>
      <c r="H41" s="245">
        <v>6</v>
      </c>
      <c r="I41" s="202" t="s">
        <v>426</v>
      </c>
      <c r="J41" s="246">
        <v>5</v>
      </c>
      <c r="K41" s="203" t="s">
        <v>426</v>
      </c>
      <c r="L41" s="246">
        <v>5</v>
      </c>
      <c r="M41" s="203" t="s">
        <v>426</v>
      </c>
      <c r="N41" s="246">
        <v>5</v>
      </c>
      <c r="O41" s="203">
        <v>5</v>
      </c>
      <c r="P41" s="247">
        <v>6</v>
      </c>
      <c r="Q41" s="204"/>
      <c r="R41" s="246">
        <v>7</v>
      </c>
      <c r="S41" s="203"/>
      <c r="T41" s="246">
        <v>5</v>
      </c>
      <c r="U41" s="203"/>
      <c r="V41" s="246">
        <v>7</v>
      </c>
      <c r="W41" s="203"/>
      <c r="X41" s="246">
        <v>7</v>
      </c>
      <c r="Y41" s="203"/>
      <c r="Z41" s="246">
        <v>6</v>
      </c>
      <c r="AA41" s="203"/>
      <c r="AB41" s="246">
        <v>6</v>
      </c>
      <c r="AC41" s="203"/>
      <c r="AD41" s="246">
        <v>5</v>
      </c>
      <c r="AE41" s="203"/>
      <c r="AF41" s="246">
        <v>0</v>
      </c>
      <c r="AG41" s="211" t="s">
        <v>460</v>
      </c>
      <c r="AH41" s="210" t="s">
        <v>418</v>
      </c>
      <c r="AI41" s="210">
        <v>12</v>
      </c>
      <c r="AJ41" s="210">
        <v>0</v>
      </c>
      <c r="AK41" s="210" t="s">
        <v>420</v>
      </c>
      <c r="AL41" s="181"/>
      <c r="AM41" s="167"/>
    </row>
    <row r="42" spans="1:39" s="207" customFormat="1" ht="17.25" customHeight="1">
      <c r="A42" s="213">
        <v>40</v>
      </c>
      <c r="B42" s="72" t="s">
        <v>190</v>
      </c>
      <c r="C42" s="145" t="s">
        <v>191</v>
      </c>
      <c r="D42" s="71" t="s">
        <v>189</v>
      </c>
      <c r="E42" s="73" t="s">
        <v>192</v>
      </c>
      <c r="F42" s="71" t="s">
        <v>193</v>
      </c>
      <c r="G42" s="74" t="s">
        <v>17</v>
      </c>
      <c r="H42" s="245">
        <v>9</v>
      </c>
      <c r="I42" s="202" t="s">
        <v>426</v>
      </c>
      <c r="J42" s="246">
        <v>7</v>
      </c>
      <c r="K42" s="203" t="s">
        <v>426</v>
      </c>
      <c r="L42" s="246">
        <v>7</v>
      </c>
      <c r="M42" s="203" t="s">
        <v>426</v>
      </c>
      <c r="N42" s="246">
        <v>6</v>
      </c>
      <c r="O42" s="203"/>
      <c r="P42" s="247">
        <v>6</v>
      </c>
      <c r="Q42" s="204"/>
      <c r="R42" s="246">
        <v>7</v>
      </c>
      <c r="S42" s="203"/>
      <c r="T42" s="246">
        <v>5</v>
      </c>
      <c r="U42" s="203"/>
      <c r="V42" s="246">
        <v>7</v>
      </c>
      <c r="W42" s="203"/>
      <c r="X42" s="246">
        <v>8</v>
      </c>
      <c r="Y42" s="203"/>
      <c r="Z42" s="246">
        <v>7</v>
      </c>
      <c r="AA42" s="203"/>
      <c r="AB42" s="246">
        <v>7</v>
      </c>
      <c r="AC42" s="203"/>
      <c r="AD42" s="246">
        <v>8</v>
      </c>
      <c r="AE42" s="203"/>
      <c r="AF42" s="246">
        <v>0</v>
      </c>
      <c r="AG42" s="211" t="s">
        <v>461</v>
      </c>
      <c r="AH42" s="210" t="s">
        <v>423</v>
      </c>
      <c r="AI42" s="210">
        <v>13</v>
      </c>
      <c r="AJ42" s="210">
        <v>0</v>
      </c>
      <c r="AK42" s="210" t="s">
        <v>420</v>
      </c>
      <c r="AL42" s="181"/>
      <c r="AM42" s="167"/>
    </row>
    <row r="43" spans="1:39" s="207" customFormat="1" ht="17.25" customHeight="1">
      <c r="A43" s="210">
        <v>41</v>
      </c>
      <c r="B43" s="72" t="s">
        <v>195</v>
      </c>
      <c r="C43" s="145" t="s">
        <v>196</v>
      </c>
      <c r="D43" s="71" t="s">
        <v>194</v>
      </c>
      <c r="E43" s="73" t="s">
        <v>197</v>
      </c>
      <c r="F43" s="71" t="s">
        <v>49</v>
      </c>
      <c r="G43" s="74" t="s">
        <v>17</v>
      </c>
      <c r="H43" s="245">
        <v>9</v>
      </c>
      <c r="I43" s="202" t="s">
        <v>426</v>
      </c>
      <c r="J43" s="246">
        <v>6</v>
      </c>
      <c r="K43" s="203" t="s">
        <v>426</v>
      </c>
      <c r="L43" s="246">
        <v>6</v>
      </c>
      <c r="M43" s="203" t="s">
        <v>426</v>
      </c>
      <c r="N43" s="246">
        <v>7</v>
      </c>
      <c r="O43" s="203"/>
      <c r="P43" s="247">
        <v>6</v>
      </c>
      <c r="Q43" s="204"/>
      <c r="R43" s="246">
        <v>6</v>
      </c>
      <c r="S43" s="203"/>
      <c r="T43" s="246">
        <v>7</v>
      </c>
      <c r="U43" s="203"/>
      <c r="V43" s="246">
        <v>7</v>
      </c>
      <c r="W43" s="203"/>
      <c r="X43" s="246">
        <v>7</v>
      </c>
      <c r="Y43" s="203"/>
      <c r="Z43" s="246">
        <v>9</v>
      </c>
      <c r="AA43" s="203"/>
      <c r="AB43" s="246">
        <v>8</v>
      </c>
      <c r="AC43" s="203"/>
      <c r="AD43" s="246">
        <v>7</v>
      </c>
      <c r="AE43" s="203"/>
      <c r="AF43" s="246">
        <v>0</v>
      </c>
      <c r="AG43" s="211" t="s">
        <v>461</v>
      </c>
      <c r="AH43" s="210" t="s">
        <v>423</v>
      </c>
      <c r="AI43" s="210">
        <v>13</v>
      </c>
      <c r="AJ43" s="210">
        <v>0</v>
      </c>
      <c r="AK43" s="210" t="s">
        <v>420</v>
      </c>
      <c r="AL43" s="181"/>
      <c r="AM43" s="167"/>
    </row>
    <row r="44" spans="1:39" s="207" customFormat="1" ht="17.25" customHeight="1">
      <c r="A44" s="213">
        <v>42</v>
      </c>
      <c r="B44" s="72" t="s">
        <v>199</v>
      </c>
      <c r="C44" s="145" t="s">
        <v>196</v>
      </c>
      <c r="D44" s="71" t="s">
        <v>198</v>
      </c>
      <c r="E44" s="73" t="s">
        <v>200</v>
      </c>
      <c r="F44" s="71" t="s">
        <v>45</v>
      </c>
      <c r="G44" s="74" t="s">
        <v>17</v>
      </c>
      <c r="H44" s="245">
        <v>0</v>
      </c>
      <c r="I44" s="202" t="s">
        <v>426</v>
      </c>
      <c r="J44" s="246">
        <v>0</v>
      </c>
      <c r="K44" s="203" t="s">
        <v>426</v>
      </c>
      <c r="L44" s="246">
        <v>0</v>
      </c>
      <c r="M44" s="203" t="s">
        <v>426</v>
      </c>
      <c r="N44" s="246">
        <v>0</v>
      </c>
      <c r="O44" s="203"/>
      <c r="P44" s="247">
        <v>2</v>
      </c>
      <c r="Q44" s="204"/>
      <c r="R44" s="246">
        <v>0</v>
      </c>
      <c r="S44" s="203"/>
      <c r="T44" s="246">
        <v>8</v>
      </c>
      <c r="U44" s="203"/>
      <c r="V44" s="246">
        <v>0</v>
      </c>
      <c r="W44" s="203"/>
      <c r="X44" s="246">
        <v>0</v>
      </c>
      <c r="Y44" s="203"/>
      <c r="Z44" s="246">
        <v>0</v>
      </c>
      <c r="AA44" s="203"/>
      <c r="AB44" s="246">
        <v>0</v>
      </c>
      <c r="AC44" s="203"/>
      <c r="AD44" s="246">
        <v>0</v>
      </c>
      <c r="AE44" s="203"/>
      <c r="AF44" s="246">
        <v>0</v>
      </c>
      <c r="AG44" s="211" t="s">
        <v>462</v>
      </c>
      <c r="AH44" s="210" t="s">
        <v>421</v>
      </c>
      <c r="AI44" s="210">
        <v>24</v>
      </c>
      <c r="AJ44" s="210">
        <v>42</v>
      </c>
      <c r="AK44" s="210" t="s">
        <v>419</v>
      </c>
      <c r="AL44" s="181"/>
      <c r="AM44" s="167"/>
    </row>
    <row r="45" spans="1:39" s="207" customFormat="1" ht="17.25" customHeight="1">
      <c r="A45" s="210">
        <v>43</v>
      </c>
      <c r="B45" s="72" t="s">
        <v>202</v>
      </c>
      <c r="C45" s="145" t="s">
        <v>196</v>
      </c>
      <c r="D45" s="71" t="s">
        <v>201</v>
      </c>
      <c r="E45" s="73" t="s">
        <v>203</v>
      </c>
      <c r="F45" s="71" t="s">
        <v>204</v>
      </c>
      <c r="G45" s="74" t="s">
        <v>17</v>
      </c>
      <c r="H45" s="245">
        <v>5</v>
      </c>
      <c r="I45" s="202" t="s">
        <v>426</v>
      </c>
      <c r="J45" s="246">
        <v>7</v>
      </c>
      <c r="K45" s="203" t="s">
        <v>426</v>
      </c>
      <c r="L45" s="246">
        <v>6</v>
      </c>
      <c r="M45" s="203" t="s">
        <v>426</v>
      </c>
      <c r="N45" s="246">
        <v>5</v>
      </c>
      <c r="O45" s="203"/>
      <c r="P45" s="247">
        <v>6</v>
      </c>
      <c r="Q45" s="204"/>
      <c r="R45" s="246">
        <v>6</v>
      </c>
      <c r="S45" s="203"/>
      <c r="T45" s="246">
        <v>6</v>
      </c>
      <c r="U45" s="203"/>
      <c r="V45" s="246">
        <v>7</v>
      </c>
      <c r="W45" s="203"/>
      <c r="X45" s="246">
        <v>8</v>
      </c>
      <c r="Y45" s="203"/>
      <c r="Z45" s="246">
        <v>9</v>
      </c>
      <c r="AA45" s="203"/>
      <c r="AB45" s="246">
        <v>7</v>
      </c>
      <c r="AC45" s="203"/>
      <c r="AD45" s="246">
        <v>6</v>
      </c>
      <c r="AE45" s="203"/>
      <c r="AF45" s="246">
        <v>0</v>
      </c>
      <c r="AG45" s="211" t="s">
        <v>463</v>
      </c>
      <c r="AH45" s="210" t="s">
        <v>422</v>
      </c>
      <c r="AI45" s="210">
        <v>13</v>
      </c>
      <c r="AJ45" s="210">
        <v>0</v>
      </c>
      <c r="AK45" s="210" t="s">
        <v>420</v>
      </c>
      <c r="AL45" s="181"/>
      <c r="AM45" s="167"/>
    </row>
    <row r="46" spans="1:39" s="207" customFormat="1" ht="17.25" customHeight="1">
      <c r="A46" s="213">
        <v>44</v>
      </c>
      <c r="B46" s="72" t="s">
        <v>206</v>
      </c>
      <c r="C46" s="145" t="s">
        <v>207</v>
      </c>
      <c r="D46" s="71" t="s">
        <v>205</v>
      </c>
      <c r="E46" s="73" t="s">
        <v>208</v>
      </c>
      <c r="F46" s="71" t="s">
        <v>158</v>
      </c>
      <c r="G46" s="74" t="s">
        <v>17</v>
      </c>
      <c r="H46" s="245">
        <v>7</v>
      </c>
      <c r="I46" s="202" t="s">
        <v>426</v>
      </c>
      <c r="J46" s="246">
        <v>6</v>
      </c>
      <c r="K46" s="203" t="s">
        <v>426</v>
      </c>
      <c r="L46" s="246">
        <v>6</v>
      </c>
      <c r="M46" s="203" t="s">
        <v>426</v>
      </c>
      <c r="N46" s="246">
        <v>5</v>
      </c>
      <c r="O46" s="203">
        <v>5</v>
      </c>
      <c r="P46" s="247">
        <v>6</v>
      </c>
      <c r="Q46" s="204"/>
      <c r="R46" s="246">
        <v>6</v>
      </c>
      <c r="S46" s="203"/>
      <c r="T46" s="246">
        <v>5</v>
      </c>
      <c r="U46" s="203"/>
      <c r="V46" s="246">
        <v>6</v>
      </c>
      <c r="W46" s="203"/>
      <c r="X46" s="246">
        <v>7</v>
      </c>
      <c r="Y46" s="203"/>
      <c r="Z46" s="246">
        <v>10</v>
      </c>
      <c r="AA46" s="203"/>
      <c r="AB46" s="246">
        <v>5</v>
      </c>
      <c r="AC46" s="203"/>
      <c r="AD46" s="246">
        <v>8</v>
      </c>
      <c r="AE46" s="203"/>
      <c r="AF46" s="246">
        <v>0</v>
      </c>
      <c r="AG46" s="211" t="s">
        <v>464</v>
      </c>
      <c r="AH46" s="210" t="s">
        <v>422</v>
      </c>
      <c r="AI46" s="210">
        <v>12</v>
      </c>
      <c r="AJ46" s="210">
        <v>0</v>
      </c>
      <c r="AK46" s="210" t="s">
        <v>420</v>
      </c>
      <c r="AL46" s="181"/>
      <c r="AM46" s="167"/>
    </row>
    <row r="47" spans="1:39" s="207" customFormat="1" ht="17.25" customHeight="1">
      <c r="A47" s="210">
        <v>45</v>
      </c>
      <c r="B47" s="72" t="s">
        <v>210</v>
      </c>
      <c r="C47" s="145" t="s">
        <v>211</v>
      </c>
      <c r="D47" s="71" t="s">
        <v>209</v>
      </c>
      <c r="E47" s="73" t="s">
        <v>212</v>
      </c>
      <c r="F47" s="71" t="s">
        <v>45</v>
      </c>
      <c r="G47" s="74" t="s">
        <v>17</v>
      </c>
      <c r="H47" s="245">
        <v>6</v>
      </c>
      <c r="I47" s="202" t="s">
        <v>426</v>
      </c>
      <c r="J47" s="246">
        <v>6</v>
      </c>
      <c r="K47" s="203" t="s">
        <v>426</v>
      </c>
      <c r="L47" s="246">
        <v>6</v>
      </c>
      <c r="M47" s="203" t="s">
        <v>426</v>
      </c>
      <c r="N47" s="246">
        <v>5</v>
      </c>
      <c r="O47" s="203"/>
      <c r="P47" s="247">
        <v>7</v>
      </c>
      <c r="Q47" s="204"/>
      <c r="R47" s="246">
        <v>5</v>
      </c>
      <c r="S47" s="203"/>
      <c r="T47" s="246">
        <v>5</v>
      </c>
      <c r="U47" s="203"/>
      <c r="V47" s="246">
        <v>7</v>
      </c>
      <c r="W47" s="203"/>
      <c r="X47" s="246">
        <v>7</v>
      </c>
      <c r="Y47" s="203"/>
      <c r="Z47" s="246">
        <v>9</v>
      </c>
      <c r="AA47" s="203"/>
      <c r="AB47" s="246">
        <v>6</v>
      </c>
      <c r="AC47" s="203"/>
      <c r="AD47" s="246">
        <v>6</v>
      </c>
      <c r="AE47" s="203"/>
      <c r="AF47" s="246">
        <v>0</v>
      </c>
      <c r="AG47" s="211" t="s">
        <v>465</v>
      </c>
      <c r="AH47" s="210" t="s">
        <v>422</v>
      </c>
      <c r="AI47" s="210">
        <v>13</v>
      </c>
      <c r="AJ47" s="210">
        <v>0</v>
      </c>
      <c r="AK47" s="210" t="s">
        <v>420</v>
      </c>
      <c r="AL47" s="181"/>
      <c r="AM47" s="167"/>
    </row>
    <row r="48" spans="1:39" s="207" customFormat="1" ht="17.25" customHeight="1">
      <c r="A48" s="213">
        <v>46</v>
      </c>
      <c r="B48" s="72" t="s">
        <v>214</v>
      </c>
      <c r="C48" s="145" t="s">
        <v>211</v>
      </c>
      <c r="D48" s="71" t="s">
        <v>213</v>
      </c>
      <c r="E48" s="73" t="s">
        <v>215</v>
      </c>
      <c r="F48" s="71" t="s">
        <v>149</v>
      </c>
      <c r="G48" s="74" t="s">
        <v>17</v>
      </c>
      <c r="H48" s="245">
        <v>7</v>
      </c>
      <c r="I48" s="202" t="s">
        <v>426</v>
      </c>
      <c r="J48" s="246">
        <v>7</v>
      </c>
      <c r="K48" s="203" t="s">
        <v>426</v>
      </c>
      <c r="L48" s="246">
        <v>6</v>
      </c>
      <c r="M48" s="203" t="s">
        <v>426</v>
      </c>
      <c r="N48" s="246">
        <v>5</v>
      </c>
      <c r="O48" s="203"/>
      <c r="P48" s="247">
        <v>5</v>
      </c>
      <c r="Q48" s="204"/>
      <c r="R48" s="246">
        <v>7</v>
      </c>
      <c r="S48" s="203"/>
      <c r="T48" s="246">
        <v>7</v>
      </c>
      <c r="U48" s="203"/>
      <c r="V48" s="246">
        <v>5</v>
      </c>
      <c r="W48" s="203"/>
      <c r="X48" s="246">
        <v>7</v>
      </c>
      <c r="Y48" s="203"/>
      <c r="Z48" s="246">
        <v>6</v>
      </c>
      <c r="AA48" s="203"/>
      <c r="AB48" s="246">
        <v>6</v>
      </c>
      <c r="AC48" s="203"/>
      <c r="AD48" s="246">
        <v>4</v>
      </c>
      <c r="AE48" s="203"/>
      <c r="AF48" s="246">
        <v>0</v>
      </c>
      <c r="AG48" s="211" t="s">
        <v>439</v>
      </c>
      <c r="AH48" s="210" t="s">
        <v>418</v>
      </c>
      <c r="AI48" s="210">
        <v>14</v>
      </c>
      <c r="AJ48" s="210">
        <v>4</v>
      </c>
      <c r="AK48" s="210" t="s">
        <v>420</v>
      </c>
      <c r="AL48" s="181"/>
      <c r="AM48" s="167"/>
    </row>
    <row r="49" spans="1:39" s="207" customFormat="1" ht="17.25" customHeight="1">
      <c r="A49" s="210">
        <v>47</v>
      </c>
      <c r="B49" s="72" t="s">
        <v>217</v>
      </c>
      <c r="C49" s="145" t="s">
        <v>218</v>
      </c>
      <c r="D49" s="71" t="s">
        <v>216</v>
      </c>
      <c r="E49" s="73" t="s">
        <v>219</v>
      </c>
      <c r="F49" s="71" t="s">
        <v>153</v>
      </c>
      <c r="G49" s="74" t="s">
        <v>17</v>
      </c>
      <c r="H49" s="245">
        <v>8</v>
      </c>
      <c r="I49" s="202" t="s">
        <v>426</v>
      </c>
      <c r="J49" s="246">
        <v>6</v>
      </c>
      <c r="K49" s="203" t="s">
        <v>426</v>
      </c>
      <c r="L49" s="246">
        <v>7</v>
      </c>
      <c r="M49" s="203" t="s">
        <v>426</v>
      </c>
      <c r="N49" s="246">
        <v>6</v>
      </c>
      <c r="O49" s="203"/>
      <c r="P49" s="247">
        <v>6</v>
      </c>
      <c r="Q49" s="204"/>
      <c r="R49" s="246">
        <v>6</v>
      </c>
      <c r="S49" s="203"/>
      <c r="T49" s="246">
        <v>7</v>
      </c>
      <c r="U49" s="203"/>
      <c r="V49" s="246">
        <v>5</v>
      </c>
      <c r="W49" s="203"/>
      <c r="X49" s="246">
        <v>7</v>
      </c>
      <c r="Y49" s="203"/>
      <c r="Z49" s="246">
        <v>4</v>
      </c>
      <c r="AA49" s="203"/>
      <c r="AB49" s="246">
        <v>6</v>
      </c>
      <c r="AC49" s="203"/>
      <c r="AD49" s="246">
        <v>6</v>
      </c>
      <c r="AE49" s="203"/>
      <c r="AF49" s="246">
        <v>0</v>
      </c>
      <c r="AG49" s="211" t="s">
        <v>466</v>
      </c>
      <c r="AH49" s="210" t="s">
        <v>422</v>
      </c>
      <c r="AI49" s="210">
        <v>14</v>
      </c>
      <c r="AJ49" s="210">
        <v>4</v>
      </c>
      <c r="AK49" s="210" t="s">
        <v>420</v>
      </c>
      <c r="AL49" s="181"/>
      <c r="AM49" s="167"/>
    </row>
    <row r="50" spans="1:39" s="207" customFormat="1" ht="17.25" customHeight="1">
      <c r="A50" s="213">
        <v>48</v>
      </c>
      <c r="B50" s="72" t="s">
        <v>221</v>
      </c>
      <c r="C50" s="145" t="s">
        <v>222</v>
      </c>
      <c r="D50" s="71" t="s">
        <v>220</v>
      </c>
      <c r="E50" s="73" t="s">
        <v>223</v>
      </c>
      <c r="F50" s="71" t="s">
        <v>204</v>
      </c>
      <c r="G50" s="74" t="s">
        <v>17</v>
      </c>
      <c r="H50" s="245">
        <v>7</v>
      </c>
      <c r="I50" s="202" t="s">
        <v>426</v>
      </c>
      <c r="J50" s="246">
        <v>8</v>
      </c>
      <c r="K50" s="203" t="s">
        <v>426</v>
      </c>
      <c r="L50" s="246">
        <v>7</v>
      </c>
      <c r="M50" s="203" t="s">
        <v>426</v>
      </c>
      <c r="N50" s="246">
        <v>7</v>
      </c>
      <c r="O50" s="203"/>
      <c r="P50" s="247">
        <v>5</v>
      </c>
      <c r="Q50" s="204"/>
      <c r="R50" s="246">
        <v>7</v>
      </c>
      <c r="S50" s="203"/>
      <c r="T50" s="246">
        <v>7</v>
      </c>
      <c r="U50" s="203"/>
      <c r="V50" s="246">
        <v>7</v>
      </c>
      <c r="W50" s="203"/>
      <c r="X50" s="246">
        <v>8</v>
      </c>
      <c r="Y50" s="203"/>
      <c r="Z50" s="246">
        <v>9</v>
      </c>
      <c r="AA50" s="203"/>
      <c r="AB50" s="246">
        <v>7</v>
      </c>
      <c r="AC50" s="203"/>
      <c r="AD50" s="246">
        <v>7</v>
      </c>
      <c r="AE50" s="203"/>
      <c r="AF50" s="246">
        <v>0</v>
      </c>
      <c r="AG50" s="211" t="s">
        <v>467</v>
      </c>
      <c r="AH50" s="210" t="s">
        <v>423</v>
      </c>
      <c r="AI50" s="210">
        <v>13</v>
      </c>
      <c r="AJ50" s="210">
        <v>0</v>
      </c>
      <c r="AK50" s="210" t="s">
        <v>420</v>
      </c>
      <c r="AL50" s="181"/>
      <c r="AM50" s="167"/>
    </row>
    <row r="51" spans="1:39" s="207" customFormat="1" ht="17.25" customHeight="1">
      <c r="A51" s="210">
        <v>49</v>
      </c>
      <c r="B51" s="72" t="s">
        <v>225</v>
      </c>
      <c r="C51" s="145" t="s">
        <v>226</v>
      </c>
      <c r="D51" s="71" t="s">
        <v>224</v>
      </c>
      <c r="E51" s="73" t="s">
        <v>227</v>
      </c>
      <c r="F51" s="71" t="s">
        <v>228</v>
      </c>
      <c r="G51" s="74" t="s">
        <v>17</v>
      </c>
      <c r="H51" s="245">
        <v>7</v>
      </c>
      <c r="I51" s="202" t="s">
        <v>426</v>
      </c>
      <c r="J51" s="246">
        <v>7</v>
      </c>
      <c r="K51" s="203" t="s">
        <v>426</v>
      </c>
      <c r="L51" s="246">
        <v>6</v>
      </c>
      <c r="M51" s="203" t="s">
        <v>426</v>
      </c>
      <c r="N51" s="246">
        <v>6</v>
      </c>
      <c r="O51" s="203"/>
      <c r="P51" s="247">
        <v>6</v>
      </c>
      <c r="Q51" s="204"/>
      <c r="R51" s="246">
        <v>6</v>
      </c>
      <c r="S51" s="203"/>
      <c r="T51" s="246">
        <v>8</v>
      </c>
      <c r="U51" s="203"/>
      <c r="V51" s="246">
        <v>7</v>
      </c>
      <c r="W51" s="203"/>
      <c r="X51" s="246">
        <v>7</v>
      </c>
      <c r="Y51" s="203"/>
      <c r="Z51" s="246">
        <v>9</v>
      </c>
      <c r="AA51" s="203"/>
      <c r="AB51" s="246">
        <v>6</v>
      </c>
      <c r="AC51" s="203"/>
      <c r="AD51" s="246">
        <v>6</v>
      </c>
      <c r="AE51" s="203"/>
      <c r="AF51" s="246">
        <v>0</v>
      </c>
      <c r="AG51" s="211" t="s">
        <v>468</v>
      </c>
      <c r="AH51" s="210" t="s">
        <v>422</v>
      </c>
      <c r="AI51" s="210">
        <v>13</v>
      </c>
      <c r="AJ51" s="210">
        <v>0</v>
      </c>
      <c r="AK51" s="210" t="s">
        <v>420</v>
      </c>
      <c r="AL51" s="181"/>
      <c r="AM51" s="167"/>
    </row>
    <row r="52" spans="1:39" s="207" customFormat="1" ht="17.25" customHeight="1">
      <c r="A52" s="213">
        <v>50</v>
      </c>
      <c r="B52" s="72" t="s">
        <v>230</v>
      </c>
      <c r="C52" s="145" t="s">
        <v>231</v>
      </c>
      <c r="D52" s="71" t="s">
        <v>229</v>
      </c>
      <c r="E52" s="73" t="s">
        <v>232</v>
      </c>
      <c r="F52" s="71" t="s">
        <v>54</v>
      </c>
      <c r="G52" s="74" t="s">
        <v>23</v>
      </c>
      <c r="H52" s="245">
        <v>6</v>
      </c>
      <c r="I52" s="202" t="s">
        <v>426</v>
      </c>
      <c r="J52" s="246">
        <v>6</v>
      </c>
      <c r="K52" s="203" t="s">
        <v>426</v>
      </c>
      <c r="L52" s="246">
        <v>6</v>
      </c>
      <c r="M52" s="203" t="s">
        <v>426</v>
      </c>
      <c r="N52" s="246">
        <v>3</v>
      </c>
      <c r="O52" s="203">
        <v>2</v>
      </c>
      <c r="P52" s="247">
        <v>6</v>
      </c>
      <c r="Q52" s="204"/>
      <c r="R52" s="246">
        <v>6</v>
      </c>
      <c r="S52" s="203"/>
      <c r="T52" s="246">
        <v>6</v>
      </c>
      <c r="U52" s="203"/>
      <c r="V52" s="246">
        <v>0</v>
      </c>
      <c r="W52" s="203"/>
      <c r="X52" s="246">
        <v>0</v>
      </c>
      <c r="Y52" s="203"/>
      <c r="Z52" s="246">
        <v>0</v>
      </c>
      <c r="AA52" s="203"/>
      <c r="AB52" s="246">
        <v>0</v>
      </c>
      <c r="AC52" s="203"/>
      <c r="AD52" s="246">
        <v>0</v>
      </c>
      <c r="AE52" s="203"/>
      <c r="AF52" s="246">
        <v>0</v>
      </c>
      <c r="AG52" s="211" t="s">
        <v>469</v>
      </c>
      <c r="AH52" s="210" t="s">
        <v>421</v>
      </c>
      <c r="AI52" s="210">
        <v>19</v>
      </c>
      <c r="AJ52" s="210">
        <v>26</v>
      </c>
      <c r="AK52" s="210" t="s">
        <v>419</v>
      </c>
      <c r="AL52" s="181"/>
      <c r="AM52" s="167"/>
    </row>
    <row r="53" spans="1:39" s="207" customFormat="1" ht="17.25" customHeight="1">
      <c r="A53" s="210">
        <v>51</v>
      </c>
      <c r="B53" s="72" t="s">
        <v>234</v>
      </c>
      <c r="C53" s="145" t="s">
        <v>235</v>
      </c>
      <c r="D53" s="71" t="s">
        <v>233</v>
      </c>
      <c r="E53" s="73" t="s">
        <v>236</v>
      </c>
      <c r="F53" s="71" t="s">
        <v>149</v>
      </c>
      <c r="G53" s="74" t="s">
        <v>17</v>
      </c>
      <c r="H53" s="245">
        <v>8</v>
      </c>
      <c r="I53" s="202" t="s">
        <v>426</v>
      </c>
      <c r="J53" s="246">
        <v>7</v>
      </c>
      <c r="K53" s="203" t="s">
        <v>426</v>
      </c>
      <c r="L53" s="246">
        <v>6</v>
      </c>
      <c r="M53" s="203" t="s">
        <v>426</v>
      </c>
      <c r="N53" s="246">
        <v>7</v>
      </c>
      <c r="O53" s="203"/>
      <c r="P53" s="247">
        <v>6</v>
      </c>
      <c r="Q53" s="204"/>
      <c r="R53" s="246">
        <v>6</v>
      </c>
      <c r="S53" s="203"/>
      <c r="T53" s="246">
        <v>8</v>
      </c>
      <c r="U53" s="203"/>
      <c r="V53" s="246">
        <v>5</v>
      </c>
      <c r="W53" s="203"/>
      <c r="X53" s="246">
        <v>7</v>
      </c>
      <c r="Y53" s="203"/>
      <c r="Z53" s="246">
        <v>8</v>
      </c>
      <c r="AA53" s="203"/>
      <c r="AB53" s="246">
        <v>7</v>
      </c>
      <c r="AC53" s="203"/>
      <c r="AD53" s="246">
        <v>6</v>
      </c>
      <c r="AE53" s="203"/>
      <c r="AF53" s="246">
        <v>0</v>
      </c>
      <c r="AG53" s="211" t="s">
        <v>470</v>
      </c>
      <c r="AH53" s="210" t="s">
        <v>422</v>
      </c>
      <c r="AI53" s="210">
        <v>13</v>
      </c>
      <c r="AJ53" s="210">
        <v>0</v>
      </c>
      <c r="AK53" s="210" t="s">
        <v>420</v>
      </c>
      <c r="AL53" s="181"/>
      <c r="AM53" s="167"/>
    </row>
    <row r="54" spans="1:39" s="207" customFormat="1" ht="17.25" customHeight="1">
      <c r="A54" s="213">
        <v>52</v>
      </c>
      <c r="B54" s="72" t="s">
        <v>238</v>
      </c>
      <c r="C54" s="145" t="s">
        <v>235</v>
      </c>
      <c r="D54" s="71" t="s">
        <v>237</v>
      </c>
      <c r="E54" s="73" t="s">
        <v>239</v>
      </c>
      <c r="F54" s="71" t="s">
        <v>25</v>
      </c>
      <c r="G54" s="74" t="s">
        <v>17</v>
      </c>
      <c r="H54" s="245">
        <v>5</v>
      </c>
      <c r="I54" s="202" t="s">
        <v>426</v>
      </c>
      <c r="J54" s="246">
        <v>6</v>
      </c>
      <c r="K54" s="203" t="s">
        <v>426</v>
      </c>
      <c r="L54" s="246">
        <v>5</v>
      </c>
      <c r="M54" s="203" t="s">
        <v>426</v>
      </c>
      <c r="N54" s="246">
        <v>6</v>
      </c>
      <c r="O54" s="203"/>
      <c r="P54" s="247">
        <v>6</v>
      </c>
      <c r="Q54" s="204"/>
      <c r="R54" s="246">
        <v>5</v>
      </c>
      <c r="S54" s="203"/>
      <c r="T54" s="246">
        <v>5</v>
      </c>
      <c r="U54" s="203"/>
      <c r="V54" s="246">
        <v>3</v>
      </c>
      <c r="W54" s="203"/>
      <c r="X54" s="246">
        <v>7</v>
      </c>
      <c r="Y54" s="203"/>
      <c r="Z54" s="246">
        <v>5</v>
      </c>
      <c r="AA54" s="203"/>
      <c r="AB54" s="246">
        <v>6</v>
      </c>
      <c r="AC54" s="203"/>
      <c r="AD54" s="246">
        <v>7</v>
      </c>
      <c r="AE54" s="203"/>
      <c r="AF54" s="246">
        <v>0</v>
      </c>
      <c r="AG54" s="211" t="s">
        <v>455</v>
      </c>
      <c r="AH54" s="210" t="s">
        <v>418</v>
      </c>
      <c r="AI54" s="210">
        <v>14</v>
      </c>
      <c r="AJ54" s="210">
        <v>3</v>
      </c>
      <c r="AK54" s="210" t="s">
        <v>420</v>
      </c>
      <c r="AL54" s="181"/>
      <c r="AM54" s="167"/>
    </row>
    <row r="55" spans="1:39" s="207" customFormat="1" ht="17.25" customHeight="1">
      <c r="A55" s="210">
        <v>53</v>
      </c>
      <c r="B55" s="72" t="s">
        <v>164</v>
      </c>
      <c r="C55" s="145" t="s">
        <v>241</v>
      </c>
      <c r="D55" s="71" t="s">
        <v>240</v>
      </c>
      <c r="E55" s="73" t="s">
        <v>242</v>
      </c>
      <c r="F55" s="71" t="s">
        <v>54</v>
      </c>
      <c r="G55" s="74" t="s">
        <v>23</v>
      </c>
      <c r="H55" s="245">
        <v>8</v>
      </c>
      <c r="I55" s="202" t="s">
        <v>426</v>
      </c>
      <c r="J55" s="246">
        <v>6</v>
      </c>
      <c r="K55" s="203" t="s">
        <v>426</v>
      </c>
      <c r="L55" s="246">
        <v>7</v>
      </c>
      <c r="M55" s="203" t="s">
        <v>426</v>
      </c>
      <c r="N55" s="246">
        <v>6</v>
      </c>
      <c r="O55" s="203">
        <v>6</v>
      </c>
      <c r="P55" s="247">
        <v>5</v>
      </c>
      <c r="Q55" s="204"/>
      <c r="R55" s="246">
        <v>7</v>
      </c>
      <c r="S55" s="203"/>
      <c r="T55" s="246">
        <v>5</v>
      </c>
      <c r="U55" s="203"/>
      <c r="V55" s="246">
        <v>5</v>
      </c>
      <c r="W55" s="203"/>
      <c r="X55" s="246">
        <v>7</v>
      </c>
      <c r="Y55" s="203"/>
      <c r="Z55" s="246">
        <v>7</v>
      </c>
      <c r="AA55" s="203"/>
      <c r="AB55" s="246">
        <v>7</v>
      </c>
      <c r="AC55" s="203"/>
      <c r="AD55" s="246">
        <v>6</v>
      </c>
      <c r="AE55" s="203"/>
      <c r="AF55" s="246">
        <v>0</v>
      </c>
      <c r="AG55" s="211" t="s">
        <v>437</v>
      </c>
      <c r="AH55" s="210" t="s">
        <v>422</v>
      </c>
      <c r="AI55" s="210">
        <v>12</v>
      </c>
      <c r="AJ55" s="210">
        <v>0</v>
      </c>
      <c r="AK55" s="210" t="s">
        <v>420</v>
      </c>
      <c r="AL55" s="181"/>
      <c r="AM55" s="167"/>
    </row>
    <row r="56" spans="1:39" s="207" customFormat="1" ht="17.25" customHeight="1">
      <c r="A56" s="213">
        <v>54</v>
      </c>
      <c r="B56" s="72" t="s">
        <v>244</v>
      </c>
      <c r="C56" s="145" t="s">
        <v>241</v>
      </c>
      <c r="D56" s="71" t="s">
        <v>243</v>
      </c>
      <c r="E56" s="73" t="s">
        <v>245</v>
      </c>
      <c r="F56" s="71" t="s">
        <v>30</v>
      </c>
      <c r="G56" s="74" t="s">
        <v>23</v>
      </c>
      <c r="H56" s="245">
        <v>8</v>
      </c>
      <c r="I56" s="202" t="s">
        <v>426</v>
      </c>
      <c r="J56" s="246">
        <v>7</v>
      </c>
      <c r="K56" s="203" t="s">
        <v>426</v>
      </c>
      <c r="L56" s="246">
        <v>6</v>
      </c>
      <c r="M56" s="203" t="s">
        <v>426</v>
      </c>
      <c r="N56" s="246">
        <v>5</v>
      </c>
      <c r="O56" s="203"/>
      <c r="P56" s="247">
        <v>6</v>
      </c>
      <c r="Q56" s="204"/>
      <c r="R56" s="246">
        <v>6</v>
      </c>
      <c r="S56" s="203"/>
      <c r="T56" s="246">
        <v>8</v>
      </c>
      <c r="U56" s="203"/>
      <c r="V56" s="246">
        <v>3</v>
      </c>
      <c r="W56" s="203"/>
      <c r="X56" s="246">
        <v>7</v>
      </c>
      <c r="Y56" s="203"/>
      <c r="Z56" s="246">
        <v>5</v>
      </c>
      <c r="AA56" s="203"/>
      <c r="AB56" s="246">
        <v>5</v>
      </c>
      <c r="AC56" s="203"/>
      <c r="AD56" s="246">
        <v>6</v>
      </c>
      <c r="AE56" s="203"/>
      <c r="AF56" s="246">
        <v>0</v>
      </c>
      <c r="AG56" s="211" t="s">
        <v>428</v>
      </c>
      <c r="AH56" s="210" t="s">
        <v>418</v>
      </c>
      <c r="AI56" s="210">
        <v>14</v>
      </c>
      <c r="AJ56" s="210">
        <v>3</v>
      </c>
      <c r="AK56" s="210" t="s">
        <v>420</v>
      </c>
      <c r="AL56" s="181"/>
      <c r="AM56" s="167"/>
    </row>
    <row r="57" spans="1:39" s="207" customFormat="1" ht="17.25" customHeight="1">
      <c r="A57" s="210">
        <v>55</v>
      </c>
      <c r="B57" s="72" t="s">
        <v>247</v>
      </c>
      <c r="C57" s="145" t="s">
        <v>248</v>
      </c>
      <c r="D57" s="71" t="s">
        <v>246</v>
      </c>
      <c r="E57" s="73" t="s">
        <v>249</v>
      </c>
      <c r="F57" s="71" t="s">
        <v>158</v>
      </c>
      <c r="G57" s="74" t="s">
        <v>23</v>
      </c>
      <c r="H57" s="245">
        <v>9</v>
      </c>
      <c r="I57" s="202" t="s">
        <v>426</v>
      </c>
      <c r="J57" s="246">
        <v>7</v>
      </c>
      <c r="K57" s="203" t="s">
        <v>426</v>
      </c>
      <c r="L57" s="246">
        <v>7</v>
      </c>
      <c r="M57" s="203" t="s">
        <v>426</v>
      </c>
      <c r="N57" s="246">
        <v>5</v>
      </c>
      <c r="O57" s="203"/>
      <c r="P57" s="247">
        <v>6</v>
      </c>
      <c r="Q57" s="204"/>
      <c r="R57" s="246">
        <v>7</v>
      </c>
      <c r="S57" s="203"/>
      <c r="T57" s="246">
        <v>7</v>
      </c>
      <c r="U57" s="203"/>
      <c r="V57" s="246">
        <v>8</v>
      </c>
      <c r="W57" s="203"/>
      <c r="X57" s="246">
        <v>7</v>
      </c>
      <c r="Y57" s="203"/>
      <c r="Z57" s="246">
        <v>8</v>
      </c>
      <c r="AA57" s="203"/>
      <c r="AB57" s="246">
        <v>6</v>
      </c>
      <c r="AC57" s="203"/>
      <c r="AD57" s="246">
        <v>6</v>
      </c>
      <c r="AE57" s="203"/>
      <c r="AF57" s="246">
        <v>0</v>
      </c>
      <c r="AG57" s="211" t="s">
        <v>438</v>
      </c>
      <c r="AH57" s="210" t="s">
        <v>422</v>
      </c>
      <c r="AI57" s="210">
        <v>13</v>
      </c>
      <c r="AJ57" s="210">
        <v>0</v>
      </c>
      <c r="AK57" s="210" t="s">
        <v>420</v>
      </c>
      <c r="AL57" s="181"/>
      <c r="AM57" s="167"/>
    </row>
    <row r="58" spans="1:39" s="207" customFormat="1" ht="17.25" customHeight="1">
      <c r="A58" s="213">
        <v>56</v>
      </c>
      <c r="B58" s="72" t="s">
        <v>251</v>
      </c>
      <c r="C58" s="145" t="s">
        <v>252</v>
      </c>
      <c r="D58" s="71" t="s">
        <v>250</v>
      </c>
      <c r="E58" s="73" t="s">
        <v>253</v>
      </c>
      <c r="F58" s="71" t="s">
        <v>254</v>
      </c>
      <c r="G58" s="74" t="s">
        <v>17</v>
      </c>
      <c r="H58" s="245">
        <v>7</v>
      </c>
      <c r="I58" s="202" t="s">
        <v>426</v>
      </c>
      <c r="J58" s="246">
        <v>7</v>
      </c>
      <c r="K58" s="203" t="s">
        <v>426</v>
      </c>
      <c r="L58" s="246">
        <v>7</v>
      </c>
      <c r="M58" s="203" t="s">
        <v>426</v>
      </c>
      <c r="N58" s="246">
        <v>6</v>
      </c>
      <c r="O58" s="203"/>
      <c r="P58" s="247">
        <v>5</v>
      </c>
      <c r="Q58" s="204"/>
      <c r="R58" s="246">
        <v>6</v>
      </c>
      <c r="S58" s="203"/>
      <c r="T58" s="246">
        <v>8</v>
      </c>
      <c r="U58" s="203"/>
      <c r="V58" s="246">
        <v>6</v>
      </c>
      <c r="W58" s="203"/>
      <c r="X58" s="246">
        <v>8</v>
      </c>
      <c r="Y58" s="203"/>
      <c r="Z58" s="246">
        <v>8</v>
      </c>
      <c r="AA58" s="203"/>
      <c r="AB58" s="246">
        <v>6</v>
      </c>
      <c r="AC58" s="203"/>
      <c r="AD58" s="246">
        <v>7</v>
      </c>
      <c r="AE58" s="203"/>
      <c r="AF58" s="246">
        <v>0</v>
      </c>
      <c r="AG58" s="211" t="s">
        <v>471</v>
      </c>
      <c r="AH58" s="210" t="s">
        <v>422</v>
      </c>
      <c r="AI58" s="210">
        <v>13</v>
      </c>
      <c r="AJ58" s="210">
        <v>0</v>
      </c>
      <c r="AK58" s="210" t="s">
        <v>420</v>
      </c>
      <c r="AL58" s="181"/>
      <c r="AM58" s="167"/>
    </row>
    <row r="59" spans="1:39" s="207" customFormat="1" ht="17.25" customHeight="1">
      <c r="A59" s="210">
        <v>57</v>
      </c>
      <c r="B59" s="72" t="s">
        <v>256</v>
      </c>
      <c r="C59" s="145" t="s">
        <v>257</v>
      </c>
      <c r="D59" s="71" t="s">
        <v>255</v>
      </c>
      <c r="E59" s="73" t="s">
        <v>258</v>
      </c>
      <c r="F59" s="71" t="s">
        <v>162</v>
      </c>
      <c r="G59" s="74" t="s">
        <v>17</v>
      </c>
      <c r="H59" s="245">
        <v>7</v>
      </c>
      <c r="I59" s="202" t="s">
        <v>426</v>
      </c>
      <c r="J59" s="246">
        <v>7</v>
      </c>
      <c r="K59" s="203" t="s">
        <v>426</v>
      </c>
      <c r="L59" s="246">
        <v>6</v>
      </c>
      <c r="M59" s="203" t="s">
        <v>426</v>
      </c>
      <c r="N59" s="246">
        <v>5</v>
      </c>
      <c r="O59" s="203">
        <v>5</v>
      </c>
      <c r="P59" s="247">
        <v>5</v>
      </c>
      <c r="Q59" s="204"/>
      <c r="R59" s="246">
        <v>6</v>
      </c>
      <c r="S59" s="203"/>
      <c r="T59" s="246">
        <v>6</v>
      </c>
      <c r="U59" s="203"/>
      <c r="V59" s="246">
        <v>5</v>
      </c>
      <c r="W59" s="203"/>
      <c r="X59" s="246">
        <v>7</v>
      </c>
      <c r="Y59" s="203"/>
      <c r="Z59" s="246">
        <v>6</v>
      </c>
      <c r="AA59" s="203"/>
      <c r="AB59" s="246">
        <v>6</v>
      </c>
      <c r="AC59" s="203"/>
      <c r="AD59" s="246">
        <v>4</v>
      </c>
      <c r="AE59" s="203"/>
      <c r="AF59" s="246">
        <v>0</v>
      </c>
      <c r="AG59" s="211" t="s">
        <v>428</v>
      </c>
      <c r="AH59" s="210" t="s">
        <v>418</v>
      </c>
      <c r="AI59" s="210">
        <v>13</v>
      </c>
      <c r="AJ59" s="210">
        <v>4</v>
      </c>
      <c r="AK59" s="210" t="s">
        <v>420</v>
      </c>
      <c r="AL59" s="181"/>
      <c r="AM59" s="167"/>
    </row>
    <row r="60" spans="1:39" s="207" customFormat="1" ht="17.25" customHeight="1">
      <c r="A60" s="213">
        <v>58</v>
      </c>
      <c r="B60" s="72" t="s">
        <v>260</v>
      </c>
      <c r="C60" s="145" t="s">
        <v>257</v>
      </c>
      <c r="D60" s="71" t="s">
        <v>259</v>
      </c>
      <c r="E60" s="73" t="s">
        <v>261</v>
      </c>
      <c r="F60" s="71" t="s">
        <v>162</v>
      </c>
      <c r="G60" s="74" t="s">
        <v>17</v>
      </c>
      <c r="H60" s="245">
        <v>6</v>
      </c>
      <c r="I60" s="202" t="s">
        <v>426</v>
      </c>
      <c r="J60" s="246">
        <v>7</v>
      </c>
      <c r="K60" s="203" t="s">
        <v>426</v>
      </c>
      <c r="L60" s="246">
        <v>7</v>
      </c>
      <c r="M60" s="203" t="s">
        <v>426</v>
      </c>
      <c r="N60" s="246">
        <v>7</v>
      </c>
      <c r="O60" s="203"/>
      <c r="P60" s="247">
        <v>5</v>
      </c>
      <c r="Q60" s="204"/>
      <c r="R60" s="246">
        <v>6</v>
      </c>
      <c r="S60" s="203"/>
      <c r="T60" s="246">
        <v>5</v>
      </c>
      <c r="U60" s="203"/>
      <c r="V60" s="246">
        <v>4</v>
      </c>
      <c r="W60" s="203"/>
      <c r="X60" s="246">
        <v>8</v>
      </c>
      <c r="Y60" s="203"/>
      <c r="Z60" s="246">
        <v>7</v>
      </c>
      <c r="AA60" s="203"/>
      <c r="AB60" s="246">
        <v>6</v>
      </c>
      <c r="AC60" s="203"/>
      <c r="AD60" s="246">
        <v>7</v>
      </c>
      <c r="AE60" s="203"/>
      <c r="AF60" s="246">
        <v>0</v>
      </c>
      <c r="AG60" s="211" t="s">
        <v>437</v>
      </c>
      <c r="AH60" s="210" t="s">
        <v>422</v>
      </c>
      <c r="AI60" s="210">
        <v>14</v>
      </c>
      <c r="AJ60" s="210">
        <v>3</v>
      </c>
      <c r="AK60" s="210" t="s">
        <v>420</v>
      </c>
      <c r="AL60" s="181"/>
      <c r="AM60" s="167"/>
    </row>
    <row r="61" spans="1:39" s="207" customFormat="1" ht="17.25" customHeight="1">
      <c r="A61" s="210">
        <v>59</v>
      </c>
      <c r="B61" s="72" t="s">
        <v>70</v>
      </c>
      <c r="C61" s="145" t="s">
        <v>257</v>
      </c>
      <c r="D61" s="71" t="s">
        <v>262</v>
      </c>
      <c r="E61" s="73" t="s">
        <v>263</v>
      </c>
      <c r="F61" s="71" t="s">
        <v>162</v>
      </c>
      <c r="G61" s="74" t="s">
        <v>17</v>
      </c>
      <c r="H61" s="245">
        <v>6</v>
      </c>
      <c r="I61" s="202" t="s">
        <v>426</v>
      </c>
      <c r="J61" s="246">
        <v>7</v>
      </c>
      <c r="K61" s="203" t="s">
        <v>426</v>
      </c>
      <c r="L61" s="246">
        <v>6</v>
      </c>
      <c r="M61" s="203" t="s">
        <v>426</v>
      </c>
      <c r="N61" s="246">
        <v>6</v>
      </c>
      <c r="O61" s="203"/>
      <c r="P61" s="247">
        <v>6</v>
      </c>
      <c r="Q61" s="204"/>
      <c r="R61" s="246">
        <v>5</v>
      </c>
      <c r="S61" s="203"/>
      <c r="T61" s="246">
        <v>8</v>
      </c>
      <c r="U61" s="203"/>
      <c r="V61" s="246">
        <v>4</v>
      </c>
      <c r="W61" s="203"/>
      <c r="X61" s="246">
        <v>7</v>
      </c>
      <c r="Y61" s="203"/>
      <c r="Z61" s="246">
        <v>4</v>
      </c>
      <c r="AA61" s="203"/>
      <c r="AB61" s="246">
        <v>7</v>
      </c>
      <c r="AC61" s="203"/>
      <c r="AD61" s="246">
        <v>6</v>
      </c>
      <c r="AE61" s="203"/>
      <c r="AF61" s="246">
        <v>0</v>
      </c>
      <c r="AG61" s="211" t="s">
        <v>460</v>
      </c>
      <c r="AH61" s="210" t="s">
        <v>418</v>
      </c>
      <c r="AI61" s="210">
        <v>15</v>
      </c>
      <c r="AJ61" s="210">
        <v>7</v>
      </c>
      <c r="AK61" s="210" t="s">
        <v>420</v>
      </c>
      <c r="AL61" s="181"/>
      <c r="AM61" s="167"/>
    </row>
    <row r="62" spans="1:39" s="207" customFormat="1" ht="17.25" customHeight="1">
      <c r="A62" s="213">
        <v>60</v>
      </c>
      <c r="B62" s="72" t="s">
        <v>265</v>
      </c>
      <c r="C62" s="145" t="s">
        <v>257</v>
      </c>
      <c r="D62" s="71" t="s">
        <v>264</v>
      </c>
      <c r="E62" s="73" t="s">
        <v>266</v>
      </c>
      <c r="F62" s="71" t="s">
        <v>158</v>
      </c>
      <c r="G62" s="74" t="s">
        <v>17</v>
      </c>
      <c r="H62" s="245">
        <v>7</v>
      </c>
      <c r="I62" s="202" t="s">
        <v>426</v>
      </c>
      <c r="J62" s="246">
        <v>7</v>
      </c>
      <c r="K62" s="203" t="s">
        <v>426</v>
      </c>
      <c r="L62" s="246">
        <v>6</v>
      </c>
      <c r="M62" s="203" t="s">
        <v>426</v>
      </c>
      <c r="N62" s="246">
        <v>6</v>
      </c>
      <c r="O62" s="203"/>
      <c r="P62" s="247">
        <v>5</v>
      </c>
      <c r="Q62" s="204"/>
      <c r="R62" s="246">
        <v>6</v>
      </c>
      <c r="S62" s="203"/>
      <c r="T62" s="246">
        <v>8</v>
      </c>
      <c r="U62" s="203"/>
      <c r="V62" s="246">
        <v>7</v>
      </c>
      <c r="W62" s="203"/>
      <c r="X62" s="246">
        <v>7</v>
      </c>
      <c r="Y62" s="203"/>
      <c r="Z62" s="246">
        <v>4</v>
      </c>
      <c r="AA62" s="203"/>
      <c r="AB62" s="246">
        <v>6</v>
      </c>
      <c r="AC62" s="203"/>
      <c r="AD62" s="246">
        <v>7</v>
      </c>
      <c r="AE62" s="203"/>
      <c r="AF62" s="246">
        <v>0</v>
      </c>
      <c r="AG62" s="211" t="s">
        <v>472</v>
      </c>
      <c r="AH62" s="210" t="s">
        <v>422</v>
      </c>
      <c r="AI62" s="210">
        <v>14</v>
      </c>
      <c r="AJ62" s="210">
        <v>4</v>
      </c>
      <c r="AK62" s="210" t="s">
        <v>420</v>
      </c>
      <c r="AL62" s="181"/>
      <c r="AM62" s="167"/>
    </row>
    <row r="63" spans="1:39" s="207" customFormat="1" ht="17.25" customHeight="1">
      <c r="A63" s="210">
        <v>61</v>
      </c>
      <c r="B63" s="72" t="s">
        <v>247</v>
      </c>
      <c r="C63" s="145" t="s">
        <v>257</v>
      </c>
      <c r="D63" s="71" t="s">
        <v>267</v>
      </c>
      <c r="E63" s="73" t="s">
        <v>268</v>
      </c>
      <c r="F63" s="71" t="s">
        <v>68</v>
      </c>
      <c r="G63" s="74" t="s">
        <v>17</v>
      </c>
      <c r="H63" s="245">
        <v>7</v>
      </c>
      <c r="I63" s="202" t="s">
        <v>426</v>
      </c>
      <c r="J63" s="246">
        <v>7</v>
      </c>
      <c r="K63" s="203" t="s">
        <v>426</v>
      </c>
      <c r="L63" s="246">
        <v>7</v>
      </c>
      <c r="M63" s="203" t="s">
        <v>426</v>
      </c>
      <c r="N63" s="246">
        <v>5</v>
      </c>
      <c r="O63" s="203">
        <v>5</v>
      </c>
      <c r="P63" s="247">
        <v>6</v>
      </c>
      <c r="Q63" s="204"/>
      <c r="R63" s="246">
        <v>6</v>
      </c>
      <c r="S63" s="203"/>
      <c r="T63" s="246">
        <v>9</v>
      </c>
      <c r="U63" s="203"/>
      <c r="V63" s="246">
        <v>6</v>
      </c>
      <c r="W63" s="203"/>
      <c r="X63" s="246">
        <v>7</v>
      </c>
      <c r="Y63" s="203"/>
      <c r="Z63" s="246">
        <v>7</v>
      </c>
      <c r="AA63" s="203"/>
      <c r="AB63" s="246">
        <v>7</v>
      </c>
      <c r="AC63" s="203"/>
      <c r="AD63" s="246">
        <v>5</v>
      </c>
      <c r="AE63" s="203"/>
      <c r="AF63" s="246">
        <v>0</v>
      </c>
      <c r="AG63" s="211" t="s">
        <v>473</v>
      </c>
      <c r="AH63" s="210" t="s">
        <v>422</v>
      </c>
      <c r="AI63" s="210">
        <v>12</v>
      </c>
      <c r="AJ63" s="210">
        <v>0</v>
      </c>
      <c r="AK63" s="210" t="s">
        <v>420</v>
      </c>
      <c r="AL63" s="181"/>
      <c r="AM63" s="167"/>
    </row>
    <row r="64" spans="1:39" s="207" customFormat="1" ht="17.25" customHeight="1">
      <c r="A64" s="213">
        <v>62</v>
      </c>
      <c r="B64" s="72" t="s">
        <v>270</v>
      </c>
      <c r="C64" s="145" t="s">
        <v>257</v>
      </c>
      <c r="D64" s="71" t="s">
        <v>269</v>
      </c>
      <c r="E64" s="73" t="s">
        <v>271</v>
      </c>
      <c r="F64" s="71" t="s">
        <v>272</v>
      </c>
      <c r="G64" s="74" t="s">
        <v>17</v>
      </c>
      <c r="H64" s="245">
        <v>7</v>
      </c>
      <c r="I64" s="202" t="s">
        <v>373</v>
      </c>
      <c r="J64" s="246">
        <v>7</v>
      </c>
      <c r="K64" s="203" t="s">
        <v>426</v>
      </c>
      <c r="L64" s="246">
        <v>6</v>
      </c>
      <c r="M64" s="203" t="s">
        <v>426</v>
      </c>
      <c r="N64" s="246">
        <v>5</v>
      </c>
      <c r="O64" s="203">
        <v>5</v>
      </c>
      <c r="P64" s="247">
        <v>6</v>
      </c>
      <c r="Q64" s="204"/>
      <c r="R64" s="246">
        <v>6</v>
      </c>
      <c r="S64" s="203"/>
      <c r="T64" s="246">
        <v>7</v>
      </c>
      <c r="U64" s="203"/>
      <c r="V64" s="246">
        <v>7</v>
      </c>
      <c r="W64" s="203"/>
      <c r="X64" s="246">
        <v>7</v>
      </c>
      <c r="Y64" s="203"/>
      <c r="Z64" s="246">
        <v>8</v>
      </c>
      <c r="AA64" s="203"/>
      <c r="AB64" s="246">
        <v>6</v>
      </c>
      <c r="AC64" s="203"/>
      <c r="AD64" s="246">
        <v>8</v>
      </c>
      <c r="AE64" s="203"/>
      <c r="AF64" s="246">
        <v>0</v>
      </c>
      <c r="AG64" s="211" t="s">
        <v>463</v>
      </c>
      <c r="AH64" s="210" t="s">
        <v>422</v>
      </c>
      <c r="AI64" s="210">
        <v>11</v>
      </c>
      <c r="AJ64" s="210">
        <v>0</v>
      </c>
      <c r="AK64" s="210" t="s">
        <v>420</v>
      </c>
      <c r="AL64" s="181"/>
      <c r="AM64" s="167"/>
    </row>
    <row r="65" spans="1:39" s="207" customFormat="1" ht="17.25" customHeight="1">
      <c r="A65" s="210">
        <v>63</v>
      </c>
      <c r="B65" s="72" t="s">
        <v>274</v>
      </c>
      <c r="C65" s="145" t="s">
        <v>275</v>
      </c>
      <c r="D65" s="71" t="s">
        <v>273</v>
      </c>
      <c r="E65" s="73" t="s">
        <v>276</v>
      </c>
      <c r="F65" s="71" t="s">
        <v>277</v>
      </c>
      <c r="G65" s="74" t="s">
        <v>23</v>
      </c>
      <c r="H65" s="245">
        <v>5</v>
      </c>
      <c r="I65" s="202" t="s">
        <v>426</v>
      </c>
      <c r="J65" s="246">
        <v>7</v>
      </c>
      <c r="K65" s="203" t="s">
        <v>426</v>
      </c>
      <c r="L65" s="246">
        <v>6</v>
      </c>
      <c r="M65" s="203" t="s">
        <v>426</v>
      </c>
      <c r="N65" s="246">
        <v>5</v>
      </c>
      <c r="O65" s="203"/>
      <c r="P65" s="247">
        <v>5</v>
      </c>
      <c r="Q65" s="204"/>
      <c r="R65" s="246">
        <v>6</v>
      </c>
      <c r="S65" s="203"/>
      <c r="T65" s="246">
        <v>5</v>
      </c>
      <c r="U65" s="203"/>
      <c r="V65" s="246">
        <v>7</v>
      </c>
      <c r="W65" s="203"/>
      <c r="X65" s="246">
        <v>7</v>
      </c>
      <c r="Y65" s="203"/>
      <c r="Z65" s="246">
        <v>7</v>
      </c>
      <c r="AA65" s="203"/>
      <c r="AB65" s="246">
        <v>6</v>
      </c>
      <c r="AC65" s="203"/>
      <c r="AD65" s="246">
        <v>7</v>
      </c>
      <c r="AE65" s="203"/>
      <c r="AF65" s="246">
        <v>0</v>
      </c>
      <c r="AG65" s="211" t="s">
        <v>474</v>
      </c>
      <c r="AH65" s="210" t="s">
        <v>422</v>
      </c>
      <c r="AI65" s="210">
        <v>13</v>
      </c>
      <c r="AJ65" s="210">
        <v>0</v>
      </c>
      <c r="AK65" s="210" t="s">
        <v>420</v>
      </c>
      <c r="AL65" s="181"/>
      <c r="AM65" s="167"/>
    </row>
    <row r="66" spans="1:39" s="207" customFormat="1" ht="17.25" customHeight="1">
      <c r="A66" s="213">
        <v>64</v>
      </c>
      <c r="B66" s="72" t="s">
        <v>279</v>
      </c>
      <c r="C66" s="145" t="s">
        <v>280</v>
      </c>
      <c r="D66" s="71" t="s">
        <v>278</v>
      </c>
      <c r="E66" s="73" t="s">
        <v>281</v>
      </c>
      <c r="F66" s="71" t="s">
        <v>158</v>
      </c>
      <c r="G66" s="74" t="s">
        <v>17</v>
      </c>
      <c r="H66" s="245">
        <v>7</v>
      </c>
      <c r="I66" s="202">
        <v>7</v>
      </c>
      <c r="J66" s="246">
        <v>7</v>
      </c>
      <c r="K66" s="203" t="s">
        <v>426</v>
      </c>
      <c r="L66" s="246">
        <v>6</v>
      </c>
      <c r="M66" s="203" t="s">
        <v>426</v>
      </c>
      <c r="N66" s="246">
        <v>8</v>
      </c>
      <c r="O66" s="203"/>
      <c r="P66" s="247">
        <v>5</v>
      </c>
      <c r="Q66" s="204"/>
      <c r="R66" s="246">
        <v>6</v>
      </c>
      <c r="S66" s="203"/>
      <c r="T66" s="246">
        <v>5</v>
      </c>
      <c r="U66" s="203"/>
      <c r="V66" s="246">
        <v>7</v>
      </c>
      <c r="W66" s="203"/>
      <c r="X66" s="246">
        <v>7</v>
      </c>
      <c r="Y66" s="203"/>
      <c r="Z66" s="246">
        <v>7</v>
      </c>
      <c r="AA66" s="203"/>
      <c r="AB66" s="246">
        <v>5</v>
      </c>
      <c r="AC66" s="203"/>
      <c r="AD66" s="246">
        <v>6</v>
      </c>
      <c r="AE66" s="203"/>
      <c r="AF66" s="246">
        <v>0</v>
      </c>
      <c r="AG66" s="211" t="s">
        <v>437</v>
      </c>
      <c r="AH66" s="210" t="s">
        <v>422</v>
      </c>
      <c r="AI66" s="210">
        <v>12</v>
      </c>
      <c r="AJ66" s="210">
        <v>0</v>
      </c>
      <c r="AK66" s="210" t="s">
        <v>420</v>
      </c>
      <c r="AL66" s="181"/>
      <c r="AM66" s="167"/>
    </row>
    <row r="67" spans="1:39" s="207" customFormat="1" ht="17.25" customHeight="1">
      <c r="A67" s="210">
        <v>65</v>
      </c>
      <c r="B67" s="72" t="s">
        <v>283</v>
      </c>
      <c r="C67" s="145" t="s">
        <v>284</v>
      </c>
      <c r="D67" s="71" t="s">
        <v>282</v>
      </c>
      <c r="E67" s="73" t="s">
        <v>285</v>
      </c>
      <c r="F67" s="71" t="s">
        <v>162</v>
      </c>
      <c r="G67" s="74" t="s">
        <v>17</v>
      </c>
      <c r="H67" s="245">
        <v>5</v>
      </c>
      <c r="I67" s="202" t="s">
        <v>426</v>
      </c>
      <c r="J67" s="246">
        <v>7</v>
      </c>
      <c r="K67" s="203" t="s">
        <v>426</v>
      </c>
      <c r="L67" s="246">
        <v>8</v>
      </c>
      <c r="M67" s="203" t="s">
        <v>426</v>
      </c>
      <c r="N67" s="246">
        <v>7</v>
      </c>
      <c r="O67" s="203"/>
      <c r="P67" s="247">
        <v>6</v>
      </c>
      <c r="Q67" s="204"/>
      <c r="R67" s="246">
        <v>6</v>
      </c>
      <c r="S67" s="203"/>
      <c r="T67" s="246">
        <v>9</v>
      </c>
      <c r="U67" s="203"/>
      <c r="V67" s="246">
        <v>5</v>
      </c>
      <c r="W67" s="203"/>
      <c r="X67" s="246">
        <v>7</v>
      </c>
      <c r="Y67" s="203"/>
      <c r="Z67" s="246">
        <v>8</v>
      </c>
      <c r="AA67" s="203"/>
      <c r="AB67" s="246">
        <v>8</v>
      </c>
      <c r="AC67" s="203"/>
      <c r="AD67" s="246">
        <v>5</v>
      </c>
      <c r="AE67" s="203"/>
      <c r="AF67" s="246">
        <v>0</v>
      </c>
      <c r="AG67" s="211" t="s">
        <v>471</v>
      </c>
      <c r="AH67" s="210" t="s">
        <v>422</v>
      </c>
      <c r="AI67" s="210">
        <v>13</v>
      </c>
      <c r="AJ67" s="210">
        <v>0</v>
      </c>
      <c r="AK67" s="210" t="s">
        <v>420</v>
      </c>
      <c r="AL67" s="181"/>
      <c r="AM67" s="167"/>
    </row>
    <row r="68" spans="1:39" s="207" customFormat="1" ht="17.25" customHeight="1">
      <c r="A68" s="213">
        <v>66</v>
      </c>
      <c r="B68" s="72" t="s">
        <v>186</v>
      </c>
      <c r="C68" s="145" t="s">
        <v>287</v>
      </c>
      <c r="D68" s="71" t="s">
        <v>286</v>
      </c>
      <c r="E68" s="73" t="s">
        <v>288</v>
      </c>
      <c r="F68" s="71" t="s">
        <v>289</v>
      </c>
      <c r="G68" s="74" t="s">
        <v>17</v>
      </c>
      <c r="H68" s="245">
        <v>7</v>
      </c>
      <c r="I68" s="202" t="s">
        <v>426</v>
      </c>
      <c r="J68" s="246">
        <v>7</v>
      </c>
      <c r="K68" s="203" t="s">
        <v>426</v>
      </c>
      <c r="L68" s="246">
        <v>6</v>
      </c>
      <c r="M68" s="203" t="s">
        <v>426</v>
      </c>
      <c r="N68" s="246">
        <v>5</v>
      </c>
      <c r="O68" s="203"/>
      <c r="P68" s="247">
        <v>6</v>
      </c>
      <c r="Q68" s="204">
        <v>6</v>
      </c>
      <c r="R68" s="246">
        <v>6</v>
      </c>
      <c r="S68" s="203"/>
      <c r="T68" s="246">
        <v>6</v>
      </c>
      <c r="U68" s="203"/>
      <c r="V68" s="246">
        <v>5</v>
      </c>
      <c r="W68" s="203"/>
      <c r="X68" s="246">
        <v>7</v>
      </c>
      <c r="Y68" s="203"/>
      <c r="Z68" s="246">
        <v>7</v>
      </c>
      <c r="AA68" s="203"/>
      <c r="AB68" s="246">
        <v>5</v>
      </c>
      <c r="AC68" s="203"/>
      <c r="AD68" s="246">
        <v>6</v>
      </c>
      <c r="AE68" s="203"/>
      <c r="AF68" s="246">
        <v>0</v>
      </c>
      <c r="AG68" s="211" t="s">
        <v>475</v>
      </c>
      <c r="AH68" s="210" t="s">
        <v>422</v>
      </c>
      <c r="AI68" s="210">
        <v>12</v>
      </c>
      <c r="AJ68" s="210">
        <v>0</v>
      </c>
      <c r="AK68" s="210" t="s">
        <v>420</v>
      </c>
      <c r="AL68" s="181"/>
      <c r="AM68" s="167"/>
    </row>
    <row r="69" spans="1:39" s="207" customFormat="1" ht="17.25" customHeight="1">
      <c r="A69" s="210">
        <v>67</v>
      </c>
      <c r="B69" s="72" t="s">
        <v>291</v>
      </c>
      <c r="C69" s="145" t="s">
        <v>292</v>
      </c>
      <c r="D69" s="71" t="s">
        <v>290</v>
      </c>
      <c r="E69" s="73" t="s">
        <v>293</v>
      </c>
      <c r="F69" s="71" t="s">
        <v>153</v>
      </c>
      <c r="G69" s="74" t="s">
        <v>17</v>
      </c>
      <c r="H69" s="245">
        <v>6</v>
      </c>
      <c r="I69" s="202" t="s">
        <v>426</v>
      </c>
      <c r="J69" s="246">
        <v>6</v>
      </c>
      <c r="K69" s="203" t="s">
        <v>426</v>
      </c>
      <c r="L69" s="246">
        <v>7</v>
      </c>
      <c r="M69" s="203" t="s">
        <v>426</v>
      </c>
      <c r="N69" s="246">
        <v>4</v>
      </c>
      <c r="O69" s="203">
        <v>4</v>
      </c>
      <c r="P69" s="247">
        <v>5</v>
      </c>
      <c r="Q69" s="204"/>
      <c r="R69" s="246">
        <v>5</v>
      </c>
      <c r="S69" s="203"/>
      <c r="T69" s="246">
        <v>7</v>
      </c>
      <c r="U69" s="203"/>
      <c r="V69" s="246">
        <v>7</v>
      </c>
      <c r="W69" s="203"/>
      <c r="X69" s="246">
        <v>7</v>
      </c>
      <c r="Y69" s="203"/>
      <c r="Z69" s="246">
        <v>4</v>
      </c>
      <c r="AA69" s="203"/>
      <c r="AB69" s="246">
        <v>4</v>
      </c>
      <c r="AC69" s="203"/>
      <c r="AD69" s="246">
        <v>6</v>
      </c>
      <c r="AE69" s="203"/>
      <c r="AF69" s="246">
        <v>0</v>
      </c>
      <c r="AG69" s="211" t="s">
        <v>476</v>
      </c>
      <c r="AH69" s="210" t="s">
        <v>418</v>
      </c>
      <c r="AI69" s="210">
        <v>16</v>
      </c>
      <c r="AJ69" s="210">
        <v>14</v>
      </c>
      <c r="AK69" s="210" t="s">
        <v>420</v>
      </c>
      <c r="AL69" s="181"/>
      <c r="AM69" s="167"/>
    </row>
    <row r="70" spans="1:39" s="207" customFormat="1" ht="17.25" customHeight="1">
      <c r="A70" s="213">
        <v>68</v>
      </c>
      <c r="B70" s="72" t="s">
        <v>295</v>
      </c>
      <c r="C70" s="145" t="s">
        <v>292</v>
      </c>
      <c r="D70" s="71" t="s">
        <v>294</v>
      </c>
      <c r="E70" s="73" t="s">
        <v>296</v>
      </c>
      <c r="F70" s="71" t="s">
        <v>54</v>
      </c>
      <c r="G70" s="74" t="s">
        <v>17</v>
      </c>
      <c r="H70" s="245">
        <v>8</v>
      </c>
      <c r="I70" s="202" t="s">
        <v>426</v>
      </c>
      <c r="J70" s="246">
        <v>7</v>
      </c>
      <c r="K70" s="203" t="s">
        <v>426</v>
      </c>
      <c r="L70" s="246">
        <v>6</v>
      </c>
      <c r="M70" s="203" t="s">
        <v>426</v>
      </c>
      <c r="N70" s="246">
        <v>7</v>
      </c>
      <c r="O70" s="203"/>
      <c r="P70" s="247">
        <v>7</v>
      </c>
      <c r="Q70" s="204"/>
      <c r="R70" s="246">
        <v>6</v>
      </c>
      <c r="S70" s="203"/>
      <c r="T70" s="246">
        <v>9</v>
      </c>
      <c r="U70" s="203"/>
      <c r="V70" s="246">
        <v>7</v>
      </c>
      <c r="W70" s="203"/>
      <c r="X70" s="246">
        <v>8</v>
      </c>
      <c r="Y70" s="203"/>
      <c r="Z70" s="246">
        <v>10</v>
      </c>
      <c r="AA70" s="203"/>
      <c r="AB70" s="246">
        <v>8</v>
      </c>
      <c r="AC70" s="203"/>
      <c r="AD70" s="246">
        <v>6</v>
      </c>
      <c r="AE70" s="203"/>
      <c r="AF70" s="246">
        <v>0</v>
      </c>
      <c r="AG70" s="211" t="s">
        <v>477</v>
      </c>
      <c r="AH70" s="210" t="s">
        <v>423</v>
      </c>
      <c r="AI70" s="210">
        <v>13</v>
      </c>
      <c r="AJ70" s="210">
        <v>0</v>
      </c>
      <c r="AK70" s="210" t="s">
        <v>420</v>
      </c>
      <c r="AL70" s="181"/>
      <c r="AM70" s="167"/>
    </row>
    <row r="71" spans="1:39" s="207" customFormat="1" ht="17.25" customHeight="1">
      <c r="A71" s="210">
        <v>69</v>
      </c>
      <c r="B71" s="72" t="s">
        <v>298</v>
      </c>
      <c r="C71" s="145" t="s">
        <v>287</v>
      </c>
      <c r="D71" s="71" t="s">
        <v>297</v>
      </c>
      <c r="E71" s="73" t="s">
        <v>299</v>
      </c>
      <c r="F71" s="71" t="s">
        <v>300</v>
      </c>
      <c r="G71" s="74" t="s">
        <v>17</v>
      </c>
      <c r="H71" s="245">
        <v>9</v>
      </c>
      <c r="I71" s="202" t="s">
        <v>426</v>
      </c>
      <c r="J71" s="246">
        <v>7</v>
      </c>
      <c r="K71" s="203" t="s">
        <v>426</v>
      </c>
      <c r="L71" s="246">
        <v>7</v>
      </c>
      <c r="M71" s="203" t="s">
        <v>426</v>
      </c>
      <c r="N71" s="246">
        <v>6</v>
      </c>
      <c r="O71" s="203"/>
      <c r="P71" s="247">
        <v>5</v>
      </c>
      <c r="Q71" s="204"/>
      <c r="R71" s="246">
        <v>6</v>
      </c>
      <c r="S71" s="203"/>
      <c r="T71" s="246">
        <v>8</v>
      </c>
      <c r="U71" s="203"/>
      <c r="V71" s="246">
        <v>5</v>
      </c>
      <c r="W71" s="203"/>
      <c r="X71" s="246">
        <v>7</v>
      </c>
      <c r="Y71" s="203"/>
      <c r="Z71" s="246">
        <v>9</v>
      </c>
      <c r="AA71" s="203"/>
      <c r="AB71" s="246">
        <v>6</v>
      </c>
      <c r="AC71" s="203"/>
      <c r="AD71" s="246">
        <v>7</v>
      </c>
      <c r="AE71" s="203"/>
      <c r="AF71" s="246">
        <v>0</v>
      </c>
      <c r="AG71" s="211" t="s">
        <v>470</v>
      </c>
      <c r="AH71" s="210" t="s">
        <v>422</v>
      </c>
      <c r="AI71" s="210">
        <v>13</v>
      </c>
      <c r="AJ71" s="210">
        <v>0</v>
      </c>
      <c r="AK71" s="210" t="s">
        <v>420</v>
      </c>
      <c r="AL71" s="181"/>
      <c r="AM71" s="167"/>
    </row>
    <row r="72" spans="1:39" s="207" customFormat="1" ht="17.25" customHeight="1">
      <c r="A72" s="213">
        <v>70</v>
      </c>
      <c r="B72" s="72" t="s">
        <v>302</v>
      </c>
      <c r="C72" s="145" t="s">
        <v>287</v>
      </c>
      <c r="D72" s="71" t="s">
        <v>301</v>
      </c>
      <c r="E72" s="73" t="s">
        <v>303</v>
      </c>
      <c r="F72" s="71" t="s">
        <v>77</v>
      </c>
      <c r="G72" s="74" t="s">
        <v>17</v>
      </c>
      <c r="H72" s="245">
        <v>5</v>
      </c>
      <c r="I72" s="202" t="s">
        <v>426</v>
      </c>
      <c r="J72" s="246">
        <v>6</v>
      </c>
      <c r="K72" s="203" t="s">
        <v>426</v>
      </c>
      <c r="L72" s="246">
        <v>7</v>
      </c>
      <c r="M72" s="203" t="s">
        <v>426</v>
      </c>
      <c r="N72" s="246">
        <v>5</v>
      </c>
      <c r="O72" s="203">
        <v>5</v>
      </c>
      <c r="P72" s="247">
        <v>6</v>
      </c>
      <c r="Q72" s="204"/>
      <c r="R72" s="246">
        <v>6</v>
      </c>
      <c r="S72" s="203"/>
      <c r="T72" s="246">
        <v>5</v>
      </c>
      <c r="U72" s="203"/>
      <c r="V72" s="246">
        <v>6</v>
      </c>
      <c r="W72" s="203"/>
      <c r="X72" s="246">
        <v>8</v>
      </c>
      <c r="Y72" s="203"/>
      <c r="Z72" s="246">
        <v>7</v>
      </c>
      <c r="AA72" s="203"/>
      <c r="AB72" s="246">
        <v>7</v>
      </c>
      <c r="AC72" s="203"/>
      <c r="AD72" s="246">
        <v>6</v>
      </c>
      <c r="AE72" s="203"/>
      <c r="AF72" s="246">
        <v>0</v>
      </c>
      <c r="AG72" s="211" t="s">
        <v>473</v>
      </c>
      <c r="AH72" s="210" t="s">
        <v>422</v>
      </c>
      <c r="AI72" s="210">
        <v>12</v>
      </c>
      <c r="AJ72" s="210">
        <v>0</v>
      </c>
      <c r="AK72" s="210" t="s">
        <v>420</v>
      </c>
      <c r="AL72" s="181"/>
      <c r="AM72" s="216"/>
    </row>
    <row r="73" spans="1:39" s="207" customFormat="1" ht="17.25" customHeight="1">
      <c r="A73" s="210">
        <v>71</v>
      </c>
      <c r="B73" s="72" t="s">
        <v>305</v>
      </c>
      <c r="C73" s="145" t="s">
        <v>306</v>
      </c>
      <c r="D73" s="71" t="s">
        <v>304</v>
      </c>
      <c r="E73" s="73" t="s">
        <v>307</v>
      </c>
      <c r="F73" s="71" t="s">
        <v>162</v>
      </c>
      <c r="G73" s="74" t="s">
        <v>17</v>
      </c>
      <c r="H73" s="245">
        <v>7</v>
      </c>
      <c r="I73" s="202">
        <v>7</v>
      </c>
      <c r="J73" s="246">
        <v>7</v>
      </c>
      <c r="K73" s="203" t="s">
        <v>426</v>
      </c>
      <c r="L73" s="246">
        <v>7</v>
      </c>
      <c r="M73" s="203" t="s">
        <v>426</v>
      </c>
      <c r="N73" s="246">
        <v>5</v>
      </c>
      <c r="O73" s="203"/>
      <c r="P73" s="247">
        <v>5</v>
      </c>
      <c r="Q73" s="204"/>
      <c r="R73" s="246">
        <v>6</v>
      </c>
      <c r="S73" s="203"/>
      <c r="T73" s="246">
        <v>7</v>
      </c>
      <c r="U73" s="203"/>
      <c r="V73" s="246">
        <v>5</v>
      </c>
      <c r="W73" s="203"/>
      <c r="X73" s="246">
        <v>7</v>
      </c>
      <c r="Y73" s="203"/>
      <c r="Z73" s="246">
        <v>4</v>
      </c>
      <c r="AA73" s="203"/>
      <c r="AB73" s="246">
        <v>8</v>
      </c>
      <c r="AC73" s="203"/>
      <c r="AD73" s="246">
        <v>6</v>
      </c>
      <c r="AE73" s="203"/>
      <c r="AF73" s="246">
        <v>0</v>
      </c>
      <c r="AG73" s="211" t="s">
        <v>478</v>
      </c>
      <c r="AH73" s="210" t="s">
        <v>422</v>
      </c>
      <c r="AI73" s="210">
        <v>13</v>
      </c>
      <c r="AJ73" s="210">
        <v>4</v>
      </c>
      <c r="AK73" s="210" t="s">
        <v>420</v>
      </c>
      <c r="AL73" s="181"/>
      <c r="AM73" s="216"/>
    </row>
    <row r="74" spans="1:39" s="207" customFormat="1" ht="17.25" customHeight="1">
      <c r="A74" s="213">
        <v>72</v>
      </c>
      <c r="B74" s="72" t="s">
        <v>309</v>
      </c>
      <c r="C74" s="145" t="s">
        <v>310</v>
      </c>
      <c r="D74" s="71" t="s">
        <v>308</v>
      </c>
      <c r="E74" s="73" t="s">
        <v>311</v>
      </c>
      <c r="F74" s="71" t="s">
        <v>73</v>
      </c>
      <c r="G74" s="74" t="s">
        <v>17</v>
      </c>
      <c r="H74" s="245">
        <v>8</v>
      </c>
      <c r="I74" s="202" t="s">
        <v>426</v>
      </c>
      <c r="J74" s="246">
        <v>7</v>
      </c>
      <c r="K74" s="203" t="s">
        <v>426</v>
      </c>
      <c r="L74" s="246">
        <v>6</v>
      </c>
      <c r="M74" s="203" t="s">
        <v>426</v>
      </c>
      <c r="N74" s="246">
        <v>8</v>
      </c>
      <c r="O74" s="203"/>
      <c r="P74" s="247">
        <v>5</v>
      </c>
      <c r="Q74" s="204">
        <v>5</v>
      </c>
      <c r="R74" s="246">
        <v>7</v>
      </c>
      <c r="S74" s="203"/>
      <c r="T74" s="246">
        <v>7</v>
      </c>
      <c r="U74" s="203">
        <v>7</v>
      </c>
      <c r="V74" s="246">
        <v>6</v>
      </c>
      <c r="W74" s="203"/>
      <c r="X74" s="246">
        <v>8</v>
      </c>
      <c r="Y74" s="203"/>
      <c r="Z74" s="246">
        <v>5</v>
      </c>
      <c r="AA74" s="203"/>
      <c r="AB74" s="246">
        <v>7</v>
      </c>
      <c r="AC74" s="203"/>
      <c r="AD74" s="246">
        <v>5</v>
      </c>
      <c r="AE74" s="203"/>
      <c r="AF74" s="246">
        <v>0</v>
      </c>
      <c r="AG74" s="211" t="s">
        <v>463</v>
      </c>
      <c r="AH74" s="210" t="s">
        <v>422</v>
      </c>
      <c r="AI74" s="210">
        <v>11</v>
      </c>
      <c r="AJ74" s="210">
        <v>0</v>
      </c>
      <c r="AK74" s="210" t="s">
        <v>420</v>
      </c>
      <c r="AL74" s="181"/>
      <c r="AM74" s="216"/>
    </row>
    <row r="75" spans="1:39" s="207" customFormat="1" ht="17.25" customHeight="1">
      <c r="A75" s="210">
        <v>73</v>
      </c>
      <c r="B75" s="72" t="s">
        <v>88</v>
      </c>
      <c r="C75" s="145" t="s">
        <v>313</v>
      </c>
      <c r="D75" s="71" t="s">
        <v>312</v>
      </c>
      <c r="E75" s="73" t="s">
        <v>314</v>
      </c>
      <c r="F75" s="71" t="s">
        <v>136</v>
      </c>
      <c r="G75" s="74" t="s">
        <v>17</v>
      </c>
      <c r="H75" s="245">
        <v>8</v>
      </c>
      <c r="I75" s="202" t="s">
        <v>426</v>
      </c>
      <c r="J75" s="246">
        <v>8</v>
      </c>
      <c r="K75" s="203" t="s">
        <v>426</v>
      </c>
      <c r="L75" s="246">
        <v>7</v>
      </c>
      <c r="M75" s="203" t="s">
        <v>426</v>
      </c>
      <c r="N75" s="246">
        <v>5</v>
      </c>
      <c r="O75" s="203"/>
      <c r="P75" s="247">
        <v>5</v>
      </c>
      <c r="Q75" s="204">
        <v>5</v>
      </c>
      <c r="R75" s="246">
        <v>6</v>
      </c>
      <c r="S75" s="203"/>
      <c r="T75" s="246">
        <v>5</v>
      </c>
      <c r="U75" s="203"/>
      <c r="V75" s="246">
        <v>6</v>
      </c>
      <c r="W75" s="203"/>
      <c r="X75" s="246">
        <v>7</v>
      </c>
      <c r="Y75" s="203"/>
      <c r="Z75" s="246">
        <v>9</v>
      </c>
      <c r="AA75" s="203"/>
      <c r="AB75" s="246">
        <v>6</v>
      </c>
      <c r="AC75" s="203"/>
      <c r="AD75" s="246">
        <v>8</v>
      </c>
      <c r="AE75" s="203"/>
      <c r="AF75" s="246">
        <v>0</v>
      </c>
      <c r="AG75" s="211" t="s">
        <v>479</v>
      </c>
      <c r="AH75" s="210" t="s">
        <v>422</v>
      </c>
      <c r="AI75" s="210">
        <v>12</v>
      </c>
      <c r="AJ75" s="210">
        <v>0</v>
      </c>
      <c r="AK75" s="210" t="s">
        <v>420</v>
      </c>
      <c r="AL75" s="181"/>
      <c r="AM75" s="216"/>
    </row>
    <row r="76" spans="1:39" s="207" customFormat="1" ht="17.25" customHeight="1">
      <c r="A76" s="213">
        <v>74</v>
      </c>
      <c r="B76" s="72" t="s">
        <v>316</v>
      </c>
      <c r="C76" s="145" t="s">
        <v>313</v>
      </c>
      <c r="D76" s="71" t="s">
        <v>315</v>
      </c>
      <c r="E76" s="73" t="s">
        <v>317</v>
      </c>
      <c r="F76" s="71" t="s">
        <v>68</v>
      </c>
      <c r="G76" s="74" t="s">
        <v>17</v>
      </c>
      <c r="H76" s="245">
        <v>7</v>
      </c>
      <c r="I76" s="202" t="s">
        <v>426</v>
      </c>
      <c r="J76" s="246">
        <v>6</v>
      </c>
      <c r="K76" s="203" t="s">
        <v>426</v>
      </c>
      <c r="L76" s="246">
        <v>7</v>
      </c>
      <c r="M76" s="203" t="s">
        <v>426</v>
      </c>
      <c r="N76" s="246">
        <v>4</v>
      </c>
      <c r="O76" s="203">
        <v>4</v>
      </c>
      <c r="P76" s="247">
        <v>6</v>
      </c>
      <c r="Q76" s="204"/>
      <c r="R76" s="246">
        <v>5</v>
      </c>
      <c r="S76" s="203"/>
      <c r="T76" s="246">
        <v>7</v>
      </c>
      <c r="U76" s="203"/>
      <c r="V76" s="246">
        <v>7</v>
      </c>
      <c r="W76" s="203"/>
      <c r="X76" s="246">
        <v>8</v>
      </c>
      <c r="Y76" s="203"/>
      <c r="Z76" s="246">
        <v>8</v>
      </c>
      <c r="AA76" s="203"/>
      <c r="AB76" s="246">
        <v>5</v>
      </c>
      <c r="AC76" s="203"/>
      <c r="AD76" s="246">
        <v>8</v>
      </c>
      <c r="AE76" s="203"/>
      <c r="AF76" s="246">
        <v>0</v>
      </c>
      <c r="AG76" s="211" t="s">
        <v>459</v>
      </c>
      <c r="AH76" s="210" t="s">
        <v>422</v>
      </c>
      <c r="AI76" s="210">
        <v>14</v>
      </c>
      <c r="AJ76" s="210">
        <v>5</v>
      </c>
      <c r="AK76" s="210" t="s">
        <v>420</v>
      </c>
      <c r="AL76" s="181"/>
      <c r="AM76" s="216"/>
    </row>
    <row r="77" spans="1:39" s="207" customFormat="1" ht="17.25" customHeight="1">
      <c r="A77" s="210">
        <v>75</v>
      </c>
      <c r="B77" s="72" t="s">
        <v>319</v>
      </c>
      <c r="C77" s="145" t="s">
        <v>320</v>
      </c>
      <c r="D77" s="71" t="s">
        <v>318</v>
      </c>
      <c r="E77" s="73" t="s">
        <v>321</v>
      </c>
      <c r="F77" s="71" t="s">
        <v>162</v>
      </c>
      <c r="G77" s="74" t="s">
        <v>17</v>
      </c>
      <c r="H77" s="245">
        <v>6</v>
      </c>
      <c r="I77" s="202" t="s">
        <v>426</v>
      </c>
      <c r="J77" s="246">
        <v>7</v>
      </c>
      <c r="K77" s="203" t="s">
        <v>426</v>
      </c>
      <c r="L77" s="246">
        <v>7</v>
      </c>
      <c r="M77" s="203" t="s">
        <v>426</v>
      </c>
      <c r="N77" s="246">
        <v>6</v>
      </c>
      <c r="O77" s="203"/>
      <c r="P77" s="247">
        <v>6</v>
      </c>
      <c r="Q77" s="204"/>
      <c r="R77" s="246">
        <v>5</v>
      </c>
      <c r="S77" s="203"/>
      <c r="T77" s="246">
        <v>5</v>
      </c>
      <c r="U77" s="203"/>
      <c r="V77" s="246">
        <v>7</v>
      </c>
      <c r="W77" s="203"/>
      <c r="X77" s="246">
        <v>8</v>
      </c>
      <c r="Y77" s="203"/>
      <c r="Z77" s="246">
        <v>5</v>
      </c>
      <c r="AA77" s="203"/>
      <c r="AB77" s="246">
        <v>5</v>
      </c>
      <c r="AC77" s="203"/>
      <c r="AD77" s="246">
        <v>7</v>
      </c>
      <c r="AE77" s="203"/>
      <c r="AF77" s="246">
        <v>0</v>
      </c>
      <c r="AG77" s="211" t="s">
        <v>434</v>
      </c>
      <c r="AH77" s="210" t="s">
        <v>422</v>
      </c>
      <c r="AI77" s="210">
        <v>13</v>
      </c>
      <c r="AJ77" s="210">
        <v>0</v>
      </c>
      <c r="AK77" s="210" t="s">
        <v>420</v>
      </c>
      <c r="AL77" s="181"/>
      <c r="AM77" s="216"/>
    </row>
    <row r="78" spans="1:39" s="207" customFormat="1" ht="17.25" customHeight="1">
      <c r="A78" s="213">
        <v>76</v>
      </c>
      <c r="B78" s="72" t="s">
        <v>323</v>
      </c>
      <c r="C78" s="145" t="s">
        <v>324</v>
      </c>
      <c r="D78" s="71" t="s">
        <v>322</v>
      </c>
      <c r="E78" s="73" t="s">
        <v>203</v>
      </c>
      <c r="F78" s="71" t="s">
        <v>25</v>
      </c>
      <c r="G78" s="74" t="s">
        <v>17</v>
      </c>
      <c r="H78" s="245">
        <v>5</v>
      </c>
      <c r="I78" s="202" t="s">
        <v>426</v>
      </c>
      <c r="J78" s="246">
        <v>7</v>
      </c>
      <c r="K78" s="203" t="s">
        <v>426</v>
      </c>
      <c r="L78" s="246">
        <v>6</v>
      </c>
      <c r="M78" s="203" t="s">
        <v>426</v>
      </c>
      <c r="N78" s="246">
        <v>5</v>
      </c>
      <c r="O78" s="203">
        <v>5</v>
      </c>
      <c r="P78" s="247">
        <v>6</v>
      </c>
      <c r="Q78" s="204"/>
      <c r="R78" s="246">
        <v>6</v>
      </c>
      <c r="S78" s="203"/>
      <c r="T78" s="246">
        <v>5</v>
      </c>
      <c r="U78" s="203"/>
      <c r="V78" s="246">
        <v>6</v>
      </c>
      <c r="W78" s="203"/>
      <c r="X78" s="246">
        <v>7</v>
      </c>
      <c r="Y78" s="203"/>
      <c r="Z78" s="246">
        <v>7</v>
      </c>
      <c r="AA78" s="203"/>
      <c r="AB78" s="246">
        <v>8</v>
      </c>
      <c r="AC78" s="203"/>
      <c r="AD78" s="246">
        <v>8</v>
      </c>
      <c r="AE78" s="203"/>
      <c r="AF78" s="246">
        <v>0</v>
      </c>
      <c r="AG78" s="211" t="s">
        <v>464</v>
      </c>
      <c r="AH78" s="210" t="s">
        <v>422</v>
      </c>
      <c r="AI78" s="210">
        <v>12</v>
      </c>
      <c r="AJ78" s="210">
        <v>0</v>
      </c>
      <c r="AK78" s="210" t="s">
        <v>420</v>
      </c>
      <c r="AL78" s="181"/>
      <c r="AM78" s="216"/>
    </row>
    <row r="79" spans="1:39" s="207" customFormat="1" ht="17.25" customHeight="1">
      <c r="A79" s="210">
        <v>77</v>
      </c>
      <c r="B79" s="72" t="s">
        <v>142</v>
      </c>
      <c r="C79" s="145" t="s">
        <v>326</v>
      </c>
      <c r="D79" s="71" t="s">
        <v>325</v>
      </c>
      <c r="E79" s="73" t="s">
        <v>98</v>
      </c>
      <c r="F79" s="71" t="s">
        <v>327</v>
      </c>
      <c r="G79" s="74" t="s">
        <v>17</v>
      </c>
      <c r="H79" s="245">
        <v>5</v>
      </c>
      <c r="I79" s="202" t="s">
        <v>426</v>
      </c>
      <c r="J79" s="246">
        <v>7</v>
      </c>
      <c r="K79" s="203" t="s">
        <v>426</v>
      </c>
      <c r="L79" s="246">
        <v>8</v>
      </c>
      <c r="M79" s="203" t="s">
        <v>426</v>
      </c>
      <c r="N79" s="246">
        <v>7</v>
      </c>
      <c r="O79" s="203"/>
      <c r="P79" s="247">
        <v>7</v>
      </c>
      <c r="Q79" s="204"/>
      <c r="R79" s="246">
        <v>7</v>
      </c>
      <c r="S79" s="203"/>
      <c r="T79" s="246">
        <v>7</v>
      </c>
      <c r="U79" s="203"/>
      <c r="V79" s="246">
        <v>8</v>
      </c>
      <c r="W79" s="203"/>
      <c r="X79" s="246">
        <v>8</v>
      </c>
      <c r="Y79" s="203"/>
      <c r="Z79" s="246">
        <v>5</v>
      </c>
      <c r="AA79" s="203"/>
      <c r="AB79" s="246">
        <v>8</v>
      </c>
      <c r="AC79" s="203"/>
      <c r="AD79" s="246">
        <v>8</v>
      </c>
      <c r="AE79" s="203"/>
      <c r="AF79" s="246">
        <v>0</v>
      </c>
      <c r="AG79" s="211" t="s">
        <v>461</v>
      </c>
      <c r="AH79" s="210" t="s">
        <v>423</v>
      </c>
      <c r="AI79" s="210">
        <v>13</v>
      </c>
      <c r="AJ79" s="210">
        <v>0</v>
      </c>
      <c r="AK79" s="210" t="s">
        <v>420</v>
      </c>
      <c r="AL79" s="181"/>
      <c r="AM79" s="167"/>
    </row>
    <row r="80" spans="1:39" s="207" customFormat="1" ht="17.25" customHeight="1">
      <c r="A80" s="213">
        <v>78</v>
      </c>
      <c r="B80" s="72" t="s">
        <v>329</v>
      </c>
      <c r="C80" s="145" t="s">
        <v>326</v>
      </c>
      <c r="D80" s="71" t="s">
        <v>328</v>
      </c>
      <c r="E80" s="73" t="s">
        <v>330</v>
      </c>
      <c r="F80" s="71" t="s">
        <v>25</v>
      </c>
      <c r="G80" s="74" t="s">
        <v>17</v>
      </c>
      <c r="H80" s="245">
        <v>7</v>
      </c>
      <c r="I80" s="202">
        <v>7</v>
      </c>
      <c r="J80" s="246">
        <v>6</v>
      </c>
      <c r="K80" s="203" t="s">
        <v>426</v>
      </c>
      <c r="L80" s="246">
        <v>7</v>
      </c>
      <c r="M80" s="203" t="s">
        <v>426</v>
      </c>
      <c r="N80" s="246">
        <v>4</v>
      </c>
      <c r="O80" s="203">
        <v>3</v>
      </c>
      <c r="P80" s="247">
        <v>6</v>
      </c>
      <c r="Q80" s="204">
        <v>6</v>
      </c>
      <c r="R80" s="246">
        <v>6</v>
      </c>
      <c r="S80" s="203"/>
      <c r="T80" s="246">
        <v>6</v>
      </c>
      <c r="U80" s="203"/>
      <c r="V80" s="246">
        <v>8</v>
      </c>
      <c r="W80" s="203"/>
      <c r="X80" s="246">
        <v>7</v>
      </c>
      <c r="Y80" s="203"/>
      <c r="Z80" s="246">
        <v>7</v>
      </c>
      <c r="AA80" s="203"/>
      <c r="AB80" s="246">
        <v>3</v>
      </c>
      <c r="AC80" s="203"/>
      <c r="AD80" s="246">
        <v>6</v>
      </c>
      <c r="AE80" s="203"/>
      <c r="AF80" s="246">
        <v>0</v>
      </c>
      <c r="AG80" s="211" t="s">
        <v>460</v>
      </c>
      <c r="AH80" s="210" t="s">
        <v>418</v>
      </c>
      <c r="AI80" s="210">
        <v>13</v>
      </c>
      <c r="AJ80" s="210">
        <v>10</v>
      </c>
      <c r="AK80" s="210" t="s">
        <v>420</v>
      </c>
      <c r="AL80" s="181"/>
      <c r="AM80" s="167"/>
    </row>
    <row r="81" spans="1:39" s="207" customFormat="1" ht="17.25" customHeight="1">
      <c r="A81" s="210">
        <v>79</v>
      </c>
      <c r="B81" s="72" t="s">
        <v>332</v>
      </c>
      <c r="C81" s="145" t="s">
        <v>333</v>
      </c>
      <c r="D81" s="71" t="s">
        <v>331</v>
      </c>
      <c r="E81" s="73" t="s">
        <v>118</v>
      </c>
      <c r="F81" s="71" t="s">
        <v>334</v>
      </c>
      <c r="G81" s="74" t="s">
        <v>17</v>
      </c>
      <c r="H81" s="245">
        <v>6</v>
      </c>
      <c r="I81" s="202" t="s">
        <v>426</v>
      </c>
      <c r="J81" s="246">
        <v>7</v>
      </c>
      <c r="K81" s="203" t="s">
        <v>426</v>
      </c>
      <c r="L81" s="246">
        <v>7</v>
      </c>
      <c r="M81" s="203" t="s">
        <v>426</v>
      </c>
      <c r="N81" s="246">
        <v>9</v>
      </c>
      <c r="O81" s="203"/>
      <c r="P81" s="247">
        <v>7</v>
      </c>
      <c r="Q81" s="204"/>
      <c r="R81" s="246">
        <v>6</v>
      </c>
      <c r="S81" s="203"/>
      <c r="T81" s="246">
        <v>6</v>
      </c>
      <c r="U81" s="203"/>
      <c r="V81" s="246">
        <v>7</v>
      </c>
      <c r="W81" s="203"/>
      <c r="X81" s="246">
        <v>8</v>
      </c>
      <c r="Y81" s="203"/>
      <c r="Z81" s="246">
        <v>7</v>
      </c>
      <c r="AA81" s="203"/>
      <c r="AB81" s="246">
        <v>10</v>
      </c>
      <c r="AC81" s="203"/>
      <c r="AD81" s="246">
        <v>8</v>
      </c>
      <c r="AE81" s="203"/>
      <c r="AF81" s="246">
        <v>0</v>
      </c>
      <c r="AG81" s="211" t="s">
        <v>480</v>
      </c>
      <c r="AH81" s="210" t="s">
        <v>423</v>
      </c>
      <c r="AI81" s="210">
        <v>13</v>
      </c>
      <c r="AJ81" s="210">
        <v>0</v>
      </c>
      <c r="AK81" s="210" t="s">
        <v>420</v>
      </c>
      <c r="AL81" s="181"/>
      <c r="AM81" s="167"/>
    </row>
    <row r="82" spans="1:39" s="207" customFormat="1" ht="17.25" customHeight="1">
      <c r="A82" s="213">
        <v>80</v>
      </c>
      <c r="B82" s="72" t="s">
        <v>336</v>
      </c>
      <c r="C82" s="145" t="s">
        <v>333</v>
      </c>
      <c r="D82" s="71" t="s">
        <v>335</v>
      </c>
      <c r="E82" s="73" t="s">
        <v>311</v>
      </c>
      <c r="F82" s="71" t="s">
        <v>19</v>
      </c>
      <c r="G82" s="74" t="s">
        <v>17</v>
      </c>
      <c r="H82" s="245">
        <v>7</v>
      </c>
      <c r="I82" s="202">
        <v>7</v>
      </c>
      <c r="J82" s="246">
        <v>6</v>
      </c>
      <c r="K82" s="203" t="s">
        <v>426</v>
      </c>
      <c r="L82" s="246">
        <v>6</v>
      </c>
      <c r="M82" s="203" t="s">
        <v>426</v>
      </c>
      <c r="N82" s="246">
        <v>5</v>
      </c>
      <c r="O82" s="203">
        <v>5</v>
      </c>
      <c r="P82" s="247">
        <v>5</v>
      </c>
      <c r="Q82" s="204"/>
      <c r="R82" s="246">
        <v>6</v>
      </c>
      <c r="S82" s="203"/>
      <c r="T82" s="246">
        <v>7</v>
      </c>
      <c r="U82" s="203"/>
      <c r="V82" s="246">
        <v>6</v>
      </c>
      <c r="W82" s="203"/>
      <c r="X82" s="246">
        <v>7</v>
      </c>
      <c r="Y82" s="203"/>
      <c r="Z82" s="246">
        <v>4</v>
      </c>
      <c r="AA82" s="203"/>
      <c r="AB82" s="246">
        <v>5</v>
      </c>
      <c r="AC82" s="203"/>
      <c r="AD82" s="246">
        <v>6</v>
      </c>
      <c r="AE82" s="203"/>
      <c r="AF82" s="246">
        <v>0</v>
      </c>
      <c r="AG82" s="211" t="s">
        <v>481</v>
      </c>
      <c r="AH82" s="210" t="s">
        <v>418</v>
      </c>
      <c r="AI82" s="210">
        <v>12</v>
      </c>
      <c r="AJ82" s="210">
        <v>4</v>
      </c>
      <c r="AK82" s="210" t="s">
        <v>420</v>
      </c>
      <c r="AL82" s="181"/>
      <c r="AM82" s="167"/>
    </row>
    <row r="83" spans="1:39" s="207" customFormat="1" ht="17.25" customHeight="1">
      <c r="A83" s="210">
        <v>81</v>
      </c>
      <c r="B83" s="72" t="s">
        <v>338</v>
      </c>
      <c r="C83" s="145" t="s">
        <v>339</v>
      </c>
      <c r="D83" s="71" t="s">
        <v>337</v>
      </c>
      <c r="E83" s="73" t="s">
        <v>340</v>
      </c>
      <c r="F83" s="71" t="s">
        <v>136</v>
      </c>
      <c r="G83" s="74" t="s">
        <v>17</v>
      </c>
      <c r="H83" s="245">
        <v>9</v>
      </c>
      <c r="I83" s="202" t="s">
        <v>426</v>
      </c>
      <c r="J83" s="246">
        <v>7</v>
      </c>
      <c r="K83" s="203" t="s">
        <v>426</v>
      </c>
      <c r="L83" s="246">
        <v>6</v>
      </c>
      <c r="M83" s="203" t="s">
        <v>426</v>
      </c>
      <c r="N83" s="246">
        <v>5</v>
      </c>
      <c r="O83" s="203">
        <v>5</v>
      </c>
      <c r="P83" s="247">
        <v>5</v>
      </c>
      <c r="Q83" s="204"/>
      <c r="R83" s="246">
        <v>7</v>
      </c>
      <c r="S83" s="203"/>
      <c r="T83" s="246">
        <v>5</v>
      </c>
      <c r="U83" s="203"/>
      <c r="V83" s="246">
        <v>6</v>
      </c>
      <c r="W83" s="203"/>
      <c r="X83" s="246">
        <v>7</v>
      </c>
      <c r="Y83" s="203"/>
      <c r="Z83" s="246">
        <v>9</v>
      </c>
      <c r="AA83" s="203"/>
      <c r="AB83" s="246">
        <v>6</v>
      </c>
      <c r="AC83" s="203"/>
      <c r="AD83" s="246">
        <v>8</v>
      </c>
      <c r="AE83" s="203"/>
      <c r="AF83" s="246">
        <v>0</v>
      </c>
      <c r="AG83" s="211" t="s">
        <v>479</v>
      </c>
      <c r="AH83" s="210" t="s">
        <v>422</v>
      </c>
      <c r="AI83" s="210">
        <v>12</v>
      </c>
      <c r="AJ83" s="210">
        <v>0</v>
      </c>
      <c r="AK83" s="210" t="s">
        <v>420</v>
      </c>
      <c r="AL83" s="181"/>
      <c r="AM83" s="167"/>
    </row>
    <row r="84" spans="1:39" s="207" customFormat="1" ht="17.25" customHeight="1">
      <c r="A84" s="213">
        <v>82</v>
      </c>
      <c r="B84" s="72" t="s">
        <v>88</v>
      </c>
      <c r="C84" s="145" t="s">
        <v>339</v>
      </c>
      <c r="D84" s="71" t="s">
        <v>341</v>
      </c>
      <c r="E84" s="73" t="s">
        <v>342</v>
      </c>
      <c r="F84" s="71" t="s">
        <v>136</v>
      </c>
      <c r="G84" s="74" t="s">
        <v>17</v>
      </c>
      <c r="H84" s="245">
        <v>8</v>
      </c>
      <c r="I84" s="202" t="s">
        <v>426</v>
      </c>
      <c r="J84" s="246">
        <v>7</v>
      </c>
      <c r="K84" s="203" t="s">
        <v>426</v>
      </c>
      <c r="L84" s="246">
        <v>6</v>
      </c>
      <c r="M84" s="203" t="s">
        <v>426</v>
      </c>
      <c r="N84" s="246">
        <v>6</v>
      </c>
      <c r="O84" s="203"/>
      <c r="P84" s="247">
        <v>5</v>
      </c>
      <c r="Q84" s="204"/>
      <c r="R84" s="246">
        <v>7</v>
      </c>
      <c r="S84" s="203"/>
      <c r="T84" s="246">
        <v>5</v>
      </c>
      <c r="U84" s="203"/>
      <c r="V84" s="246">
        <v>5</v>
      </c>
      <c r="W84" s="203"/>
      <c r="X84" s="246">
        <v>7</v>
      </c>
      <c r="Y84" s="203"/>
      <c r="Z84" s="246">
        <v>8</v>
      </c>
      <c r="AA84" s="203"/>
      <c r="AB84" s="246">
        <v>5</v>
      </c>
      <c r="AC84" s="203"/>
      <c r="AD84" s="246">
        <v>5</v>
      </c>
      <c r="AE84" s="203"/>
      <c r="AF84" s="246">
        <v>0</v>
      </c>
      <c r="AG84" s="211" t="s">
        <v>482</v>
      </c>
      <c r="AH84" s="210" t="s">
        <v>422</v>
      </c>
      <c r="AI84" s="210">
        <v>13</v>
      </c>
      <c r="AJ84" s="210">
        <v>0</v>
      </c>
      <c r="AK84" s="210" t="s">
        <v>420</v>
      </c>
      <c r="AL84" s="181"/>
      <c r="AM84" s="167"/>
    </row>
    <row r="85" spans="1:39" s="207" customFormat="1" ht="17.25" customHeight="1">
      <c r="A85" s="210">
        <v>83</v>
      </c>
      <c r="B85" s="72" t="s">
        <v>344</v>
      </c>
      <c r="C85" s="145" t="s">
        <v>345</v>
      </c>
      <c r="D85" s="71" t="s">
        <v>343</v>
      </c>
      <c r="E85" s="73" t="s">
        <v>53</v>
      </c>
      <c r="F85" s="71" t="s">
        <v>193</v>
      </c>
      <c r="G85" s="74" t="s">
        <v>23</v>
      </c>
      <c r="H85" s="245">
        <v>8</v>
      </c>
      <c r="I85" s="202" t="s">
        <v>426</v>
      </c>
      <c r="J85" s="246">
        <v>7</v>
      </c>
      <c r="K85" s="203" t="s">
        <v>426</v>
      </c>
      <c r="L85" s="246">
        <v>7</v>
      </c>
      <c r="M85" s="203" t="s">
        <v>426</v>
      </c>
      <c r="N85" s="246">
        <v>8</v>
      </c>
      <c r="O85" s="203"/>
      <c r="P85" s="247">
        <v>5</v>
      </c>
      <c r="Q85" s="204"/>
      <c r="R85" s="246">
        <v>6</v>
      </c>
      <c r="S85" s="203"/>
      <c r="T85" s="246">
        <v>7</v>
      </c>
      <c r="U85" s="203">
        <v>7</v>
      </c>
      <c r="V85" s="246">
        <v>5</v>
      </c>
      <c r="W85" s="203"/>
      <c r="X85" s="246">
        <v>7</v>
      </c>
      <c r="Y85" s="203"/>
      <c r="Z85" s="246">
        <v>7</v>
      </c>
      <c r="AA85" s="203"/>
      <c r="AB85" s="246">
        <v>8</v>
      </c>
      <c r="AC85" s="203"/>
      <c r="AD85" s="246">
        <v>7</v>
      </c>
      <c r="AE85" s="203"/>
      <c r="AF85" s="246">
        <v>0</v>
      </c>
      <c r="AG85" s="211" t="s">
        <v>432</v>
      </c>
      <c r="AH85" s="210" t="s">
        <v>422</v>
      </c>
      <c r="AI85" s="210">
        <v>12</v>
      </c>
      <c r="AJ85" s="210">
        <v>0</v>
      </c>
      <c r="AK85" s="210" t="s">
        <v>420</v>
      </c>
      <c r="AL85" s="181"/>
      <c r="AM85" s="167"/>
    </row>
    <row r="86" spans="1:39" s="207" customFormat="1" ht="17.25" customHeight="1">
      <c r="A86" s="213">
        <v>84</v>
      </c>
      <c r="B86" s="72" t="s">
        <v>347</v>
      </c>
      <c r="C86" s="145" t="s">
        <v>348</v>
      </c>
      <c r="D86" s="71" t="s">
        <v>346</v>
      </c>
      <c r="E86" s="73" t="s">
        <v>349</v>
      </c>
      <c r="F86" s="71" t="s">
        <v>45</v>
      </c>
      <c r="G86" s="74" t="s">
        <v>17</v>
      </c>
      <c r="H86" s="245">
        <v>6</v>
      </c>
      <c r="I86" s="202" t="s">
        <v>426</v>
      </c>
      <c r="J86" s="246">
        <v>6</v>
      </c>
      <c r="K86" s="203" t="s">
        <v>426</v>
      </c>
      <c r="L86" s="246">
        <v>0</v>
      </c>
      <c r="M86" s="203" t="s">
        <v>426</v>
      </c>
      <c r="N86" s="246">
        <v>3</v>
      </c>
      <c r="O86" s="203">
        <v>3</v>
      </c>
      <c r="P86" s="247">
        <v>5</v>
      </c>
      <c r="Q86" s="204"/>
      <c r="R86" s="246">
        <v>5</v>
      </c>
      <c r="S86" s="203"/>
      <c r="T86" s="246">
        <v>5</v>
      </c>
      <c r="U86" s="203"/>
      <c r="V86" s="246">
        <v>5</v>
      </c>
      <c r="W86" s="203"/>
      <c r="X86" s="246">
        <v>1</v>
      </c>
      <c r="Y86" s="203"/>
      <c r="Z86" s="246">
        <v>4</v>
      </c>
      <c r="AA86" s="203"/>
      <c r="AB86" s="246">
        <v>3</v>
      </c>
      <c r="AC86" s="203"/>
      <c r="AD86" s="246">
        <v>0</v>
      </c>
      <c r="AE86" s="203"/>
      <c r="AF86" s="246">
        <v>0</v>
      </c>
      <c r="AG86" s="211" t="s">
        <v>427</v>
      </c>
      <c r="AH86" s="210" t="s">
        <v>421</v>
      </c>
      <c r="AI86" s="210">
        <v>19</v>
      </c>
      <c r="AJ86" s="210">
        <v>26</v>
      </c>
      <c r="AK86" s="210" t="s">
        <v>419</v>
      </c>
      <c r="AL86" s="181"/>
      <c r="AM86" s="167"/>
    </row>
    <row r="87" spans="1:39" s="207" customFormat="1" ht="17.25" customHeight="1">
      <c r="A87" s="210">
        <v>85</v>
      </c>
      <c r="B87" s="72" t="s">
        <v>351</v>
      </c>
      <c r="C87" s="145" t="s">
        <v>348</v>
      </c>
      <c r="D87" s="71" t="s">
        <v>350</v>
      </c>
      <c r="E87" s="73" t="s">
        <v>340</v>
      </c>
      <c r="F87" s="71" t="s">
        <v>204</v>
      </c>
      <c r="G87" s="74" t="s">
        <v>17</v>
      </c>
      <c r="H87" s="245">
        <v>7</v>
      </c>
      <c r="I87" s="202" t="s">
        <v>426</v>
      </c>
      <c r="J87" s="246">
        <v>7</v>
      </c>
      <c r="K87" s="203" t="s">
        <v>426</v>
      </c>
      <c r="L87" s="246">
        <v>6</v>
      </c>
      <c r="M87" s="203" t="s">
        <v>426</v>
      </c>
      <c r="N87" s="246">
        <v>6</v>
      </c>
      <c r="O87" s="203"/>
      <c r="P87" s="247">
        <v>6</v>
      </c>
      <c r="Q87" s="204"/>
      <c r="R87" s="246">
        <v>6</v>
      </c>
      <c r="S87" s="203"/>
      <c r="T87" s="246">
        <v>5</v>
      </c>
      <c r="U87" s="203"/>
      <c r="V87" s="246">
        <v>6</v>
      </c>
      <c r="W87" s="203"/>
      <c r="X87" s="246">
        <v>7</v>
      </c>
      <c r="Y87" s="203"/>
      <c r="Z87" s="246">
        <v>9</v>
      </c>
      <c r="AA87" s="203"/>
      <c r="AB87" s="246">
        <v>6</v>
      </c>
      <c r="AC87" s="203"/>
      <c r="AD87" s="246">
        <v>8</v>
      </c>
      <c r="AE87" s="203"/>
      <c r="AF87" s="246">
        <v>0</v>
      </c>
      <c r="AG87" s="211" t="s">
        <v>479</v>
      </c>
      <c r="AH87" s="210" t="s">
        <v>422</v>
      </c>
      <c r="AI87" s="210">
        <v>13</v>
      </c>
      <c r="AJ87" s="210">
        <v>0</v>
      </c>
      <c r="AK87" s="210" t="s">
        <v>420</v>
      </c>
      <c r="AL87" s="181"/>
      <c r="AM87" s="167"/>
    </row>
    <row r="88" spans="1:39" s="207" customFormat="1" ht="17.25" customHeight="1">
      <c r="A88" s="213">
        <v>86</v>
      </c>
      <c r="B88" s="255" t="s">
        <v>353</v>
      </c>
      <c r="C88" s="256" t="s">
        <v>16</v>
      </c>
      <c r="D88" s="257" t="s">
        <v>352</v>
      </c>
      <c r="E88" s="258" t="s">
        <v>391</v>
      </c>
      <c r="F88" s="259" t="s">
        <v>354</v>
      </c>
      <c r="G88" s="74" t="s">
        <v>23</v>
      </c>
      <c r="H88" s="245">
        <v>0</v>
      </c>
      <c r="I88" s="202" t="s">
        <v>426</v>
      </c>
      <c r="J88" s="246">
        <v>7</v>
      </c>
      <c r="K88" s="203" t="s">
        <v>426</v>
      </c>
      <c r="L88" s="246">
        <v>0</v>
      </c>
      <c r="M88" s="203" t="s">
        <v>426</v>
      </c>
      <c r="N88" s="246">
        <v>0</v>
      </c>
      <c r="O88" s="203"/>
      <c r="P88" s="247">
        <v>0</v>
      </c>
      <c r="Q88" s="204"/>
      <c r="R88" s="246">
        <v>2</v>
      </c>
      <c r="S88" s="203"/>
      <c r="T88" s="246">
        <v>0</v>
      </c>
      <c r="U88" s="203"/>
      <c r="V88" s="246">
        <v>0</v>
      </c>
      <c r="W88" s="203"/>
      <c r="X88" s="246">
        <v>0</v>
      </c>
      <c r="Y88" s="203"/>
      <c r="Z88" s="246">
        <v>0</v>
      </c>
      <c r="AA88" s="203"/>
      <c r="AB88" s="246">
        <v>0</v>
      </c>
      <c r="AC88" s="203"/>
      <c r="AD88" s="246">
        <v>0</v>
      </c>
      <c r="AE88" s="203"/>
      <c r="AF88" s="246">
        <v>0</v>
      </c>
      <c r="AG88" s="211" t="s">
        <v>483</v>
      </c>
      <c r="AH88" s="210" t="s">
        <v>421</v>
      </c>
      <c r="AI88" s="210">
        <v>24</v>
      </c>
      <c r="AJ88" s="210">
        <v>39</v>
      </c>
      <c r="AK88" s="210" t="s">
        <v>419</v>
      </c>
      <c r="AL88" s="181"/>
      <c r="AM88" s="167"/>
    </row>
    <row r="89" spans="1:39" s="207" customFormat="1" ht="17.25" customHeight="1">
      <c r="A89" s="219">
        <v>87</v>
      </c>
      <c r="B89" s="119" t="s">
        <v>356</v>
      </c>
      <c r="C89" s="147" t="s">
        <v>357</v>
      </c>
      <c r="D89" s="75">
        <v>409180176</v>
      </c>
      <c r="E89" s="142" t="s">
        <v>392</v>
      </c>
      <c r="F89" s="75" t="s">
        <v>272</v>
      </c>
      <c r="G89" s="76" t="s">
        <v>23</v>
      </c>
      <c r="H89" s="248">
        <v>0</v>
      </c>
      <c r="I89" s="202" t="s">
        <v>426</v>
      </c>
      <c r="J89" s="249">
        <v>7</v>
      </c>
      <c r="K89" s="203" t="s">
        <v>426</v>
      </c>
      <c r="L89" s="249">
        <v>0</v>
      </c>
      <c r="M89" s="203">
        <v>0</v>
      </c>
      <c r="N89" s="249">
        <v>0</v>
      </c>
      <c r="O89" s="203"/>
      <c r="P89" s="250">
        <v>0</v>
      </c>
      <c r="Q89" s="204"/>
      <c r="R89" s="249">
        <v>2</v>
      </c>
      <c r="S89" s="203"/>
      <c r="T89" s="249">
        <v>0</v>
      </c>
      <c r="U89" s="203"/>
      <c r="V89" s="249">
        <v>0</v>
      </c>
      <c r="W89" s="203"/>
      <c r="X89" s="249">
        <v>0</v>
      </c>
      <c r="Y89" s="203"/>
      <c r="Z89" s="249">
        <v>0</v>
      </c>
      <c r="AA89" s="203"/>
      <c r="AB89" s="249">
        <v>0</v>
      </c>
      <c r="AC89" s="203"/>
      <c r="AD89" s="249">
        <v>0</v>
      </c>
      <c r="AE89" s="203"/>
      <c r="AF89" s="249">
        <v>0</v>
      </c>
      <c r="AG89" s="218" t="s">
        <v>483</v>
      </c>
      <c r="AH89" s="219" t="s">
        <v>421</v>
      </c>
      <c r="AI89" s="219">
        <v>24</v>
      </c>
      <c r="AJ89" s="219">
        <v>39</v>
      </c>
      <c r="AK89" s="219" t="s">
        <v>419</v>
      </c>
      <c r="AL89" s="181"/>
      <c r="AM89" s="167"/>
    </row>
  </sheetData>
  <sheetProtection/>
  <mergeCells count="1">
    <mergeCell ref="A2:G2"/>
  </mergeCells>
  <printOptions/>
  <pageMargins left="0.4724409448818898" right="0.19" top="0.5905511811023623" bottom="0.5118110236220472" header="0.17" footer="0.2362204724409449"/>
  <pageSetup horizontalDpi="300" verticalDpi="300" orientation="landscape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HOAN-MY 08354052602 (03)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cp:lastPrinted>2012-08-19T13:29:24Z</cp:lastPrinted>
  <dcterms:created xsi:type="dcterms:W3CDTF">2012-03-07T04:15:09Z</dcterms:created>
  <dcterms:modified xsi:type="dcterms:W3CDTF">2012-08-20T08:36:30Z</dcterms:modified>
  <cp:category/>
  <cp:version/>
  <cp:contentType/>
  <cp:contentStatus/>
</cp:coreProperties>
</file>